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4.xml" ContentType="application/vnd.openxmlformats-officedocument.drawing+xml"/>
  <Override PartName="/xl/customProperty6.bin" ContentType="application/vnd.openxmlformats-officedocument.spreadsheetml.customProperty"/>
  <Override PartName="/xl/drawings/drawing5.xml" ContentType="application/vnd.openxmlformats-officedocument.drawing+xml"/>
  <Override PartName="/xl/customProperty7.bin" ContentType="application/vnd.openxmlformats-officedocument.spreadsheetml.customProperty"/>
  <Override PartName="/xl/drawings/drawing6.xml" ContentType="application/vnd.openxmlformats-officedocument.drawing+xml"/>
  <Override PartName="/xl/customProperty8.bin" ContentType="application/vnd.openxmlformats-officedocument.spreadsheetml.customProperty"/>
  <Override PartName="/xl/drawings/drawing7.xml" ContentType="application/vnd.openxmlformats-officedocument.drawing+xml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ilti.sharepoint.com/sites/hna001253/Engineering Judgment Team/8. Steel Protection/4. SP Calculation Tools/"/>
    </mc:Choice>
  </mc:AlternateContent>
  <xr:revisionPtr revIDLastSave="541" documentId="13_ncr:1_{9F30D57D-00DF-405A-B2E5-12F237F5B36D}" xr6:coauthVersionLast="47" xr6:coauthVersionMax="47" xr10:uidLastSave="{80ACD7EF-0D4C-4A40-AEBE-752878111BDE}"/>
  <workbookProtection workbookAlgorithmName="SHA-512" workbookHashValue="aM/phyiFudhtBsEnT4D3/B3qlb4lxStxlNP4sdJdKpAR52A3TYflG6BuynON1kwdq6VetshPg3uScG0pudH0JA==" workbookSaltValue="hTrolEGzLfYfTxM6pc51mg==" workbookSpinCount="100000" lockStructure="1"/>
  <bookViews>
    <workbookView xWindow="-120" yWindow="-120" windowWidth="29040" windowHeight="15840" firstSheet="1" activeTab="1" xr2:uid="{00000000-000D-0000-FFFF-FFFF00000000}"/>
  </bookViews>
  <sheets>
    <sheet name="Estimator Steel Portfolio" sheetId="20" r:id="rId1"/>
    <sheet name="Estimator AWHB" sheetId="24" r:id="rId2"/>
    <sheet name="Estimator FF 120+" sheetId="22" r:id="rId3"/>
    <sheet name="HFF_Data1" sheetId="9" state="hidden" r:id="rId4"/>
    <sheet name="AWHB_Data" sheetId="15" state="hidden" r:id="rId5"/>
    <sheet name="members" sheetId="7" state="hidden" r:id="rId6"/>
    <sheet name="Steel member options" sheetId="5" state="hidden" r:id="rId7"/>
    <sheet name="members_metric" sheetId="21" state="hidden" r:id="rId8"/>
    <sheet name="Steel Members Metric" sheetId="19" state="hidden" r:id="rId9"/>
  </sheets>
  <definedNames>
    <definedName name="_xlnm._FilterDatabase" localSheetId="4" hidden="1">AWHB_Data!$X$281:$AD$411</definedName>
    <definedName name="AmericanStandardChannels">'Steel member options'!$E$3:$E$33</definedName>
    <definedName name="AmericanStandardChannelsMetric">'Steel Members Metric'!$H$4:$H$35</definedName>
    <definedName name="BackofficeMember">'Steel member options'!$U$3:$U$7</definedName>
    <definedName name="BeamType">'Steel member options'!$B$3:$B$18</definedName>
    <definedName name="Competitors">'Steel member options'!$W$3:$W$4</definedName>
    <definedName name="DoubleAngleswithtwoequallegsbacktoback">'Steel member options'!$I$3:$I$54</definedName>
    <definedName name="DoubleAngleswithtwoequallegsbacktobackMetric">'Steel Members Metric'!$P$4:$P$55</definedName>
    <definedName name="DoubleAngleswithtwounequallegs">'Steel member options'!$H$3:$H$77</definedName>
    <definedName name="DoubleAngleswithtwounequallegsMetric">'Steel Members Metric'!$N$4:$N$78</definedName>
    <definedName name="DoubleExtraStrongPipe">'Steel member options'!$O$3:$O$11</definedName>
    <definedName name="DoubleExtraStrongPipeMetric">'Steel Members Metric'!$AB$4:$AB$12</definedName>
    <definedName name="EstimatorMode">'Steel member options'!$V$3:$V$4</definedName>
    <definedName name="ExtraStrongPipe">'Steel member options'!$N$3:$N$18</definedName>
    <definedName name="ExtraStrongPipeMetric">'Steel Members Metric'!$Z$4:$Z$19</definedName>
    <definedName name="FireRating">'Steel member options'!$R$3:$R$10</definedName>
    <definedName name="HFF60_Data">#REF!</definedName>
    <definedName name="HFF60_HrRating">#REF!</definedName>
    <definedName name="HSSSteelPipe">'Steel member options'!$L$3:$L$144</definedName>
    <definedName name="HSSSTeelPipeMetric">'Steel Members Metric'!$V$4:$V$145</definedName>
    <definedName name="MiscellaneousChannels">'Steel member options'!$F$3:$F$37</definedName>
    <definedName name="MiscellaneousChannelsMetric">'Steel Members Metric'!$J$4:$J$38</definedName>
    <definedName name="Overspray">'Steel member options'!$S$3:$S$9</definedName>
    <definedName name="RectangularHollowSections">'Steel member options'!$J$3:$J$275</definedName>
    <definedName name="RectangularHollowSectionsMetric">'Steel Members Metric'!$R$4:$R$276</definedName>
    <definedName name="RestrainedBeam">'Steel member options'!$Q$3:$Q$269</definedName>
    <definedName name="RestrainedBeamMetric">'Steel Members Metric'!$AF$4:$AF$270</definedName>
    <definedName name="SingleAngles">'Steel member options'!$G$3:$G$128</definedName>
    <definedName name="SingleAnglesMetric">'Steel Members Metric'!$L$4:$L$129</definedName>
    <definedName name="SquareHollowSections">'Steel member options'!$K$3:$K$91</definedName>
    <definedName name="SquareHollowSectionsMetric">'Steel Members Metric'!$T$4:$T$92</definedName>
    <definedName name="StandardSteelPipe">'Steel member options'!$M$3:$M$18</definedName>
    <definedName name="StandardSteelPipeMetric">'Steel Members Metric'!$X$4:$X$19</definedName>
    <definedName name="Thermosorb_VOC_Data">#REF!</definedName>
    <definedName name="Thermosorb_VOC_HrRating">#REF!</definedName>
    <definedName name="UnrestrainedBeam">'Steel member options'!$P$3:$P$269</definedName>
    <definedName name="UnrestrainedBeamMetric">'Steel Members Metric'!$AD$4:$AD$270</definedName>
    <definedName name="WB5_Data">#REF!</definedName>
    <definedName name="WB5_HrRating">#REF!</definedName>
    <definedName name="WideFlangeSolidColumns">'Steel member options'!$C$3:$C$269</definedName>
    <definedName name="WideFlangeSolidColumnsMetric">'Steel Members Metric'!$D$4:$D$271</definedName>
    <definedName name="WTColumns">'Steel member options'!$D$3:$D$269</definedName>
    <definedName name="WTColumnsMetric">'Steel Members Metric'!$F$4:$F$271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01" i="7" l="1"/>
  <c r="D1900" i="7"/>
  <c r="D1899" i="7"/>
  <c r="D1898" i="7"/>
  <c r="D1897" i="7"/>
  <c r="D1896" i="7"/>
  <c r="D1895" i="7"/>
  <c r="D1894" i="7"/>
  <c r="D1893" i="7"/>
  <c r="D1892" i="7"/>
  <c r="D1891" i="7"/>
  <c r="D1890" i="7"/>
  <c r="D1889" i="7"/>
  <c r="D1888" i="7"/>
  <c r="D1887" i="7"/>
  <c r="D1886" i="7"/>
  <c r="D1885" i="7"/>
  <c r="D1884" i="7"/>
  <c r="D1883" i="7"/>
  <c r="D1882" i="7"/>
  <c r="D1881" i="7"/>
  <c r="D1880" i="7"/>
  <c r="D1879" i="7"/>
  <c r="D1878" i="7"/>
  <c r="D1877" i="7"/>
  <c r="D1876" i="7"/>
  <c r="D1875" i="7"/>
  <c r="D1874" i="7"/>
  <c r="D1873" i="7"/>
  <c r="D1872" i="7"/>
  <c r="D1871" i="7"/>
  <c r="D1870" i="7"/>
  <c r="D1869" i="7"/>
  <c r="D1868" i="7"/>
  <c r="D1867" i="7"/>
  <c r="D1866" i="7"/>
  <c r="D1865" i="7"/>
  <c r="D1864" i="7"/>
  <c r="D1863" i="7"/>
  <c r="D1862" i="7"/>
  <c r="D1861" i="7"/>
  <c r="D1860" i="7"/>
  <c r="D1859" i="7"/>
  <c r="D1858" i="7"/>
  <c r="D1857" i="7"/>
  <c r="D1856" i="7"/>
  <c r="D1855" i="7"/>
  <c r="D1854" i="7"/>
  <c r="D1853" i="7"/>
  <c r="D1852" i="7"/>
  <c r="D1851" i="7"/>
  <c r="D1850" i="7"/>
  <c r="D1849" i="7"/>
  <c r="D1848" i="7"/>
  <c r="D1847" i="7"/>
  <c r="D1846" i="7"/>
  <c r="D1845" i="7"/>
  <c r="D1844" i="7"/>
  <c r="D1843" i="7"/>
  <c r="D1842" i="7"/>
  <c r="D1841" i="7"/>
  <c r="D1840" i="7"/>
  <c r="D1839" i="7"/>
  <c r="D1838" i="7"/>
  <c r="D1837" i="7"/>
  <c r="D1836" i="7"/>
  <c r="D1835" i="7"/>
  <c r="D1834" i="7"/>
  <c r="D1833" i="7"/>
  <c r="D1832" i="7"/>
  <c r="D1831" i="7"/>
  <c r="D1830" i="7"/>
  <c r="D1829" i="7"/>
  <c r="D1828" i="7"/>
  <c r="D1827" i="7"/>
  <c r="D1826" i="7"/>
  <c r="D1825" i="7"/>
  <c r="D1824" i="7"/>
  <c r="D1823" i="7"/>
  <c r="D1822" i="7"/>
  <c r="D1821" i="7"/>
  <c r="D1820" i="7"/>
  <c r="D1819" i="7"/>
  <c r="D1818" i="7"/>
  <c r="D1817" i="7"/>
  <c r="D1816" i="7"/>
  <c r="D1815" i="7"/>
  <c r="D1814" i="7"/>
  <c r="D1813" i="7"/>
  <c r="D1812" i="7"/>
  <c r="D1811" i="7"/>
  <c r="D1810" i="7"/>
  <c r="D1809" i="7"/>
  <c r="D1808" i="7"/>
  <c r="D1807" i="7"/>
  <c r="D1806" i="7"/>
  <c r="D1805" i="7"/>
  <c r="D1804" i="7"/>
  <c r="D1803" i="7"/>
  <c r="D1802" i="7"/>
  <c r="D1801" i="7"/>
  <c r="D1800" i="7"/>
  <c r="D1799" i="7"/>
  <c r="D1798" i="7"/>
  <c r="D1797" i="7"/>
  <c r="D1796" i="7"/>
  <c r="D1795" i="7"/>
  <c r="D1794" i="7"/>
  <c r="D1793" i="7"/>
  <c r="D1792" i="7"/>
  <c r="D1791" i="7"/>
  <c r="D1790" i="7"/>
  <c r="D1789" i="7"/>
  <c r="D1788" i="7"/>
  <c r="D1787" i="7"/>
  <c r="D1786" i="7"/>
  <c r="D1785" i="7"/>
  <c r="D1784" i="7"/>
  <c r="D1783" i="7"/>
  <c r="D1782" i="7"/>
  <c r="D1781" i="7"/>
  <c r="D1780" i="7"/>
  <c r="D1779" i="7"/>
  <c r="D1778" i="7"/>
  <c r="D1777" i="7"/>
  <c r="D1776" i="7"/>
  <c r="D1775" i="7"/>
  <c r="D1774" i="7"/>
  <c r="D1773" i="7"/>
  <c r="D1772" i="7"/>
  <c r="D1771" i="7"/>
  <c r="D1770" i="7"/>
  <c r="D1769" i="7"/>
  <c r="D1768" i="7"/>
  <c r="D1767" i="7"/>
  <c r="D1766" i="7"/>
  <c r="D1765" i="7"/>
  <c r="D1764" i="7"/>
  <c r="D1763" i="7"/>
  <c r="D1762" i="7"/>
  <c r="D1761" i="7"/>
  <c r="E1759" i="7"/>
  <c r="D1759" i="7"/>
  <c r="E1758" i="7"/>
  <c r="D1758" i="7"/>
  <c r="E1757" i="7"/>
  <c r="D1757" i="7"/>
  <c r="E1756" i="7"/>
  <c r="D1756" i="7"/>
  <c r="E1755" i="7"/>
  <c r="D1755" i="7"/>
  <c r="E1754" i="7"/>
  <c r="D1754" i="7"/>
  <c r="E1753" i="7"/>
  <c r="D1753" i="7"/>
  <c r="E1752" i="7"/>
  <c r="D1752" i="7"/>
  <c r="E1751" i="7"/>
  <c r="D1751" i="7"/>
  <c r="E1750" i="7"/>
  <c r="D1750" i="7"/>
  <c r="E1749" i="7"/>
  <c r="D1749" i="7"/>
  <c r="E1748" i="7"/>
  <c r="D1748" i="7"/>
  <c r="E1747" i="7"/>
  <c r="D1747" i="7"/>
  <c r="E1746" i="7"/>
  <c r="D1746" i="7"/>
  <c r="E1745" i="7"/>
  <c r="D1745" i="7"/>
  <c r="E1744" i="7"/>
  <c r="D1744" i="7"/>
  <c r="E1743" i="7"/>
  <c r="D1743" i="7"/>
  <c r="E1742" i="7"/>
  <c r="D1742" i="7"/>
  <c r="E1741" i="7"/>
  <c r="D1741" i="7"/>
  <c r="E1740" i="7"/>
  <c r="D1740" i="7"/>
  <c r="E1739" i="7"/>
  <c r="D1739" i="7"/>
  <c r="E1738" i="7"/>
  <c r="D1738" i="7"/>
  <c r="E1737" i="7"/>
  <c r="D1737" i="7"/>
  <c r="E1736" i="7"/>
  <c r="D1736" i="7"/>
  <c r="E1735" i="7"/>
  <c r="D1735" i="7"/>
  <c r="E1734" i="7"/>
  <c r="D1734" i="7"/>
  <c r="E1733" i="7"/>
  <c r="D1733" i="7"/>
  <c r="E1732" i="7"/>
  <c r="D1732" i="7"/>
  <c r="E1731" i="7"/>
  <c r="D1731" i="7"/>
  <c r="E1730" i="7"/>
  <c r="D1730" i="7"/>
  <c r="E1729" i="7"/>
  <c r="D1729" i="7"/>
  <c r="E1728" i="7"/>
  <c r="D1728" i="7"/>
  <c r="E1727" i="7"/>
  <c r="D1727" i="7"/>
  <c r="E1726" i="7"/>
  <c r="D1726" i="7"/>
  <c r="E1725" i="7"/>
  <c r="D1725" i="7"/>
  <c r="E1724" i="7"/>
  <c r="D1724" i="7"/>
  <c r="E1723" i="7"/>
  <c r="D1723" i="7"/>
  <c r="E1722" i="7"/>
  <c r="D1722" i="7"/>
  <c r="E1721" i="7"/>
  <c r="D1721" i="7"/>
  <c r="E1720" i="7"/>
  <c r="D1720" i="7"/>
  <c r="E1719" i="7"/>
  <c r="D1719" i="7"/>
  <c r="E1718" i="7"/>
  <c r="D1718" i="7"/>
  <c r="E1717" i="7"/>
  <c r="D1717" i="7"/>
  <c r="E1716" i="7"/>
  <c r="D1716" i="7"/>
  <c r="E1715" i="7"/>
  <c r="D1715" i="7"/>
  <c r="E1714" i="7"/>
  <c r="D1714" i="7"/>
  <c r="E1713" i="7"/>
  <c r="D1713" i="7"/>
  <c r="E1712" i="7"/>
  <c r="D1712" i="7"/>
  <c r="E1711" i="7"/>
  <c r="D1711" i="7"/>
  <c r="E1710" i="7"/>
  <c r="D1710" i="7"/>
  <c r="E1709" i="7"/>
  <c r="D1709" i="7"/>
  <c r="E1708" i="7"/>
  <c r="D1708" i="7"/>
  <c r="E1707" i="7"/>
  <c r="D1707" i="7"/>
  <c r="E1706" i="7"/>
  <c r="D1706" i="7"/>
  <c r="E1705" i="7"/>
  <c r="D1705" i="7"/>
  <c r="E1704" i="7"/>
  <c r="D1704" i="7"/>
  <c r="E1703" i="7"/>
  <c r="D1703" i="7"/>
  <c r="E1702" i="7"/>
  <c r="D1702" i="7"/>
  <c r="E1701" i="7"/>
  <c r="D1701" i="7"/>
  <c r="E1700" i="7"/>
  <c r="D1700" i="7"/>
  <c r="E1699" i="7"/>
  <c r="D1699" i="7"/>
  <c r="E1698" i="7"/>
  <c r="D1698" i="7"/>
  <c r="E1697" i="7"/>
  <c r="D1697" i="7"/>
  <c r="E1696" i="7"/>
  <c r="D1696" i="7"/>
  <c r="E1695" i="7"/>
  <c r="D1695" i="7"/>
  <c r="E1694" i="7"/>
  <c r="D1694" i="7"/>
  <c r="E1693" i="7"/>
  <c r="D1693" i="7"/>
  <c r="E1692" i="7"/>
  <c r="D1692" i="7"/>
  <c r="E1691" i="7"/>
  <c r="D1691" i="7"/>
  <c r="E1690" i="7"/>
  <c r="D1690" i="7"/>
  <c r="E1689" i="7"/>
  <c r="D1689" i="7"/>
  <c r="E1688" i="7"/>
  <c r="D1688" i="7"/>
  <c r="E1687" i="7"/>
  <c r="D1687" i="7"/>
  <c r="E1686" i="7"/>
  <c r="D1686" i="7"/>
  <c r="E1685" i="7"/>
  <c r="D1685" i="7"/>
  <c r="E1684" i="7"/>
  <c r="D1684" i="7"/>
  <c r="E1683" i="7"/>
  <c r="D1683" i="7"/>
  <c r="E1682" i="7"/>
  <c r="D1682" i="7"/>
  <c r="E1681" i="7"/>
  <c r="D1681" i="7"/>
  <c r="E1680" i="7"/>
  <c r="D1680" i="7"/>
  <c r="E1679" i="7"/>
  <c r="D1679" i="7"/>
  <c r="E1678" i="7"/>
  <c r="D1678" i="7"/>
  <c r="E1677" i="7"/>
  <c r="D1677" i="7"/>
  <c r="E1676" i="7"/>
  <c r="D1676" i="7"/>
  <c r="E1675" i="7"/>
  <c r="D1675" i="7"/>
  <c r="E1674" i="7"/>
  <c r="D1674" i="7"/>
  <c r="E1673" i="7"/>
  <c r="D1673" i="7"/>
  <c r="E1672" i="7"/>
  <c r="D1672" i="7"/>
  <c r="E1670" i="7"/>
  <c r="D1670" i="7"/>
  <c r="E1669" i="7"/>
  <c r="D1669" i="7"/>
  <c r="E1668" i="7"/>
  <c r="D1668" i="7"/>
  <c r="E1667" i="7"/>
  <c r="D1667" i="7"/>
  <c r="E1666" i="7"/>
  <c r="D1666" i="7"/>
  <c r="E1665" i="7"/>
  <c r="D1665" i="7"/>
  <c r="E1664" i="7"/>
  <c r="D1664" i="7"/>
  <c r="E1663" i="7"/>
  <c r="D1663" i="7"/>
  <c r="E1662" i="7"/>
  <c r="D1662" i="7"/>
  <c r="E1661" i="7"/>
  <c r="D1661" i="7"/>
  <c r="E1660" i="7"/>
  <c r="D1660" i="7"/>
  <c r="E1659" i="7"/>
  <c r="D1659" i="7"/>
  <c r="E1658" i="7"/>
  <c r="D1658" i="7"/>
  <c r="E1657" i="7"/>
  <c r="D1657" i="7"/>
  <c r="E1656" i="7"/>
  <c r="D1656" i="7"/>
  <c r="E1655" i="7"/>
  <c r="D1655" i="7"/>
  <c r="E1654" i="7"/>
  <c r="D1654" i="7"/>
  <c r="E1653" i="7"/>
  <c r="D1653" i="7"/>
  <c r="E1652" i="7"/>
  <c r="D1652" i="7"/>
  <c r="E1651" i="7"/>
  <c r="D1651" i="7"/>
  <c r="E1650" i="7"/>
  <c r="D1650" i="7"/>
  <c r="E1649" i="7"/>
  <c r="D1649" i="7"/>
  <c r="E1648" i="7"/>
  <c r="D1648" i="7"/>
  <c r="E1647" i="7"/>
  <c r="D1647" i="7"/>
  <c r="E1646" i="7"/>
  <c r="D1646" i="7"/>
  <c r="E1645" i="7"/>
  <c r="D1645" i="7"/>
  <c r="E1644" i="7"/>
  <c r="D1644" i="7"/>
  <c r="E1643" i="7"/>
  <c r="D1643" i="7"/>
  <c r="E1642" i="7"/>
  <c r="D1642" i="7"/>
  <c r="E1641" i="7"/>
  <c r="D1641" i="7"/>
  <c r="E1640" i="7"/>
  <c r="D1640" i="7"/>
  <c r="E1639" i="7"/>
  <c r="D1639" i="7"/>
  <c r="E1638" i="7"/>
  <c r="D1638" i="7"/>
  <c r="E1637" i="7"/>
  <c r="D1637" i="7"/>
  <c r="E1636" i="7"/>
  <c r="D1636" i="7"/>
  <c r="E1635" i="7"/>
  <c r="D1635" i="7"/>
  <c r="E1634" i="7"/>
  <c r="D1634" i="7"/>
  <c r="E1633" i="7"/>
  <c r="D1633" i="7"/>
  <c r="E1632" i="7"/>
  <c r="D1632" i="7"/>
  <c r="E1631" i="7"/>
  <c r="D1631" i="7"/>
  <c r="E1630" i="7"/>
  <c r="D1630" i="7"/>
  <c r="E1629" i="7"/>
  <c r="D1629" i="7"/>
  <c r="E1628" i="7"/>
  <c r="D1628" i="7"/>
  <c r="E1627" i="7"/>
  <c r="D1627" i="7"/>
  <c r="E1626" i="7"/>
  <c r="D1626" i="7"/>
  <c r="E1625" i="7"/>
  <c r="D1625" i="7"/>
  <c r="E1624" i="7"/>
  <c r="D1624" i="7"/>
  <c r="E1623" i="7"/>
  <c r="D1623" i="7"/>
  <c r="E1622" i="7"/>
  <c r="D1622" i="7"/>
  <c r="E1621" i="7"/>
  <c r="D1621" i="7"/>
  <c r="E1620" i="7"/>
  <c r="D1620" i="7"/>
  <c r="E1619" i="7"/>
  <c r="D1619" i="7"/>
  <c r="E1618" i="7"/>
  <c r="D1618" i="7"/>
  <c r="E1617" i="7"/>
  <c r="D1617" i="7"/>
  <c r="E1616" i="7"/>
  <c r="D1616" i="7"/>
  <c r="E1615" i="7"/>
  <c r="D1615" i="7"/>
  <c r="E1614" i="7"/>
  <c r="D1614" i="7"/>
  <c r="E1613" i="7"/>
  <c r="D1613" i="7"/>
  <c r="E1612" i="7"/>
  <c r="D1612" i="7"/>
  <c r="E1611" i="7"/>
  <c r="D1611" i="7"/>
  <c r="E1610" i="7"/>
  <c r="D1610" i="7"/>
  <c r="E1609" i="7"/>
  <c r="D1609" i="7"/>
  <c r="E1608" i="7"/>
  <c r="D1608" i="7"/>
  <c r="E1607" i="7"/>
  <c r="D1607" i="7"/>
  <c r="E1606" i="7"/>
  <c r="D1606" i="7"/>
  <c r="E1605" i="7"/>
  <c r="D1605" i="7"/>
  <c r="E1604" i="7"/>
  <c r="D1604" i="7"/>
  <c r="E1603" i="7"/>
  <c r="D1603" i="7"/>
  <c r="E1602" i="7"/>
  <c r="D1602" i="7"/>
  <c r="E1601" i="7"/>
  <c r="D1601" i="7"/>
  <c r="E1600" i="7"/>
  <c r="D1600" i="7"/>
  <c r="E1599" i="7"/>
  <c r="D1599" i="7"/>
  <c r="E1598" i="7"/>
  <c r="D1598" i="7"/>
  <c r="E1597" i="7"/>
  <c r="D1597" i="7"/>
  <c r="E1596" i="7"/>
  <c r="D1596" i="7"/>
  <c r="E1595" i="7"/>
  <c r="D1595" i="7"/>
  <c r="E1594" i="7"/>
  <c r="D1594" i="7"/>
  <c r="E1593" i="7"/>
  <c r="D1593" i="7"/>
  <c r="E1592" i="7"/>
  <c r="D1592" i="7"/>
  <c r="E1591" i="7"/>
  <c r="D1591" i="7"/>
  <c r="E1590" i="7"/>
  <c r="D1590" i="7"/>
  <c r="E1589" i="7"/>
  <c r="D1589" i="7"/>
  <c r="E1588" i="7"/>
  <c r="D1588" i="7"/>
  <c r="E1587" i="7"/>
  <c r="D1587" i="7"/>
  <c r="E1586" i="7"/>
  <c r="D1586" i="7"/>
  <c r="E1585" i="7"/>
  <c r="D1585" i="7"/>
  <c r="E1584" i="7"/>
  <c r="D1584" i="7"/>
  <c r="E1583" i="7"/>
  <c r="D1583" i="7"/>
  <c r="E1582" i="7"/>
  <c r="D1582" i="7"/>
  <c r="E1581" i="7"/>
  <c r="D1581" i="7"/>
  <c r="E1580" i="7"/>
  <c r="D1580" i="7"/>
  <c r="E1579" i="7"/>
  <c r="D1579" i="7"/>
  <c r="E1578" i="7"/>
  <c r="D1578" i="7"/>
  <c r="E1577" i="7"/>
  <c r="D1577" i="7"/>
  <c r="E1576" i="7"/>
  <c r="D1576" i="7"/>
  <c r="E1575" i="7"/>
  <c r="D1575" i="7"/>
  <c r="E1574" i="7"/>
  <c r="D1574" i="7"/>
  <c r="E1573" i="7"/>
  <c r="D1573" i="7"/>
  <c r="E1572" i="7"/>
  <c r="D1572" i="7"/>
  <c r="E1571" i="7"/>
  <c r="D1571" i="7"/>
  <c r="E1570" i="7"/>
  <c r="D1570" i="7"/>
  <c r="E1569" i="7"/>
  <c r="D1569" i="7"/>
  <c r="E1568" i="7"/>
  <c r="D1568" i="7"/>
  <c r="E1567" i="7"/>
  <c r="D1567" i="7"/>
  <c r="E1566" i="7"/>
  <c r="D1566" i="7"/>
  <c r="E1565" i="7"/>
  <c r="D1565" i="7"/>
  <c r="E1564" i="7"/>
  <c r="D1564" i="7"/>
  <c r="E1563" i="7"/>
  <c r="D1563" i="7"/>
  <c r="E1562" i="7"/>
  <c r="D1562" i="7"/>
  <c r="E1561" i="7"/>
  <c r="D1561" i="7"/>
  <c r="E1560" i="7"/>
  <c r="D1560" i="7"/>
  <c r="E1559" i="7"/>
  <c r="D1559" i="7"/>
  <c r="E1558" i="7"/>
  <c r="D1558" i="7"/>
  <c r="E1557" i="7"/>
  <c r="D1557" i="7"/>
  <c r="E1556" i="7"/>
  <c r="D1556" i="7"/>
  <c r="E1555" i="7"/>
  <c r="D1555" i="7"/>
  <c r="E1554" i="7"/>
  <c r="D1554" i="7"/>
  <c r="E1553" i="7"/>
  <c r="D1553" i="7"/>
  <c r="E1552" i="7"/>
  <c r="D1552" i="7"/>
  <c r="E1551" i="7"/>
  <c r="D1551" i="7"/>
  <c r="E1550" i="7"/>
  <c r="D1550" i="7"/>
  <c r="E1549" i="7"/>
  <c r="D1549" i="7"/>
  <c r="E1548" i="7"/>
  <c r="D1548" i="7"/>
  <c r="E1547" i="7"/>
  <c r="D1547" i="7"/>
  <c r="E1546" i="7"/>
  <c r="D1546" i="7"/>
  <c r="E1545" i="7"/>
  <c r="D1545" i="7"/>
  <c r="E1544" i="7"/>
  <c r="D1544" i="7"/>
  <c r="E1543" i="7"/>
  <c r="D1543" i="7"/>
  <c r="E1542" i="7"/>
  <c r="D1542" i="7"/>
  <c r="E1541" i="7"/>
  <c r="D1541" i="7"/>
  <c r="E1540" i="7"/>
  <c r="D1540" i="7"/>
  <c r="E1539" i="7"/>
  <c r="D1539" i="7"/>
  <c r="E1538" i="7"/>
  <c r="D1538" i="7"/>
  <c r="E1537" i="7"/>
  <c r="D1537" i="7"/>
  <c r="E1536" i="7"/>
  <c r="D1536" i="7"/>
  <c r="E1535" i="7"/>
  <c r="D1535" i="7"/>
  <c r="E1534" i="7"/>
  <c r="D1534" i="7"/>
  <c r="E1533" i="7"/>
  <c r="D1533" i="7"/>
  <c r="E1532" i="7"/>
  <c r="D1532" i="7"/>
  <c r="E1531" i="7"/>
  <c r="D1531" i="7"/>
  <c r="E1530" i="7"/>
  <c r="D1530" i="7"/>
  <c r="E1529" i="7"/>
  <c r="D1529" i="7"/>
  <c r="E1528" i="7"/>
  <c r="D1528" i="7"/>
  <c r="E1527" i="7"/>
  <c r="D1527" i="7"/>
  <c r="E1526" i="7"/>
  <c r="D1526" i="7"/>
  <c r="E1525" i="7"/>
  <c r="D1525" i="7"/>
  <c r="E1524" i="7"/>
  <c r="D1524" i="7"/>
  <c r="E1523" i="7"/>
  <c r="D1523" i="7"/>
  <c r="E1522" i="7"/>
  <c r="D1522" i="7"/>
  <c r="E1521" i="7"/>
  <c r="D1521" i="7"/>
  <c r="E1520" i="7"/>
  <c r="D1520" i="7"/>
  <c r="E1519" i="7"/>
  <c r="D1519" i="7"/>
  <c r="E1518" i="7"/>
  <c r="D1518" i="7"/>
  <c r="E1517" i="7"/>
  <c r="D1517" i="7"/>
  <c r="E1516" i="7"/>
  <c r="D1516" i="7"/>
  <c r="E1515" i="7"/>
  <c r="D1515" i="7"/>
  <c r="E1514" i="7"/>
  <c r="D1514" i="7"/>
  <c r="E1513" i="7"/>
  <c r="D1513" i="7"/>
  <c r="E1512" i="7"/>
  <c r="D1512" i="7"/>
  <c r="E1511" i="7"/>
  <c r="D1511" i="7"/>
  <c r="E1510" i="7"/>
  <c r="D1510" i="7"/>
  <c r="E1509" i="7"/>
  <c r="D1509" i="7"/>
  <c r="E1508" i="7"/>
  <c r="D1508" i="7"/>
  <c r="E1507" i="7"/>
  <c r="D1507" i="7"/>
  <c r="E1506" i="7"/>
  <c r="D1506" i="7"/>
  <c r="E1505" i="7"/>
  <c r="D1505" i="7"/>
  <c r="E1504" i="7"/>
  <c r="D1504" i="7"/>
  <c r="E1503" i="7"/>
  <c r="D1503" i="7"/>
  <c r="E1502" i="7"/>
  <c r="D1502" i="7"/>
  <c r="E1501" i="7"/>
  <c r="D1501" i="7"/>
  <c r="E1500" i="7"/>
  <c r="D1500" i="7"/>
  <c r="E1499" i="7"/>
  <c r="D1499" i="7"/>
  <c r="E1498" i="7"/>
  <c r="D1498" i="7"/>
  <c r="E1497" i="7"/>
  <c r="D1497" i="7"/>
  <c r="E1496" i="7"/>
  <c r="D1496" i="7"/>
  <c r="E1495" i="7"/>
  <c r="D1495" i="7"/>
  <c r="E1494" i="7"/>
  <c r="D1494" i="7"/>
  <c r="E1493" i="7"/>
  <c r="D1493" i="7"/>
  <c r="E1492" i="7"/>
  <c r="D1492" i="7"/>
  <c r="E1491" i="7"/>
  <c r="D1491" i="7"/>
  <c r="E1490" i="7"/>
  <c r="D1490" i="7"/>
  <c r="E1489" i="7"/>
  <c r="D1489" i="7"/>
  <c r="E1488" i="7"/>
  <c r="D1488" i="7"/>
  <c r="E1487" i="7"/>
  <c r="D1487" i="7"/>
  <c r="E1486" i="7"/>
  <c r="D1486" i="7"/>
  <c r="E1485" i="7"/>
  <c r="D1485" i="7"/>
  <c r="E1484" i="7"/>
  <c r="D1484" i="7"/>
  <c r="E1483" i="7"/>
  <c r="D1483" i="7"/>
  <c r="E1482" i="7"/>
  <c r="D1482" i="7"/>
  <c r="E1481" i="7"/>
  <c r="D1481" i="7"/>
  <c r="E1480" i="7"/>
  <c r="D1480" i="7"/>
  <c r="E1479" i="7"/>
  <c r="D1479" i="7"/>
  <c r="E1478" i="7"/>
  <c r="D1478" i="7"/>
  <c r="E1477" i="7"/>
  <c r="D1477" i="7"/>
  <c r="E1476" i="7"/>
  <c r="D1476" i="7"/>
  <c r="E1475" i="7"/>
  <c r="D1475" i="7"/>
  <c r="E1474" i="7"/>
  <c r="D1474" i="7"/>
  <c r="E1473" i="7"/>
  <c r="D1473" i="7"/>
  <c r="E1472" i="7"/>
  <c r="D1472" i="7"/>
  <c r="E1471" i="7"/>
  <c r="D1471" i="7"/>
  <c r="E1470" i="7"/>
  <c r="D1470" i="7"/>
  <c r="E1469" i="7"/>
  <c r="D1469" i="7"/>
  <c r="E1468" i="7"/>
  <c r="D1468" i="7"/>
  <c r="E1467" i="7"/>
  <c r="D1467" i="7"/>
  <c r="E1466" i="7"/>
  <c r="D1466" i="7"/>
  <c r="E1465" i="7"/>
  <c r="D1465" i="7"/>
  <c r="E1464" i="7"/>
  <c r="D1464" i="7"/>
  <c r="E1463" i="7"/>
  <c r="D1463" i="7"/>
  <c r="E1462" i="7"/>
  <c r="D1462" i="7"/>
  <c r="E1461" i="7"/>
  <c r="D1461" i="7"/>
  <c r="E1460" i="7"/>
  <c r="D1460" i="7"/>
  <c r="E1459" i="7"/>
  <c r="D1459" i="7"/>
  <c r="E1458" i="7"/>
  <c r="D1458" i="7"/>
  <c r="E1457" i="7"/>
  <c r="D1457" i="7"/>
  <c r="E1456" i="7"/>
  <c r="D1456" i="7"/>
  <c r="E1455" i="7"/>
  <c r="D1455" i="7"/>
  <c r="E1454" i="7"/>
  <c r="D1454" i="7"/>
  <c r="E1453" i="7"/>
  <c r="D1453" i="7"/>
  <c r="E1452" i="7"/>
  <c r="D1452" i="7"/>
  <c r="E1451" i="7"/>
  <c r="D1451" i="7"/>
  <c r="E1450" i="7"/>
  <c r="D1450" i="7"/>
  <c r="E1449" i="7"/>
  <c r="D1449" i="7"/>
  <c r="E1448" i="7"/>
  <c r="D1448" i="7"/>
  <c r="E1447" i="7"/>
  <c r="D1447" i="7"/>
  <c r="E1446" i="7"/>
  <c r="D1446" i="7"/>
  <c r="E1445" i="7"/>
  <c r="D1445" i="7"/>
  <c r="E1444" i="7"/>
  <c r="D1444" i="7"/>
  <c r="E1443" i="7"/>
  <c r="D1443" i="7"/>
  <c r="E1442" i="7"/>
  <c r="D1442" i="7"/>
  <c r="E1441" i="7"/>
  <c r="D1441" i="7"/>
  <c r="E1440" i="7"/>
  <c r="D1440" i="7"/>
  <c r="E1439" i="7"/>
  <c r="D1439" i="7"/>
  <c r="E1438" i="7"/>
  <c r="D1438" i="7"/>
  <c r="E1437" i="7"/>
  <c r="D1437" i="7"/>
  <c r="E1436" i="7"/>
  <c r="D1436" i="7"/>
  <c r="E1435" i="7"/>
  <c r="D1435" i="7"/>
  <c r="E1434" i="7"/>
  <c r="D1434" i="7"/>
  <c r="E1433" i="7"/>
  <c r="D1433" i="7"/>
  <c r="E1432" i="7"/>
  <c r="D1432" i="7"/>
  <c r="E1431" i="7"/>
  <c r="D1431" i="7"/>
  <c r="E1430" i="7"/>
  <c r="D1430" i="7"/>
  <c r="E1429" i="7"/>
  <c r="D1429" i="7"/>
  <c r="E1428" i="7"/>
  <c r="D1428" i="7"/>
  <c r="E1427" i="7"/>
  <c r="D1427" i="7"/>
  <c r="E1426" i="7"/>
  <c r="D1426" i="7"/>
  <c r="E1425" i="7"/>
  <c r="D1425" i="7"/>
  <c r="E1424" i="7"/>
  <c r="D1424" i="7"/>
  <c r="E1423" i="7"/>
  <c r="D1423" i="7"/>
  <c r="E1422" i="7"/>
  <c r="D1422" i="7"/>
  <c r="E1421" i="7"/>
  <c r="D1421" i="7"/>
  <c r="E1420" i="7"/>
  <c r="D1420" i="7"/>
  <c r="E1419" i="7"/>
  <c r="D1419" i="7"/>
  <c r="E1418" i="7"/>
  <c r="D1418" i="7"/>
  <c r="E1417" i="7"/>
  <c r="D1417" i="7"/>
  <c r="E1416" i="7"/>
  <c r="D1416" i="7"/>
  <c r="E1415" i="7"/>
  <c r="D1415" i="7"/>
  <c r="E1414" i="7"/>
  <c r="D1414" i="7"/>
  <c r="E1413" i="7"/>
  <c r="D1413" i="7"/>
  <c r="E1412" i="7"/>
  <c r="D1412" i="7"/>
  <c r="E1411" i="7"/>
  <c r="D1411" i="7"/>
  <c r="E1410" i="7"/>
  <c r="D1410" i="7"/>
  <c r="E1409" i="7"/>
  <c r="D1409" i="7"/>
  <c r="E1408" i="7"/>
  <c r="D1408" i="7"/>
  <c r="E1407" i="7"/>
  <c r="D1407" i="7"/>
  <c r="E1406" i="7"/>
  <c r="D1406" i="7"/>
  <c r="E1405" i="7"/>
  <c r="D1405" i="7"/>
  <c r="E1404" i="7"/>
  <c r="D1404" i="7"/>
  <c r="E1403" i="7"/>
  <c r="D1403" i="7"/>
  <c r="E1402" i="7"/>
  <c r="D1402" i="7"/>
  <c r="E1401" i="7"/>
  <c r="D1401" i="7"/>
  <c r="E1400" i="7"/>
  <c r="D1400" i="7"/>
  <c r="E1399" i="7"/>
  <c r="D1399" i="7"/>
  <c r="U8" i="20" l="1"/>
  <c r="Y475" i="15" l="1"/>
  <c r="Y476" i="15" s="1"/>
  <c r="Z474" i="15"/>
  <c r="Z475" i="15" s="1"/>
  <c r="Z476" i="15" s="1"/>
  <c r="Y474" i="15"/>
  <c r="Z461" i="15"/>
  <c r="Z462" i="15" s="1"/>
  <c r="Z463" i="15" s="1"/>
  <c r="Y461" i="15"/>
  <c r="Y462" i="15" s="1"/>
  <c r="Y463" i="15" s="1"/>
  <c r="Z442" i="15"/>
  <c r="Z443" i="15" s="1"/>
  <c r="Z444" i="15" s="1"/>
  <c r="Z445" i="15" s="1"/>
  <c r="Z446" i="15" s="1"/>
  <c r="Y442" i="15"/>
  <c r="Y443" i="15" s="1"/>
  <c r="Y444" i="15" s="1"/>
  <c r="Y445" i="15" s="1"/>
  <c r="Y446" i="15" s="1"/>
  <c r="Z424" i="15"/>
  <c r="Z425" i="15" s="1"/>
  <c r="Z426" i="15" s="1"/>
  <c r="Y424" i="15"/>
  <c r="Y425" i="15" s="1"/>
  <c r="Y426" i="15" s="1"/>
  <c r="Z385" i="15"/>
  <c r="Z386" i="15" s="1"/>
  <c r="Y385" i="15"/>
  <c r="Y386" i="15" s="1"/>
  <c r="Z415" i="15"/>
  <c r="Z416" i="15" s="1"/>
  <c r="Y415" i="15"/>
  <c r="Y416" i="15" s="1"/>
  <c r="Z433" i="15"/>
  <c r="Z434" i="15" s="1"/>
  <c r="Y433" i="15"/>
  <c r="Y434" i="15" s="1"/>
  <c r="Z488" i="15"/>
  <c r="Z489" i="15" s="1"/>
  <c r="Y488" i="15"/>
  <c r="Y489" i="15" s="1"/>
  <c r="Z484" i="15"/>
  <c r="Y484" i="15"/>
  <c r="Z478" i="15"/>
  <c r="Y478" i="15"/>
  <c r="Z472" i="15"/>
  <c r="Y472" i="15"/>
  <c r="Z467" i="15"/>
  <c r="Y467" i="15"/>
  <c r="Z459" i="15"/>
  <c r="Y459" i="15"/>
  <c r="Z440" i="15"/>
  <c r="Y440" i="15"/>
  <c r="Z418" i="15"/>
  <c r="Y418" i="15"/>
  <c r="Z402" i="15"/>
  <c r="Y402" i="15"/>
  <c r="Z400" i="15"/>
  <c r="Y400" i="15"/>
  <c r="Z398" i="15"/>
  <c r="Y398" i="15"/>
  <c r="Z395" i="15"/>
  <c r="Y395" i="15"/>
  <c r="Z391" i="15"/>
  <c r="Y391" i="15"/>
  <c r="Z383" i="15"/>
  <c r="Y383" i="15"/>
  <c r="AK46" i="15"/>
  <c r="AK26" i="15"/>
  <c r="AK14" i="15"/>
  <c r="AJ10" i="15"/>
  <c r="AK10" i="15" s="1"/>
  <c r="AJ11" i="15"/>
  <c r="AK11" i="15" s="1"/>
  <c r="AJ12" i="15"/>
  <c r="AK12" i="15" s="1"/>
  <c r="AJ13" i="15"/>
  <c r="AK13" i="15" s="1"/>
  <c r="AJ14" i="15"/>
  <c r="AJ15" i="15"/>
  <c r="AK15" i="15" s="1"/>
  <c r="AJ16" i="15"/>
  <c r="AK16" i="15" s="1"/>
  <c r="AJ17" i="15"/>
  <c r="AK17" i="15" s="1"/>
  <c r="AJ18" i="15"/>
  <c r="AK18" i="15" s="1"/>
  <c r="AJ19" i="15"/>
  <c r="AK19" i="15" s="1"/>
  <c r="AJ20" i="15"/>
  <c r="AK20" i="15" s="1"/>
  <c r="AJ21" i="15"/>
  <c r="AL21" i="15" s="1"/>
  <c r="AJ22" i="15"/>
  <c r="AM22" i="15" s="1"/>
  <c r="AJ23" i="15"/>
  <c r="AJ24" i="15"/>
  <c r="AJ25" i="15"/>
  <c r="AM25" i="15" s="1"/>
  <c r="AJ26" i="15"/>
  <c r="AM26" i="15" s="1"/>
  <c r="AJ27" i="15"/>
  <c r="AJ28" i="15"/>
  <c r="AL28" i="15" s="1"/>
  <c r="AJ29" i="15"/>
  <c r="AM29" i="15" s="1"/>
  <c r="AJ30" i="15"/>
  <c r="AM30" i="15" s="1"/>
  <c r="AJ31" i="15"/>
  <c r="AJ32" i="15"/>
  <c r="AJ33" i="15"/>
  <c r="AM33" i="15" s="1"/>
  <c r="AJ34" i="15"/>
  <c r="AM34" i="15" s="1"/>
  <c r="AJ35" i="15"/>
  <c r="AJ36" i="15"/>
  <c r="AL36" i="15" s="1"/>
  <c r="AJ37" i="15"/>
  <c r="AL37" i="15" s="1"/>
  <c r="AJ38" i="15"/>
  <c r="AM38" i="15" s="1"/>
  <c r="AJ39" i="15"/>
  <c r="AJ40" i="15"/>
  <c r="AJ41" i="15"/>
  <c r="AM41" i="15" s="1"/>
  <c r="AJ42" i="15"/>
  <c r="AM42" i="15" s="1"/>
  <c r="AJ43" i="15"/>
  <c r="AJ44" i="15"/>
  <c r="AL44" i="15" s="1"/>
  <c r="AJ45" i="15"/>
  <c r="AM45" i="15" s="1"/>
  <c r="AJ46" i="15"/>
  <c r="AM46" i="15" s="1"/>
  <c r="AJ47" i="15"/>
  <c r="AJ48" i="15"/>
  <c r="AJ49" i="15"/>
  <c r="AM49" i="15" s="1"/>
  <c r="AJ50" i="15"/>
  <c r="AM50" i="15" s="1"/>
  <c r="AJ51" i="15"/>
  <c r="AJ52" i="15"/>
  <c r="AL52" i="15" s="1"/>
  <c r="AJ53" i="15"/>
  <c r="AL53" i="15" s="1"/>
  <c r="AJ54" i="15"/>
  <c r="AM54" i="15" s="1"/>
  <c r="AJ55" i="15"/>
  <c r="AJ56" i="15"/>
  <c r="AJ57" i="15"/>
  <c r="AM57" i="15" s="1"/>
  <c r="AJ58" i="15"/>
  <c r="AM58" i="15" s="1"/>
  <c r="AJ59" i="15"/>
  <c r="AJ60" i="15"/>
  <c r="AL60" i="15" s="1"/>
  <c r="AJ61" i="15"/>
  <c r="AM61" i="15" s="1"/>
  <c r="AJ62" i="15"/>
  <c r="AM62" i="15" s="1"/>
  <c r="AJ63" i="15"/>
  <c r="AJ64" i="15"/>
  <c r="AJ65" i="15"/>
  <c r="AM65" i="15" s="1"/>
  <c r="AJ66" i="15"/>
  <c r="AM66" i="15" s="1"/>
  <c r="AJ67" i="15"/>
  <c r="AJ68" i="15"/>
  <c r="AL68" i="15" s="1"/>
  <c r="AJ69" i="15"/>
  <c r="AL69" i="15" s="1"/>
  <c r="AJ70" i="15"/>
  <c r="AM70" i="15" s="1"/>
  <c r="AJ71" i="15"/>
  <c r="AJ72" i="15"/>
  <c r="AJ73" i="15"/>
  <c r="AM73" i="15" s="1"/>
  <c r="AJ74" i="15"/>
  <c r="AM74" i="15" s="1"/>
  <c r="AJ75" i="15"/>
  <c r="AJ76" i="15"/>
  <c r="AL76" i="15" s="1"/>
  <c r="AJ77" i="15"/>
  <c r="AM77" i="15" s="1"/>
  <c r="AJ78" i="15"/>
  <c r="AM78" i="15" s="1"/>
  <c r="AJ79" i="15"/>
  <c r="AJ80" i="15"/>
  <c r="AJ81" i="15"/>
  <c r="AM81" i="15" s="1"/>
  <c r="AJ82" i="15"/>
  <c r="AM82" i="15" s="1"/>
  <c r="AJ83" i="15"/>
  <c r="AJ84" i="15"/>
  <c r="AL84" i="15" s="1"/>
  <c r="AJ85" i="15"/>
  <c r="AL85" i="15" s="1"/>
  <c r="AJ86" i="15"/>
  <c r="AM86" i="15" s="1"/>
  <c r="AJ87" i="15"/>
  <c r="AJ88" i="15"/>
  <c r="AJ89" i="15"/>
  <c r="AM89" i="15" s="1"/>
  <c r="AJ90" i="15"/>
  <c r="AM90" i="15" s="1"/>
  <c r="AJ91" i="15"/>
  <c r="AJ92" i="15"/>
  <c r="AL92" i="15" s="1"/>
  <c r="AJ93" i="15"/>
  <c r="AM93" i="15" s="1"/>
  <c r="AJ94" i="15"/>
  <c r="AM94" i="15" s="1"/>
  <c r="AJ95" i="15"/>
  <c r="AJ96" i="15"/>
  <c r="AJ97" i="15"/>
  <c r="AM97" i="15" s="1"/>
  <c r="AJ98" i="15"/>
  <c r="AM98" i="15" s="1"/>
  <c r="AJ99" i="15"/>
  <c r="AJ100" i="15"/>
  <c r="AL100" i="15" s="1"/>
  <c r="AJ101" i="15"/>
  <c r="AL101" i="15" s="1"/>
  <c r="AJ102" i="15"/>
  <c r="AM102" i="15" s="1"/>
  <c r="AJ103" i="15"/>
  <c r="AJ104" i="15"/>
  <c r="AJ105" i="15"/>
  <c r="AM105" i="15" s="1"/>
  <c r="AJ106" i="15"/>
  <c r="AM106" i="15" s="1"/>
  <c r="AJ107" i="15"/>
  <c r="AJ108" i="15"/>
  <c r="AL108" i="15" s="1"/>
  <c r="AJ109" i="15"/>
  <c r="AM109" i="15" s="1"/>
  <c r="AJ110" i="15"/>
  <c r="AM110" i="15" s="1"/>
  <c r="AJ111" i="15"/>
  <c r="AJ112" i="15"/>
  <c r="AJ113" i="15"/>
  <c r="AJ114" i="15"/>
  <c r="AK114" i="15" s="1"/>
  <c r="AJ115" i="15"/>
  <c r="AJ116" i="15"/>
  <c r="AK116" i="15" s="1"/>
  <c r="AJ117" i="15"/>
  <c r="AM117" i="15" s="1"/>
  <c r="AJ118" i="15"/>
  <c r="AK118" i="15" s="1"/>
  <c r="AJ119" i="15"/>
  <c r="AJ120" i="15"/>
  <c r="AJ121" i="15"/>
  <c r="AJ122" i="15"/>
  <c r="AK122" i="15" s="1"/>
  <c r="AJ123" i="15"/>
  <c r="AJ124" i="15"/>
  <c r="AK124" i="15" s="1"/>
  <c r="AJ125" i="15"/>
  <c r="AM125" i="15" s="1"/>
  <c r="AJ126" i="15"/>
  <c r="AK126" i="15" s="1"/>
  <c r="AJ127" i="15"/>
  <c r="AJ128" i="15"/>
  <c r="AJ129" i="15"/>
  <c r="AJ130" i="15"/>
  <c r="AK130" i="15" s="1"/>
  <c r="AJ131" i="15"/>
  <c r="AJ132" i="15"/>
  <c r="AK132" i="15" s="1"/>
  <c r="AJ133" i="15"/>
  <c r="AM133" i="15" s="1"/>
  <c r="AJ134" i="15"/>
  <c r="AK134" i="15" s="1"/>
  <c r="AJ135" i="15"/>
  <c r="AJ136" i="15"/>
  <c r="AJ137" i="15"/>
  <c r="AJ138" i="15"/>
  <c r="AK138" i="15" s="1"/>
  <c r="AJ139" i="15"/>
  <c r="AJ140" i="15"/>
  <c r="AK140" i="15" s="1"/>
  <c r="AJ141" i="15"/>
  <c r="AM141" i="15" s="1"/>
  <c r="AJ142" i="15"/>
  <c r="AK142" i="15" s="1"/>
  <c r="AJ143" i="15"/>
  <c r="AJ144" i="15"/>
  <c r="AJ145" i="15"/>
  <c r="AJ146" i="15"/>
  <c r="AK146" i="15" s="1"/>
  <c r="AJ147" i="15"/>
  <c r="AK147" i="15" s="1"/>
  <c r="AJ148" i="15"/>
  <c r="AK148" i="15" s="1"/>
  <c r="AJ149" i="15"/>
  <c r="AK149" i="15" s="1"/>
  <c r="AJ150" i="15"/>
  <c r="AJ151" i="15"/>
  <c r="AK151" i="15" s="1"/>
  <c r="AJ152" i="15"/>
  <c r="AJ153" i="15"/>
  <c r="AJ154" i="15"/>
  <c r="AK154" i="15" s="1"/>
  <c r="AJ155" i="15"/>
  <c r="AJ156" i="15"/>
  <c r="AK156" i="15" s="1"/>
  <c r="AJ157" i="15"/>
  <c r="AM157" i="15" s="1"/>
  <c r="AJ158" i="15"/>
  <c r="AK158" i="15" s="1"/>
  <c r="AJ159" i="15"/>
  <c r="AJ160" i="15"/>
  <c r="AJ161" i="15"/>
  <c r="AJ162" i="15"/>
  <c r="AK162" i="15" s="1"/>
  <c r="AJ163" i="15"/>
  <c r="AK163" i="15" s="1"/>
  <c r="AJ164" i="15"/>
  <c r="AK164" i="15" s="1"/>
  <c r="AJ165" i="15"/>
  <c r="AK165" i="15" s="1"/>
  <c r="AJ166" i="15"/>
  <c r="AJ167" i="15"/>
  <c r="AJ168" i="15"/>
  <c r="AJ169" i="15"/>
  <c r="AJ170" i="15"/>
  <c r="AK170" i="15" s="1"/>
  <c r="AJ171" i="15"/>
  <c r="AJ172" i="15"/>
  <c r="AK172" i="15" s="1"/>
  <c r="AJ173" i="15"/>
  <c r="AM173" i="15" s="1"/>
  <c r="AJ174" i="15"/>
  <c r="AJ175" i="15"/>
  <c r="AJ176" i="15"/>
  <c r="AJ177" i="15"/>
  <c r="AJ178" i="15"/>
  <c r="AK178" i="15" s="1"/>
  <c r="AJ179" i="15"/>
  <c r="AJ180" i="15"/>
  <c r="AK180" i="15" s="1"/>
  <c r="AJ181" i="15"/>
  <c r="AK181" i="15" s="1"/>
  <c r="AJ182" i="15"/>
  <c r="AJ183" i="15"/>
  <c r="AJ184" i="15"/>
  <c r="AJ185" i="15"/>
  <c r="AJ186" i="15"/>
  <c r="AK186" i="15" s="1"/>
  <c r="AJ187" i="15"/>
  <c r="AJ188" i="15"/>
  <c r="AK188" i="15" s="1"/>
  <c r="AJ189" i="15"/>
  <c r="AM189" i="15" s="1"/>
  <c r="AJ190" i="15"/>
  <c r="AJ191" i="15"/>
  <c r="AJ192" i="15"/>
  <c r="AJ193" i="15"/>
  <c r="AJ194" i="15"/>
  <c r="AK194" i="15" s="1"/>
  <c r="AJ195" i="15"/>
  <c r="AJ196" i="15"/>
  <c r="AK196" i="15" s="1"/>
  <c r="AJ197" i="15"/>
  <c r="AK197" i="15" s="1"/>
  <c r="AJ198" i="15"/>
  <c r="AJ199" i="15"/>
  <c r="AJ200" i="15"/>
  <c r="AJ201" i="15"/>
  <c r="AJ202" i="15"/>
  <c r="AK202" i="15" s="1"/>
  <c r="AJ203" i="15"/>
  <c r="AJ204" i="15"/>
  <c r="AK204" i="15" s="1"/>
  <c r="AJ205" i="15"/>
  <c r="AM205" i="15" s="1"/>
  <c r="AJ206" i="15"/>
  <c r="AJ207" i="15"/>
  <c r="AJ208" i="15"/>
  <c r="AJ209" i="15"/>
  <c r="AJ210" i="15"/>
  <c r="AK210" i="15" s="1"/>
  <c r="AJ211" i="15"/>
  <c r="AJ212" i="15"/>
  <c r="AK212" i="15" s="1"/>
  <c r="AJ213" i="15"/>
  <c r="AK213" i="15" s="1"/>
  <c r="AJ214" i="15"/>
  <c r="AJ215" i="15"/>
  <c r="AJ216" i="15"/>
  <c r="AJ217" i="15"/>
  <c r="AJ218" i="15"/>
  <c r="AK218" i="15" s="1"/>
  <c r="AJ219" i="15"/>
  <c r="AJ220" i="15"/>
  <c r="AK220" i="15" s="1"/>
  <c r="AJ221" i="15"/>
  <c r="AM221" i="15" s="1"/>
  <c r="AJ222" i="15"/>
  <c r="AJ223" i="15"/>
  <c r="AJ224" i="15"/>
  <c r="AJ225" i="15"/>
  <c r="AJ226" i="15"/>
  <c r="AK226" i="15" s="1"/>
  <c r="AJ227" i="15"/>
  <c r="AJ228" i="15"/>
  <c r="AK228" i="15" s="1"/>
  <c r="AJ229" i="15"/>
  <c r="AJ230" i="15"/>
  <c r="AJ231" i="15"/>
  <c r="AJ232" i="15"/>
  <c r="AJ233" i="15"/>
  <c r="AJ234" i="15"/>
  <c r="AJ235" i="15"/>
  <c r="AJ236" i="15"/>
  <c r="AJ237" i="15"/>
  <c r="AJ238" i="15"/>
  <c r="AJ239" i="15"/>
  <c r="AJ240" i="15"/>
  <c r="AJ241" i="15"/>
  <c r="AJ242" i="15"/>
  <c r="AJ243" i="15"/>
  <c r="AJ244" i="15"/>
  <c r="AJ245" i="15"/>
  <c r="AJ246" i="15"/>
  <c r="AJ247" i="15"/>
  <c r="AJ248" i="15"/>
  <c r="AJ249" i="15"/>
  <c r="AJ250" i="15"/>
  <c r="AJ251" i="15"/>
  <c r="AJ252" i="15"/>
  <c r="AJ253" i="15"/>
  <c r="AJ254" i="15"/>
  <c r="AJ255" i="15"/>
  <c r="AJ256" i="15"/>
  <c r="AJ257" i="15"/>
  <c r="AJ258" i="15"/>
  <c r="AJ259" i="15"/>
  <c r="AJ260" i="15"/>
  <c r="AJ261" i="15"/>
  <c r="AJ262" i="15"/>
  <c r="AJ263" i="15"/>
  <c r="AJ264" i="15"/>
  <c r="AJ265" i="15"/>
  <c r="AJ266" i="15"/>
  <c r="AJ267" i="15"/>
  <c r="AJ268" i="15"/>
  <c r="AJ269" i="15"/>
  <c r="AJ270" i="15"/>
  <c r="AJ271" i="15"/>
  <c r="AJ272" i="15"/>
  <c r="AJ273" i="15"/>
  <c r="AJ274" i="15"/>
  <c r="AJ275" i="15"/>
  <c r="AJ276" i="15"/>
  <c r="AJ9" i="15"/>
  <c r="AK9" i="15" s="1"/>
  <c r="V19" i="15"/>
  <c r="U19" i="15"/>
  <c r="T19" i="15"/>
  <c r="S19" i="15"/>
  <c r="R19" i="15"/>
  <c r="Q19" i="15"/>
  <c r="AB312" i="15"/>
  <c r="AB313" i="15" s="1"/>
  <c r="AB314" i="15" s="1"/>
  <c r="AB315" i="15" s="1"/>
  <c r="AB316" i="15" s="1"/>
  <c r="AB317" i="15" s="1"/>
  <c r="AB318" i="15" s="1"/>
  <c r="AB319" i="15" s="1"/>
  <c r="AB320" i="15" s="1"/>
  <c r="AA312" i="15"/>
  <c r="AA313" i="15" s="1"/>
  <c r="AA314" i="15" s="1"/>
  <c r="AA315" i="15" s="1"/>
  <c r="AA316" i="15" s="1"/>
  <c r="AA317" i="15" s="1"/>
  <c r="AA318" i="15" s="1"/>
  <c r="AA319" i="15" s="1"/>
  <c r="AA320" i="15" s="1"/>
  <c r="Z312" i="15"/>
  <c r="Z313" i="15" s="1"/>
  <c r="Z314" i="15" s="1"/>
  <c r="Z315" i="15" s="1"/>
  <c r="Z316" i="15" s="1"/>
  <c r="Z317" i="15" s="1"/>
  <c r="Z318" i="15" s="1"/>
  <c r="Z319" i="15" s="1"/>
  <c r="Z320" i="15" s="1"/>
  <c r="AA302" i="15"/>
  <c r="AA303" i="15" s="1"/>
  <c r="AA304" i="15" s="1"/>
  <c r="AA305" i="15" s="1"/>
  <c r="AA306" i="15" s="1"/>
  <c r="AA307" i="15" s="1"/>
  <c r="AB301" i="15"/>
  <c r="AB302" i="15" s="1"/>
  <c r="AB303" i="15" s="1"/>
  <c r="AB304" i="15" s="1"/>
  <c r="AB305" i="15" s="1"/>
  <c r="AB306" i="15" s="1"/>
  <c r="AB307" i="15" s="1"/>
  <c r="AA301" i="15"/>
  <c r="Z301" i="15"/>
  <c r="Z302" i="15" s="1"/>
  <c r="Z303" i="15" s="1"/>
  <c r="Z304" i="15" s="1"/>
  <c r="Z305" i="15" s="1"/>
  <c r="Z306" i="15" s="1"/>
  <c r="Z307" i="15" s="1"/>
  <c r="AB296" i="15"/>
  <c r="AB297" i="15" s="1"/>
  <c r="AA296" i="15"/>
  <c r="AA297" i="15" s="1"/>
  <c r="Z296" i="15"/>
  <c r="Z297" i="15" s="1"/>
  <c r="Z291" i="15"/>
  <c r="Z292" i="15" s="1"/>
  <c r="AB290" i="15"/>
  <c r="AB291" i="15" s="1"/>
  <c r="AB292" i="15" s="1"/>
  <c r="AA290" i="15"/>
  <c r="AA291" i="15" s="1"/>
  <c r="AA292" i="15" s="1"/>
  <c r="Z290" i="15"/>
  <c r="AA284" i="15"/>
  <c r="AA285" i="15" s="1"/>
  <c r="AA286" i="15" s="1"/>
  <c r="AA287" i="15" s="1"/>
  <c r="AA288" i="15" s="1"/>
  <c r="Z284" i="15"/>
  <c r="Z285" i="15" s="1"/>
  <c r="Z286" i="15" s="1"/>
  <c r="Z287" i="15" s="1"/>
  <c r="Z288" i="15" s="1"/>
  <c r="C276" i="15"/>
  <c r="AK22" i="15" l="1"/>
  <c r="AK30" i="15"/>
  <c r="AK34" i="15"/>
  <c r="AK38" i="15"/>
  <c r="AK42" i="15"/>
  <c r="AM225" i="15"/>
  <c r="AL225" i="15"/>
  <c r="AM217" i="15"/>
  <c r="AL217" i="15"/>
  <c r="AM209" i="15"/>
  <c r="AL209" i="15"/>
  <c r="AM201" i="15"/>
  <c r="AL201" i="15"/>
  <c r="AM193" i="15"/>
  <c r="AL193" i="15"/>
  <c r="AM185" i="15"/>
  <c r="AL185" i="15"/>
  <c r="AM177" i="15"/>
  <c r="AL177" i="15"/>
  <c r="AM169" i="15"/>
  <c r="AL169" i="15"/>
  <c r="AM161" i="15"/>
  <c r="AL161" i="15"/>
  <c r="AM153" i="15"/>
  <c r="AL153" i="15"/>
  <c r="AM145" i="15"/>
  <c r="AL145" i="15"/>
  <c r="AM137" i="15"/>
  <c r="AL137" i="15"/>
  <c r="AM129" i="15"/>
  <c r="AL129" i="15"/>
  <c r="AM121" i="15"/>
  <c r="AL121" i="15"/>
  <c r="AM113" i="15"/>
  <c r="AL113" i="15"/>
  <c r="AK21" i="15"/>
  <c r="AK25" i="15"/>
  <c r="AK29" i="15"/>
  <c r="AK33" i="15"/>
  <c r="AK37" i="15"/>
  <c r="AK41" i="15"/>
  <c r="AK45" i="15"/>
  <c r="AK49" i="15"/>
  <c r="AK53" i="15"/>
  <c r="AK57" i="15"/>
  <c r="AK61" i="15"/>
  <c r="AK65" i="15"/>
  <c r="AK69" i="15"/>
  <c r="AK73" i="15"/>
  <c r="AK77" i="15"/>
  <c r="AK81" i="15"/>
  <c r="AK85" i="15"/>
  <c r="AK89" i="15"/>
  <c r="AK93" i="15"/>
  <c r="AK97" i="15"/>
  <c r="AK101" i="15"/>
  <c r="AK105" i="15"/>
  <c r="AK109" i="15"/>
  <c r="AK113" i="15"/>
  <c r="AK117" i="15"/>
  <c r="AK121" i="15"/>
  <c r="AK125" i="15"/>
  <c r="AK129" i="15"/>
  <c r="AK133" i="15"/>
  <c r="AK137" i="15"/>
  <c r="AK141" i="15"/>
  <c r="AK157" i="15"/>
  <c r="AK169" i="15"/>
  <c r="AK177" i="15"/>
  <c r="AK185" i="15"/>
  <c r="AK193" i="15"/>
  <c r="AK201" i="15"/>
  <c r="AK209" i="15"/>
  <c r="AK217" i="15"/>
  <c r="AK225" i="15"/>
  <c r="AL25" i="15"/>
  <c r="AL33" i="15"/>
  <c r="AL41" i="15"/>
  <c r="AL49" i="15"/>
  <c r="AL57" i="15"/>
  <c r="AL65" i="15"/>
  <c r="AL73" i="15"/>
  <c r="AL81" i="15"/>
  <c r="AL89" i="15"/>
  <c r="AL97" i="15"/>
  <c r="AL105" i="15"/>
  <c r="AL116" i="15"/>
  <c r="AL132" i="15"/>
  <c r="AL148" i="15"/>
  <c r="AL164" i="15"/>
  <c r="AL180" i="15"/>
  <c r="AL196" i="15"/>
  <c r="AL212" i="15"/>
  <c r="AL228" i="15"/>
  <c r="AM36" i="15"/>
  <c r="AM52" i="15"/>
  <c r="AM68" i="15"/>
  <c r="AM84" i="15"/>
  <c r="AM100" i="15"/>
  <c r="AM116" i="15"/>
  <c r="AM132" i="15"/>
  <c r="AM148" i="15"/>
  <c r="AM164" i="15"/>
  <c r="AM180" i="15"/>
  <c r="AM196" i="15"/>
  <c r="AM212" i="15"/>
  <c r="AM228" i="15"/>
  <c r="AK216" i="15"/>
  <c r="AM216" i="15"/>
  <c r="AL216" i="15"/>
  <c r="AK192" i="15"/>
  <c r="AM192" i="15"/>
  <c r="AL192" i="15"/>
  <c r="AK184" i="15"/>
  <c r="AM184" i="15"/>
  <c r="AL184" i="15"/>
  <c r="AK160" i="15"/>
  <c r="AM160" i="15"/>
  <c r="AL160" i="15"/>
  <c r="AL104" i="15"/>
  <c r="AM104" i="15"/>
  <c r="AL88" i="15"/>
  <c r="AM88" i="15"/>
  <c r="AL80" i="15"/>
  <c r="AM80" i="15"/>
  <c r="AL72" i="15"/>
  <c r="AM72" i="15"/>
  <c r="AL64" i="15"/>
  <c r="AM64" i="15"/>
  <c r="AL56" i="15"/>
  <c r="AM56" i="15"/>
  <c r="AL48" i="15"/>
  <c r="AM48" i="15"/>
  <c r="AL40" i="15"/>
  <c r="AM40" i="15"/>
  <c r="AL32" i="15"/>
  <c r="AM32" i="15"/>
  <c r="AL24" i="15"/>
  <c r="AM24" i="15"/>
  <c r="AK50" i="15"/>
  <c r="AK54" i="15"/>
  <c r="AK58" i="15"/>
  <c r="AK62" i="15"/>
  <c r="AK66" i="15"/>
  <c r="AK70" i="15"/>
  <c r="AK74" i="15"/>
  <c r="AK78" i="15"/>
  <c r="AK82" i="15"/>
  <c r="AK86" i="15"/>
  <c r="AK90" i="15"/>
  <c r="AK94" i="15"/>
  <c r="AK98" i="15"/>
  <c r="AK102" i="15"/>
  <c r="AK106" i="15"/>
  <c r="AK110" i="15"/>
  <c r="AK153" i="15"/>
  <c r="AL26" i="15"/>
  <c r="AL34" i="15"/>
  <c r="AL42" i="15"/>
  <c r="AL50" i="15"/>
  <c r="AL58" i="15"/>
  <c r="AL66" i="15"/>
  <c r="AL74" i="15"/>
  <c r="AL82" i="15"/>
  <c r="AL90" i="15"/>
  <c r="AL98" i="15"/>
  <c r="AL106" i="15"/>
  <c r="AL117" i="15"/>
  <c r="AL133" i="15"/>
  <c r="AL149" i="15"/>
  <c r="AL165" i="15"/>
  <c r="AL181" i="15"/>
  <c r="AL197" i="15"/>
  <c r="AL213" i="15"/>
  <c r="AM21" i="15"/>
  <c r="AM37" i="15"/>
  <c r="AM53" i="15"/>
  <c r="AM69" i="15"/>
  <c r="AM85" i="15"/>
  <c r="AM101" i="15"/>
  <c r="AM149" i="15"/>
  <c r="AM165" i="15"/>
  <c r="AM181" i="15"/>
  <c r="AM197" i="15"/>
  <c r="AM213" i="15"/>
  <c r="AK224" i="15"/>
  <c r="AM224" i="15"/>
  <c r="AL224" i="15"/>
  <c r="AK208" i="15"/>
  <c r="AM208" i="15"/>
  <c r="AL208" i="15"/>
  <c r="AK200" i="15"/>
  <c r="AM200" i="15"/>
  <c r="AL200" i="15"/>
  <c r="AK176" i="15"/>
  <c r="AM176" i="15"/>
  <c r="AL176" i="15"/>
  <c r="AK168" i="15"/>
  <c r="AM168" i="15"/>
  <c r="AL168" i="15"/>
  <c r="AK152" i="15"/>
  <c r="AM152" i="15"/>
  <c r="AL152" i="15"/>
  <c r="AK144" i="15"/>
  <c r="AM144" i="15"/>
  <c r="AL144" i="15"/>
  <c r="AM136" i="15"/>
  <c r="AL136" i="15"/>
  <c r="AM128" i="15"/>
  <c r="AL128" i="15"/>
  <c r="AM120" i="15"/>
  <c r="AL120" i="15"/>
  <c r="AM112" i="15"/>
  <c r="AL112" i="15"/>
  <c r="AL96" i="15"/>
  <c r="AM96" i="15"/>
  <c r="AM227" i="15"/>
  <c r="AL227" i="15"/>
  <c r="AK227" i="15"/>
  <c r="AM223" i="15"/>
  <c r="AL223" i="15"/>
  <c r="AK223" i="15"/>
  <c r="AM219" i="15"/>
  <c r="AL219" i="15"/>
  <c r="AK219" i="15"/>
  <c r="AM215" i="15"/>
  <c r="AL215" i="15"/>
  <c r="AK215" i="15"/>
  <c r="AM211" i="15"/>
  <c r="AL211" i="15"/>
  <c r="AK211" i="15"/>
  <c r="AM207" i="15"/>
  <c r="AL207" i="15"/>
  <c r="AK207" i="15"/>
  <c r="AM203" i="15"/>
  <c r="AL203" i="15"/>
  <c r="AK203" i="15"/>
  <c r="AM199" i="15"/>
  <c r="AL199" i="15"/>
  <c r="AK199" i="15"/>
  <c r="AM195" i="15"/>
  <c r="AL195" i="15"/>
  <c r="AK195" i="15"/>
  <c r="AM191" i="15"/>
  <c r="AL191" i="15"/>
  <c r="AK191" i="15"/>
  <c r="AM187" i="15"/>
  <c r="AL187" i="15"/>
  <c r="AK187" i="15"/>
  <c r="AM183" i="15"/>
  <c r="AL183" i="15"/>
  <c r="AK183" i="15"/>
  <c r="AM179" i="15"/>
  <c r="AL179" i="15"/>
  <c r="AK179" i="15"/>
  <c r="AM175" i="15"/>
  <c r="AL175" i="15"/>
  <c r="AK175" i="15"/>
  <c r="AM171" i="15"/>
  <c r="AL171" i="15"/>
  <c r="AK171" i="15"/>
  <c r="AM167" i="15"/>
  <c r="AL167" i="15"/>
  <c r="AK167" i="15"/>
  <c r="AM163" i="15"/>
  <c r="AL163" i="15"/>
  <c r="AM159" i="15"/>
  <c r="AL159" i="15"/>
  <c r="AM155" i="15"/>
  <c r="AL155" i="15"/>
  <c r="AM151" i="15"/>
  <c r="AL151" i="15"/>
  <c r="AM147" i="15"/>
  <c r="AL147" i="15"/>
  <c r="AM143" i="15"/>
  <c r="AL143" i="15"/>
  <c r="AM139" i="15"/>
  <c r="AL139" i="15"/>
  <c r="AM135" i="15"/>
  <c r="AL135" i="15"/>
  <c r="AM131" i="15"/>
  <c r="AL131" i="15"/>
  <c r="AM127" i="15"/>
  <c r="AL127" i="15"/>
  <c r="AM123" i="15"/>
  <c r="AL123" i="15"/>
  <c r="AM119" i="15"/>
  <c r="AL119" i="15"/>
  <c r="AM115" i="15"/>
  <c r="AL115" i="15"/>
  <c r="AM111" i="15"/>
  <c r="AL111" i="15"/>
  <c r="AM107" i="15"/>
  <c r="AL107" i="15"/>
  <c r="AM103" i="15"/>
  <c r="AL103" i="15"/>
  <c r="AM99" i="15"/>
  <c r="AL99" i="15"/>
  <c r="AM95" i="15"/>
  <c r="AL95" i="15"/>
  <c r="AM91" i="15"/>
  <c r="AL91" i="15"/>
  <c r="AM87" i="15"/>
  <c r="AL87" i="15"/>
  <c r="AM83" i="15"/>
  <c r="AL83" i="15"/>
  <c r="AM79" i="15"/>
  <c r="AL79" i="15"/>
  <c r="AM75" i="15"/>
  <c r="AL75" i="15"/>
  <c r="AM71" i="15"/>
  <c r="AL71" i="15"/>
  <c r="AM67" i="15"/>
  <c r="AL67" i="15"/>
  <c r="AM63" i="15"/>
  <c r="AL63" i="15"/>
  <c r="AM59" i="15"/>
  <c r="AL59" i="15"/>
  <c r="AM55" i="15"/>
  <c r="AL55" i="15"/>
  <c r="AM51" i="15"/>
  <c r="AL51" i="15"/>
  <c r="AM47" i="15"/>
  <c r="AL47" i="15"/>
  <c r="AM43" i="15"/>
  <c r="AL43" i="15"/>
  <c r="AM39" i="15"/>
  <c r="AL39" i="15"/>
  <c r="AM35" i="15"/>
  <c r="AL35" i="15"/>
  <c r="AM31" i="15"/>
  <c r="AL31" i="15"/>
  <c r="AM27" i="15"/>
  <c r="AL27" i="15"/>
  <c r="AM23" i="15"/>
  <c r="AL23" i="15"/>
  <c r="AK23" i="15"/>
  <c r="AK27" i="15"/>
  <c r="AK31" i="15"/>
  <c r="AK35" i="15"/>
  <c r="AK39" i="15"/>
  <c r="AK43" i="15"/>
  <c r="AK47" i="15"/>
  <c r="AK51" i="15"/>
  <c r="AK55" i="15"/>
  <c r="AK59" i="15"/>
  <c r="AK63" i="15"/>
  <c r="AK67" i="15"/>
  <c r="AK71" i="15"/>
  <c r="AK75" i="15"/>
  <c r="AK79" i="15"/>
  <c r="AK83" i="15"/>
  <c r="AK87" i="15"/>
  <c r="AK91" i="15"/>
  <c r="AK95" i="15"/>
  <c r="AK99" i="15"/>
  <c r="AK103" i="15"/>
  <c r="AK107" i="15"/>
  <c r="AK111" i="15"/>
  <c r="AK115" i="15"/>
  <c r="AK119" i="15"/>
  <c r="AK123" i="15"/>
  <c r="AK127" i="15"/>
  <c r="AK131" i="15"/>
  <c r="AK135" i="15"/>
  <c r="AK139" i="15"/>
  <c r="AK143" i="15"/>
  <c r="AK159" i="15"/>
  <c r="AK173" i="15"/>
  <c r="AK189" i="15"/>
  <c r="AK205" i="15"/>
  <c r="AK221" i="15"/>
  <c r="AL29" i="15"/>
  <c r="AL45" i="15"/>
  <c r="AL61" i="15"/>
  <c r="AL77" i="15"/>
  <c r="AL93" i="15"/>
  <c r="AL109" i="15"/>
  <c r="AL124" i="15"/>
  <c r="AL140" i="15"/>
  <c r="AL156" i="15"/>
  <c r="AL172" i="15"/>
  <c r="AL188" i="15"/>
  <c r="AL204" i="15"/>
  <c r="AL220" i="15"/>
  <c r="AM28" i="15"/>
  <c r="AM44" i="15"/>
  <c r="AM60" i="15"/>
  <c r="AM76" i="15"/>
  <c r="AM92" i="15"/>
  <c r="AM108" i="15"/>
  <c r="AM124" i="15"/>
  <c r="AM140" i="15"/>
  <c r="AM156" i="15"/>
  <c r="AM172" i="15"/>
  <c r="AM188" i="15"/>
  <c r="AM204" i="15"/>
  <c r="AM220" i="15"/>
  <c r="AM226" i="15"/>
  <c r="AL226" i="15"/>
  <c r="AM222" i="15"/>
  <c r="AL222" i="15"/>
  <c r="AM218" i="15"/>
  <c r="AL218" i="15"/>
  <c r="AM214" i="15"/>
  <c r="AL214" i="15"/>
  <c r="AM210" i="15"/>
  <c r="AL210" i="15"/>
  <c r="AM206" i="15"/>
  <c r="AL206" i="15"/>
  <c r="AM202" i="15"/>
  <c r="AL202" i="15"/>
  <c r="AM198" i="15"/>
  <c r="AL198" i="15"/>
  <c r="AM194" i="15"/>
  <c r="AL194" i="15"/>
  <c r="AM190" i="15"/>
  <c r="AL190" i="15"/>
  <c r="AM186" i="15"/>
  <c r="AL186" i="15"/>
  <c r="AM182" i="15"/>
  <c r="AL182" i="15"/>
  <c r="AM178" i="15"/>
  <c r="AL178" i="15"/>
  <c r="AM174" i="15"/>
  <c r="AL174" i="15"/>
  <c r="AM170" i="15"/>
  <c r="AL170" i="15"/>
  <c r="AM166" i="15"/>
  <c r="AL166" i="15"/>
  <c r="AM162" i="15"/>
  <c r="AL162" i="15"/>
  <c r="AM158" i="15"/>
  <c r="AL158" i="15"/>
  <c r="AM154" i="15"/>
  <c r="AL154" i="15"/>
  <c r="AM150" i="15"/>
  <c r="AL150" i="15"/>
  <c r="AM146" i="15"/>
  <c r="AL146" i="15"/>
  <c r="AM142" i="15"/>
  <c r="AL142" i="15"/>
  <c r="AM138" i="15"/>
  <c r="AL138" i="15"/>
  <c r="AM134" i="15"/>
  <c r="AL134" i="15"/>
  <c r="AM130" i="15"/>
  <c r="AL130" i="15"/>
  <c r="AM126" i="15"/>
  <c r="AL126" i="15"/>
  <c r="AM122" i="15"/>
  <c r="AL122" i="15"/>
  <c r="AM118" i="15"/>
  <c r="AL118" i="15"/>
  <c r="AM114" i="15"/>
  <c r="AL114" i="15"/>
  <c r="AK24" i="15"/>
  <c r="AK28" i="15"/>
  <c r="AK32" i="15"/>
  <c r="AK36" i="15"/>
  <c r="AK40" i="15"/>
  <c r="AK44" i="15"/>
  <c r="AK48" i="15"/>
  <c r="AK52" i="15"/>
  <c r="AK56" i="15"/>
  <c r="AK60" i="15"/>
  <c r="AK64" i="15"/>
  <c r="AK68" i="15"/>
  <c r="AK72" i="15"/>
  <c r="AK76" i="15"/>
  <c r="AK80" i="15"/>
  <c r="AK84" i="15"/>
  <c r="AK88" i="15"/>
  <c r="AK92" i="15"/>
  <c r="AK96" i="15"/>
  <c r="AK100" i="15"/>
  <c r="AK104" i="15"/>
  <c r="AK108" i="15"/>
  <c r="AK112" i="15"/>
  <c r="AK120" i="15"/>
  <c r="AK128" i="15"/>
  <c r="AK136" i="15"/>
  <c r="AK145" i="15"/>
  <c r="AK150" i="15"/>
  <c r="AK155" i="15"/>
  <c r="AK161" i="15"/>
  <c r="AK166" i="15"/>
  <c r="AK174" i="15"/>
  <c r="AK182" i="15"/>
  <c r="AK190" i="15"/>
  <c r="AK198" i="15"/>
  <c r="AK206" i="15"/>
  <c r="AK214" i="15"/>
  <c r="AK222" i="15"/>
  <c r="AL22" i="15"/>
  <c r="AL30" i="15"/>
  <c r="AL38" i="15"/>
  <c r="AL46" i="15"/>
  <c r="AL54" i="15"/>
  <c r="AL62" i="15"/>
  <c r="AL70" i="15"/>
  <c r="AL78" i="15"/>
  <c r="AL86" i="15"/>
  <c r="AL94" i="15"/>
  <c r="AL102" i="15"/>
  <c r="AL110" i="15"/>
  <c r="AL125" i="15"/>
  <c r="AL141" i="15"/>
  <c r="AL157" i="15"/>
  <c r="AL173" i="15"/>
  <c r="AL189" i="15"/>
  <c r="AL205" i="15"/>
  <c r="AL221" i="15"/>
  <c r="F206" i="24" l="1"/>
  <c r="F205" i="24"/>
  <c r="F204" i="24"/>
  <c r="F203" i="24"/>
  <c r="F202" i="24"/>
  <c r="F201" i="24"/>
  <c r="F200" i="24"/>
  <c r="F199" i="24"/>
  <c r="F198" i="24"/>
  <c r="F197" i="24"/>
  <c r="F196" i="24"/>
  <c r="F195" i="24"/>
  <c r="F194" i="24"/>
  <c r="F193" i="24"/>
  <c r="F192" i="24"/>
  <c r="F191" i="24"/>
  <c r="F190" i="24"/>
  <c r="F189" i="24"/>
  <c r="F188" i="24"/>
  <c r="F187" i="24"/>
  <c r="F186" i="24"/>
  <c r="F185" i="24"/>
  <c r="F184" i="24"/>
  <c r="F183" i="24"/>
  <c r="F182" i="24"/>
  <c r="F181" i="24"/>
  <c r="F180" i="24"/>
  <c r="F179" i="24"/>
  <c r="F178" i="24"/>
  <c r="F177" i="24"/>
  <c r="F176" i="24"/>
  <c r="F175" i="24"/>
  <c r="F174" i="24"/>
  <c r="F173" i="24"/>
  <c r="F172" i="24"/>
  <c r="F171" i="24"/>
  <c r="F170" i="24"/>
  <c r="F169" i="24"/>
  <c r="F168" i="24"/>
  <c r="F167" i="24"/>
  <c r="F166" i="24"/>
  <c r="F165" i="24"/>
  <c r="F164" i="24"/>
  <c r="F163" i="24"/>
  <c r="F162" i="24"/>
  <c r="F161" i="24"/>
  <c r="F160" i="24"/>
  <c r="F159" i="24"/>
  <c r="F158" i="24"/>
  <c r="F157" i="24"/>
  <c r="F156" i="24"/>
  <c r="F155" i="24"/>
  <c r="F154" i="24"/>
  <c r="F153" i="24"/>
  <c r="F152" i="24"/>
  <c r="F151" i="24"/>
  <c r="F150" i="24"/>
  <c r="F149" i="24"/>
  <c r="F148" i="24"/>
  <c r="F147" i="24"/>
  <c r="F146" i="24"/>
  <c r="F145" i="24"/>
  <c r="F144" i="24"/>
  <c r="F143" i="24"/>
  <c r="F142" i="24"/>
  <c r="F141" i="24"/>
  <c r="F140" i="24"/>
  <c r="F139" i="24"/>
  <c r="F138" i="24"/>
  <c r="F137" i="24"/>
  <c r="F136" i="24"/>
  <c r="F135" i="24"/>
  <c r="F134" i="24"/>
  <c r="F133" i="24"/>
  <c r="F132" i="24"/>
  <c r="F131" i="24"/>
  <c r="F130" i="24"/>
  <c r="F129" i="24"/>
  <c r="F128" i="24"/>
  <c r="F127" i="24"/>
  <c r="F126" i="24"/>
  <c r="F125" i="24"/>
  <c r="F124" i="24"/>
  <c r="F123" i="24"/>
  <c r="F122" i="24"/>
  <c r="F121" i="24"/>
  <c r="F120" i="24"/>
  <c r="F119" i="24"/>
  <c r="F118" i="24"/>
  <c r="F117" i="24"/>
  <c r="F116" i="24"/>
  <c r="F115" i="24"/>
  <c r="F114" i="24"/>
  <c r="F113" i="24"/>
  <c r="F112" i="24"/>
  <c r="F111" i="24"/>
  <c r="F110" i="24"/>
  <c r="F109" i="24"/>
  <c r="F108" i="24"/>
  <c r="F107" i="24"/>
  <c r="F106" i="24"/>
  <c r="F105" i="24"/>
  <c r="F104" i="24"/>
  <c r="F103" i="24"/>
  <c r="F102" i="24"/>
  <c r="F101" i="24"/>
  <c r="F100" i="24"/>
  <c r="F99" i="24"/>
  <c r="F98" i="24"/>
  <c r="F97" i="24"/>
  <c r="F96" i="24"/>
  <c r="F95" i="24"/>
  <c r="F94" i="24"/>
  <c r="F93" i="24"/>
  <c r="F92" i="24"/>
  <c r="F91" i="24"/>
  <c r="F90" i="24"/>
  <c r="F89" i="24"/>
  <c r="F88" i="24"/>
  <c r="F87" i="24"/>
  <c r="F86" i="24"/>
  <c r="F85" i="24"/>
  <c r="F84" i="24"/>
  <c r="F83" i="24"/>
  <c r="F82" i="24"/>
  <c r="F81" i="24"/>
  <c r="F80" i="24"/>
  <c r="F79" i="24"/>
  <c r="F78" i="24"/>
  <c r="F77" i="24"/>
  <c r="F76" i="24"/>
  <c r="F75" i="24"/>
  <c r="F74" i="24"/>
  <c r="F73" i="24"/>
  <c r="F72" i="24"/>
  <c r="F71" i="24"/>
  <c r="F70" i="24"/>
  <c r="F69" i="24"/>
  <c r="F68" i="24"/>
  <c r="F67" i="24"/>
  <c r="F66" i="24"/>
  <c r="F65" i="24"/>
  <c r="F64" i="24"/>
  <c r="F63" i="24"/>
  <c r="F62" i="24"/>
  <c r="F61" i="24"/>
  <c r="F60" i="24"/>
  <c r="F59" i="24"/>
  <c r="F58" i="24"/>
  <c r="F57" i="24"/>
  <c r="F56" i="24"/>
  <c r="F55" i="24"/>
  <c r="F54" i="24"/>
  <c r="F53" i="24"/>
  <c r="F52" i="24"/>
  <c r="F51" i="24"/>
  <c r="F50" i="24"/>
  <c r="F49" i="24"/>
  <c r="F48" i="24"/>
  <c r="F47" i="24"/>
  <c r="F46" i="24"/>
  <c r="F45" i="24"/>
  <c r="F44" i="24"/>
  <c r="F43" i="24"/>
  <c r="F42" i="24"/>
  <c r="F41" i="24"/>
  <c r="F40" i="24"/>
  <c r="F39" i="24"/>
  <c r="F38" i="24"/>
  <c r="F37" i="24"/>
  <c r="F36" i="24"/>
  <c r="F35" i="24"/>
  <c r="F34" i="24"/>
  <c r="F33" i="24"/>
  <c r="F32" i="24"/>
  <c r="F31" i="24"/>
  <c r="F30" i="24"/>
  <c r="F29" i="24"/>
  <c r="F28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206" i="22"/>
  <c r="F205" i="22"/>
  <c r="F204" i="22"/>
  <c r="F203" i="22"/>
  <c r="F202" i="22"/>
  <c r="F201" i="22"/>
  <c r="F200" i="22"/>
  <c r="F199" i="22"/>
  <c r="F198" i="22"/>
  <c r="F197" i="22"/>
  <c r="F196" i="22"/>
  <c r="F195" i="22"/>
  <c r="F194" i="22"/>
  <c r="F193" i="22"/>
  <c r="F192" i="22"/>
  <c r="F191" i="22"/>
  <c r="F190" i="22"/>
  <c r="F189" i="22"/>
  <c r="F188" i="22"/>
  <c r="F187" i="22"/>
  <c r="F186" i="22"/>
  <c r="F185" i="22"/>
  <c r="F184" i="22"/>
  <c r="F183" i="22"/>
  <c r="F182" i="22"/>
  <c r="F181" i="22"/>
  <c r="F180" i="22"/>
  <c r="F179" i="22"/>
  <c r="F178" i="22"/>
  <c r="F177" i="22"/>
  <c r="F176" i="22"/>
  <c r="F175" i="22"/>
  <c r="F174" i="22"/>
  <c r="F173" i="22"/>
  <c r="F172" i="22"/>
  <c r="F171" i="22"/>
  <c r="F170" i="22"/>
  <c r="F169" i="22"/>
  <c r="F168" i="22"/>
  <c r="F167" i="22"/>
  <c r="F166" i="22"/>
  <c r="F165" i="22"/>
  <c r="F164" i="22"/>
  <c r="F163" i="22"/>
  <c r="F162" i="22"/>
  <c r="F161" i="22"/>
  <c r="F160" i="22"/>
  <c r="F159" i="22"/>
  <c r="F158" i="22"/>
  <c r="F157" i="22"/>
  <c r="F156" i="22"/>
  <c r="F155" i="22"/>
  <c r="F154" i="22"/>
  <c r="F153" i="22"/>
  <c r="F152" i="22"/>
  <c r="F151" i="22"/>
  <c r="F150" i="22"/>
  <c r="F149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13" i="22"/>
  <c r="F112" i="22"/>
  <c r="F111" i="22"/>
  <c r="F110" i="22"/>
  <c r="F109" i="22"/>
  <c r="F108" i="22"/>
  <c r="F107" i="22"/>
  <c r="F106" i="22"/>
  <c r="F105" i="22"/>
  <c r="F104" i="22"/>
  <c r="F103" i="22"/>
  <c r="F102" i="22"/>
  <c r="F101" i="22"/>
  <c r="F100" i="22"/>
  <c r="F99" i="22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7" i="22"/>
  <c r="F76" i="22"/>
  <c r="F75" i="22"/>
  <c r="F74" i="22"/>
  <c r="F73" i="22"/>
  <c r="F72" i="22"/>
  <c r="F71" i="22"/>
  <c r="F70" i="22"/>
  <c r="F69" i="22"/>
  <c r="F68" i="22"/>
  <c r="F67" i="22"/>
  <c r="F66" i="22"/>
  <c r="F65" i="22"/>
  <c r="F64" i="22"/>
  <c r="F63" i="22"/>
  <c r="F62" i="22"/>
  <c r="F61" i="22"/>
  <c r="F60" i="22"/>
  <c r="F59" i="22"/>
  <c r="F58" i="22"/>
  <c r="F57" i="22"/>
  <c r="F56" i="22"/>
  <c r="F55" i="22"/>
  <c r="F54" i="22"/>
  <c r="F53" i="22"/>
  <c r="F52" i="22"/>
  <c r="F51" i="22"/>
  <c r="F50" i="22"/>
  <c r="F49" i="22"/>
  <c r="F48" i="22"/>
  <c r="F47" i="22"/>
  <c r="F46" i="22"/>
  <c r="F45" i="22"/>
  <c r="F44" i="22"/>
  <c r="F43" i="22"/>
  <c r="F42" i="22"/>
  <c r="F41" i="22"/>
  <c r="F40" i="22"/>
  <c r="F39" i="22"/>
  <c r="F38" i="22"/>
  <c r="F37" i="22"/>
  <c r="F36" i="22"/>
  <c r="F35" i="22"/>
  <c r="F34" i="22"/>
  <c r="F33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205" i="20"/>
  <c r="F204" i="20"/>
  <c r="F203" i="20"/>
  <c r="F202" i="20"/>
  <c r="F201" i="20"/>
  <c r="F200" i="20"/>
  <c r="F199" i="20"/>
  <c r="F198" i="20"/>
  <c r="F197" i="20"/>
  <c r="F196" i="20"/>
  <c r="F195" i="20"/>
  <c r="F194" i="20"/>
  <c r="F193" i="20"/>
  <c r="F192" i="20"/>
  <c r="F191" i="20"/>
  <c r="F190" i="20"/>
  <c r="F189" i="20"/>
  <c r="F188" i="20"/>
  <c r="F187" i="20"/>
  <c r="F186" i="20"/>
  <c r="F185" i="20"/>
  <c r="F184" i="20"/>
  <c r="F183" i="20"/>
  <c r="F182" i="20"/>
  <c r="F181" i="20"/>
  <c r="F180" i="20"/>
  <c r="F179" i="20"/>
  <c r="F178" i="20"/>
  <c r="F177" i="20"/>
  <c r="F176" i="20"/>
  <c r="F175" i="20"/>
  <c r="F174" i="20"/>
  <c r="F173" i="20"/>
  <c r="F172" i="20"/>
  <c r="F171" i="20"/>
  <c r="F170" i="20"/>
  <c r="F169" i="20"/>
  <c r="F168" i="20"/>
  <c r="F167" i="20"/>
  <c r="F166" i="20"/>
  <c r="F165" i="20"/>
  <c r="F164" i="20"/>
  <c r="F163" i="20"/>
  <c r="F162" i="20"/>
  <c r="F161" i="20"/>
  <c r="F160" i="20"/>
  <c r="F159" i="20"/>
  <c r="F158" i="20"/>
  <c r="F157" i="20"/>
  <c r="F156" i="20"/>
  <c r="F155" i="20"/>
  <c r="F154" i="20"/>
  <c r="F153" i="20"/>
  <c r="F152" i="20"/>
  <c r="F151" i="20"/>
  <c r="F150" i="20"/>
  <c r="F149" i="20"/>
  <c r="F148" i="20"/>
  <c r="F147" i="20"/>
  <c r="F146" i="20"/>
  <c r="F145" i="20"/>
  <c r="F144" i="20"/>
  <c r="F143" i="20"/>
  <c r="F142" i="20"/>
  <c r="F141" i="20"/>
  <c r="F140" i="20"/>
  <c r="F139" i="20"/>
  <c r="F138" i="20"/>
  <c r="F137" i="20"/>
  <c r="F136" i="20"/>
  <c r="F135" i="20"/>
  <c r="F134" i="20"/>
  <c r="F133" i="20"/>
  <c r="F132" i="20"/>
  <c r="F131" i="20"/>
  <c r="F130" i="20"/>
  <c r="F129" i="20"/>
  <c r="F128" i="20"/>
  <c r="F127" i="20"/>
  <c r="F126" i="20"/>
  <c r="F125" i="20"/>
  <c r="F124" i="20"/>
  <c r="F123" i="20"/>
  <c r="F122" i="20"/>
  <c r="F121" i="20"/>
  <c r="F120" i="20"/>
  <c r="F119" i="20"/>
  <c r="F118" i="20"/>
  <c r="F117" i="20"/>
  <c r="F116" i="20"/>
  <c r="F115" i="20"/>
  <c r="F114" i="20"/>
  <c r="F113" i="20"/>
  <c r="F112" i="20"/>
  <c r="F111" i="20"/>
  <c r="F110" i="20"/>
  <c r="F109" i="20"/>
  <c r="F108" i="20"/>
  <c r="F107" i="20"/>
  <c r="F106" i="20"/>
  <c r="F105" i="20"/>
  <c r="F104" i="20"/>
  <c r="F103" i="20"/>
  <c r="F102" i="20"/>
  <c r="F101" i="20"/>
  <c r="F100" i="20"/>
  <c r="F99" i="20"/>
  <c r="F98" i="20"/>
  <c r="F97" i="20"/>
  <c r="F96" i="20"/>
  <c r="F95" i="20"/>
  <c r="F94" i="20"/>
  <c r="F93" i="20"/>
  <c r="F92" i="20"/>
  <c r="F91" i="20"/>
  <c r="F90" i="20"/>
  <c r="F89" i="20"/>
  <c r="F88" i="20"/>
  <c r="F87" i="20"/>
  <c r="F86" i="20"/>
  <c r="F85" i="20"/>
  <c r="F84" i="20"/>
  <c r="F83" i="20"/>
  <c r="F82" i="20"/>
  <c r="F81" i="20"/>
  <c r="F80" i="20"/>
  <c r="F79" i="20"/>
  <c r="F78" i="20"/>
  <c r="F77" i="20"/>
  <c r="F76" i="20"/>
  <c r="F75" i="20"/>
  <c r="F74" i="20"/>
  <c r="F73" i="20"/>
  <c r="F72" i="20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942" i="21"/>
  <c r="F1941" i="21"/>
  <c r="F1940" i="21"/>
  <c r="F1939" i="21"/>
  <c r="F1938" i="21"/>
  <c r="F1937" i="21"/>
  <c r="F1936" i="21"/>
  <c r="F1935" i="21"/>
  <c r="F1933" i="21"/>
  <c r="F1932" i="21"/>
  <c r="F1931" i="21"/>
  <c r="F1930" i="21"/>
  <c r="F1929" i="21"/>
  <c r="F1928" i="21"/>
  <c r="F1927" i="21"/>
  <c r="F1926" i="21"/>
  <c r="F1925" i="21"/>
  <c r="F1924" i="21"/>
  <c r="F1923" i="21"/>
  <c r="F1922" i="21"/>
  <c r="F1921" i="21"/>
  <c r="F1920" i="21"/>
  <c r="F1919" i="21"/>
  <c r="F1917" i="21"/>
  <c r="F1916" i="21"/>
  <c r="F1915" i="21"/>
  <c r="F1914" i="21"/>
  <c r="F1913" i="21"/>
  <c r="F1912" i="21"/>
  <c r="F1911" i="21"/>
  <c r="F1910" i="21"/>
  <c r="F1909" i="21"/>
  <c r="F1908" i="21"/>
  <c r="F1907" i="21"/>
  <c r="F1906" i="21"/>
  <c r="F1905" i="21"/>
  <c r="F1904" i="21"/>
  <c r="F1903" i="21"/>
  <c r="F1901" i="21"/>
  <c r="F1900" i="21"/>
  <c r="F1899" i="21"/>
  <c r="F1898" i="21"/>
  <c r="F1897" i="21"/>
  <c r="F1896" i="21"/>
  <c r="F1895" i="21"/>
  <c r="F1894" i="21"/>
  <c r="F1893" i="21"/>
  <c r="F1892" i="21"/>
  <c r="F1891" i="21"/>
  <c r="F1890" i="21"/>
  <c r="F1889" i="21"/>
  <c r="F1888" i="21"/>
  <c r="F1887" i="21"/>
  <c r="F1886" i="21"/>
  <c r="F1885" i="21"/>
  <c r="F1884" i="21"/>
  <c r="F1883" i="21"/>
  <c r="F1882" i="21"/>
  <c r="F1881" i="21"/>
  <c r="F1880" i="21"/>
  <c r="F1879" i="21"/>
  <c r="F1878" i="21"/>
  <c r="F1877" i="21"/>
  <c r="F1876" i="21"/>
  <c r="F1875" i="21"/>
  <c r="F1874" i="21"/>
  <c r="F1873" i="21"/>
  <c r="F1872" i="21"/>
  <c r="F1871" i="21"/>
  <c r="F1870" i="21"/>
  <c r="F1869" i="21"/>
  <c r="F1868" i="21"/>
  <c r="F1867" i="21"/>
  <c r="F1866" i="21"/>
  <c r="F1865" i="21"/>
  <c r="F1864" i="21"/>
  <c r="F1863" i="21"/>
  <c r="F1862" i="21"/>
  <c r="F1861" i="21"/>
  <c r="F1860" i="21"/>
  <c r="F1859" i="21"/>
  <c r="F1858" i="21"/>
  <c r="F1857" i="21"/>
  <c r="F1856" i="21"/>
  <c r="F1855" i="21"/>
  <c r="F1854" i="21"/>
  <c r="F1853" i="21"/>
  <c r="F1852" i="21"/>
  <c r="F1851" i="21"/>
  <c r="F1850" i="21"/>
  <c r="F1849" i="21"/>
  <c r="F1848" i="21"/>
  <c r="F1847" i="21"/>
  <c r="F1846" i="21"/>
  <c r="F1845" i="21"/>
  <c r="F1844" i="21"/>
  <c r="F1843" i="21"/>
  <c r="F1842" i="21"/>
  <c r="F1841" i="21"/>
  <c r="F1840" i="21"/>
  <c r="F1839" i="21"/>
  <c r="F1838" i="21"/>
  <c r="F1837" i="21"/>
  <c r="F1836" i="21"/>
  <c r="F1835" i="21"/>
  <c r="F1834" i="21"/>
  <c r="F1833" i="21"/>
  <c r="F1832" i="21"/>
  <c r="F1831" i="21"/>
  <c r="F1830" i="21"/>
  <c r="F1829" i="21"/>
  <c r="F1828" i="21"/>
  <c r="F1827" i="21"/>
  <c r="F1826" i="21"/>
  <c r="F1825" i="21"/>
  <c r="F1824" i="21"/>
  <c r="F1823" i="21"/>
  <c r="F1822" i="21"/>
  <c r="F1821" i="21"/>
  <c r="F1820" i="21"/>
  <c r="F1819" i="21"/>
  <c r="F1818" i="21"/>
  <c r="F1817" i="21"/>
  <c r="F1816" i="21"/>
  <c r="F1815" i="21"/>
  <c r="F1814" i="21"/>
  <c r="F1813" i="21"/>
  <c r="F1812" i="21"/>
  <c r="F1811" i="21"/>
  <c r="F1810" i="21"/>
  <c r="F1809" i="21"/>
  <c r="F1808" i="21"/>
  <c r="F1807" i="21"/>
  <c r="F1806" i="21"/>
  <c r="F1805" i="21"/>
  <c r="F1804" i="21"/>
  <c r="F1803" i="21"/>
  <c r="F1802" i="21"/>
  <c r="F1801" i="21"/>
  <c r="F1800" i="21"/>
  <c r="F1799" i="21"/>
  <c r="F1798" i="21"/>
  <c r="F1797" i="21"/>
  <c r="F1796" i="21"/>
  <c r="F1795" i="21"/>
  <c r="F1794" i="21"/>
  <c r="F1793" i="21"/>
  <c r="F1792" i="21"/>
  <c r="F1791" i="21"/>
  <c r="F1790" i="21"/>
  <c r="F1789" i="21"/>
  <c r="F1788" i="21"/>
  <c r="F1787" i="21"/>
  <c r="F1786" i="21"/>
  <c r="F1785" i="21"/>
  <c r="F1784" i="21"/>
  <c r="F1783" i="21"/>
  <c r="F1782" i="21"/>
  <c r="F1781" i="21"/>
  <c r="F1780" i="21"/>
  <c r="F1779" i="21"/>
  <c r="F1778" i="21"/>
  <c r="F1777" i="21"/>
  <c r="F1776" i="21"/>
  <c r="F1775" i="21"/>
  <c r="F1774" i="21"/>
  <c r="F1773" i="21"/>
  <c r="F1772" i="21"/>
  <c r="F1771" i="21"/>
  <c r="F1770" i="21"/>
  <c r="F1769" i="21"/>
  <c r="F1768" i="21"/>
  <c r="F1767" i="21"/>
  <c r="F1766" i="21"/>
  <c r="F1765" i="21"/>
  <c r="F1764" i="21"/>
  <c r="F1763" i="21"/>
  <c r="F1762" i="21"/>
  <c r="F1761" i="21"/>
  <c r="G1759" i="21"/>
  <c r="F1759" i="21"/>
  <c r="G1758" i="21"/>
  <c r="F1758" i="21"/>
  <c r="G1757" i="21"/>
  <c r="F1757" i="21"/>
  <c r="G1756" i="21"/>
  <c r="F1756" i="21"/>
  <c r="G1755" i="21"/>
  <c r="F1755" i="21"/>
  <c r="G1754" i="21"/>
  <c r="F1754" i="21"/>
  <c r="G1753" i="21"/>
  <c r="F1753" i="21"/>
  <c r="G1752" i="21"/>
  <c r="F1752" i="21"/>
  <c r="G1751" i="21"/>
  <c r="F1751" i="21"/>
  <c r="G1750" i="21"/>
  <c r="F1750" i="21"/>
  <c r="G1749" i="21"/>
  <c r="F1749" i="21"/>
  <c r="G1748" i="21"/>
  <c r="F1748" i="21"/>
  <c r="G1747" i="21"/>
  <c r="F1747" i="21"/>
  <c r="G1746" i="21"/>
  <c r="F1746" i="21"/>
  <c r="G1745" i="21"/>
  <c r="F1745" i="21"/>
  <c r="G1744" i="21"/>
  <c r="F1744" i="21"/>
  <c r="G1743" i="21"/>
  <c r="F1743" i="21"/>
  <c r="G1742" i="21"/>
  <c r="F1742" i="21"/>
  <c r="G1741" i="21"/>
  <c r="F1741" i="21"/>
  <c r="G1740" i="21"/>
  <c r="F1740" i="21"/>
  <c r="G1739" i="21"/>
  <c r="F1739" i="21"/>
  <c r="G1738" i="21"/>
  <c r="F1738" i="21"/>
  <c r="G1737" i="21"/>
  <c r="F1737" i="21"/>
  <c r="G1736" i="21"/>
  <c r="F1736" i="21"/>
  <c r="G1735" i="21"/>
  <c r="F1735" i="21"/>
  <c r="G1734" i="21"/>
  <c r="F1734" i="21"/>
  <c r="G1733" i="21"/>
  <c r="F1733" i="21"/>
  <c r="G1732" i="21"/>
  <c r="F1732" i="21"/>
  <c r="G1731" i="21"/>
  <c r="F1731" i="21"/>
  <c r="G1730" i="21"/>
  <c r="F1730" i="21"/>
  <c r="G1729" i="21"/>
  <c r="F1729" i="21"/>
  <c r="G1728" i="21"/>
  <c r="F1728" i="21"/>
  <c r="G1727" i="21"/>
  <c r="F1727" i="21"/>
  <c r="G1726" i="21"/>
  <c r="F1726" i="21"/>
  <c r="G1725" i="21"/>
  <c r="F1725" i="21"/>
  <c r="G1724" i="21"/>
  <c r="F1724" i="21"/>
  <c r="G1723" i="21"/>
  <c r="F1723" i="21"/>
  <c r="G1722" i="21"/>
  <c r="F1722" i="21"/>
  <c r="G1721" i="21"/>
  <c r="F1721" i="21"/>
  <c r="G1720" i="21"/>
  <c r="F1720" i="21"/>
  <c r="G1719" i="21"/>
  <c r="F1719" i="21"/>
  <c r="G1718" i="21"/>
  <c r="F1718" i="21"/>
  <c r="G1717" i="21"/>
  <c r="F1717" i="21"/>
  <c r="G1716" i="21"/>
  <c r="F1716" i="21"/>
  <c r="G1715" i="21"/>
  <c r="F1715" i="21"/>
  <c r="G1714" i="21"/>
  <c r="F1714" i="21"/>
  <c r="G1713" i="21"/>
  <c r="F1713" i="21"/>
  <c r="G1712" i="21"/>
  <c r="F1712" i="21"/>
  <c r="G1711" i="21"/>
  <c r="F1711" i="21"/>
  <c r="G1710" i="21"/>
  <c r="F1710" i="21"/>
  <c r="G1709" i="21"/>
  <c r="F1709" i="21"/>
  <c r="G1708" i="21"/>
  <c r="F1708" i="21"/>
  <c r="G1707" i="21"/>
  <c r="F1707" i="21"/>
  <c r="G1706" i="21"/>
  <c r="F1706" i="21"/>
  <c r="G1705" i="21"/>
  <c r="F1705" i="21"/>
  <c r="G1704" i="21"/>
  <c r="F1704" i="21"/>
  <c r="G1703" i="21"/>
  <c r="F1703" i="21"/>
  <c r="G1702" i="21"/>
  <c r="F1702" i="21"/>
  <c r="G1701" i="21"/>
  <c r="F1701" i="21"/>
  <c r="G1700" i="21"/>
  <c r="F1700" i="21"/>
  <c r="G1699" i="21"/>
  <c r="F1699" i="21"/>
  <c r="G1698" i="21"/>
  <c r="F1698" i="21"/>
  <c r="G1697" i="21"/>
  <c r="F1697" i="21"/>
  <c r="G1696" i="21"/>
  <c r="F1696" i="21"/>
  <c r="G1695" i="21"/>
  <c r="F1695" i="21"/>
  <c r="G1694" i="21"/>
  <c r="F1694" i="21"/>
  <c r="G1693" i="21"/>
  <c r="F1693" i="21"/>
  <c r="G1692" i="21"/>
  <c r="F1692" i="21"/>
  <c r="G1691" i="21"/>
  <c r="F1691" i="21"/>
  <c r="G1690" i="21"/>
  <c r="F1690" i="21"/>
  <c r="G1689" i="21"/>
  <c r="F1689" i="21"/>
  <c r="G1688" i="21"/>
  <c r="F1688" i="21"/>
  <c r="G1687" i="21"/>
  <c r="F1687" i="21"/>
  <c r="G1686" i="21"/>
  <c r="F1686" i="21"/>
  <c r="G1685" i="21"/>
  <c r="F1685" i="21"/>
  <c r="G1684" i="21"/>
  <c r="F1684" i="21"/>
  <c r="G1683" i="21"/>
  <c r="F1683" i="21"/>
  <c r="G1682" i="21"/>
  <c r="F1682" i="21"/>
  <c r="G1681" i="21"/>
  <c r="F1681" i="21"/>
  <c r="G1680" i="21"/>
  <c r="F1680" i="21"/>
  <c r="G1679" i="21"/>
  <c r="F1679" i="21"/>
  <c r="G1678" i="21"/>
  <c r="F1678" i="21"/>
  <c r="G1677" i="21"/>
  <c r="F1677" i="21"/>
  <c r="G1676" i="21"/>
  <c r="F1676" i="21"/>
  <c r="G1675" i="21"/>
  <c r="F1675" i="21"/>
  <c r="G1674" i="21"/>
  <c r="F1674" i="21"/>
  <c r="G1673" i="21"/>
  <c r="F1673" i="21"/>
  <c r="G1672" i="21"/>
  <c r="F1672" i="21"/>
  <c r="G1670" i="21"/>
  <c r="F1670" i="21"/>
  <c r="G1669" i="21"/>
  <c r="F1669" i="21"/>
  <c r="G1668" i="21"/>
  <c r="F1668" i="21"/>
  <c r="G1667" i="21"/>
  <c r="F1667" i="21"/>
  <c r="G1666" i="21"/>
  <c r="F1666" i="21"/>
  <c r="G1665" i="21"/>
  <c r="F1665" i="21"/>
  <c r="G1664" i="21"/>
  <c r="F1664" i="21"/>
  <c r="G1663" i="21"/>
  <c r="F1663" i="21"/>
  <c r="G1662" i="21"/>
  <c r="F1662" i="21"/>
  <c r="G1661" i="21"/>
  <c r="F1661" i="21"/>
  <c r="G1660" i="21"/>
  <c r="F1660" i="21"/>
  <c r="G1659" i="21"/>
  <c r="F1659" i="21"/>
  <c r="G1658" i="21"/>
  <c r="F1658" i="21"/>
  <c r="G1657" i="21"/>
  <c r="F1657" i="21"/>
  <c r="G1656" i="21"/>
  <c r="F1656" i="21"/>
  <c r="G1655" i="21"/>
  <c r="F1655" i="21"/>
  <c r="G1654" i="21"/>
  <c r="F1654" i="21"/>
  <c r="G1653" i="21"/>
  <c r="F1653" i="21"/>
  <c r="G1652" i="21"/>
  <c r="F1652" i="21"/>
  <c r="G1651" i="21"/>
  <c r="F1651" i="21"/>
  <c r="G1650" i="21"/>
  <c r="F1650" i="21"/>
  <c r="G1649" i="21"/>
  <c r="F1649" i="21"/>
  <c r="G1648" i="21"/>
  <c r="F1648" i="21"/>
  <c r="G1647" i="21"/>
  <c r="F1647" i="21"/>
  <c r="G1646" i="21"/>
  <c r="F1646" i="21"/>
  <c r="G1645" i="21"/>
  <c r="F1645" i="21"/>
  <c r="G1644" i="21"/>
  <c r="F1644" i="21"/>
  <c r="G1643" i="21"/>
  <c r="F1643" i="21"/>
  <c r="G1642" i="21"/>
  <c r="F1642" i="21"/>
  <c r="G1641" i="21"/>
  <c r="F1641" i="21"/>
  <c r="G1640" i="21"/>
  <c r="F1640" i="21"/>
  <c r="G1639" i="21"/>
  <c r="F1639" i="21"/>
  <c r="G1638" i="21"/>
  <c r="F1638" i="21"/>
  <c r="G1637" i="21"/>
  <c r="F1637" i="21"/>
  <c r="G1636" i="21"/>
  <c r="F1636" i="21"/>
  <c r="G1635" i="21"/>
  <c r="F1635" i="21"/>
  <c r="G1634" i="21"/>
  <c r="F1634" i="21"/>
  <c r="G1633" i="21"/>
  <c r="F1633" i="21"/>
  <c r="G1632" i="21"/>
  <c r="F1632" i="21"/>
  <c r="G1631" i="21"/>
  <c r="F1631" i="21"/>
  <c r="G1630" i="21"/>
  <c r="F1630" i="21"/>
  <c r="G1629" i="21"/>
  <c r="F1629" i="21"/>
  <c r="G1628" i="21"/>
  <c r="F1628" i="21"/>
  <c r="G1627" i="21"/>
  <c r="F1627" i="21"/>
  <c r="G1626" i="21"/>
  <c r="F1626" i="21"/>
  <c r="G1625" i="21"/>
  <c r="F1625" i="21"/>
  <c r="G1624" i="21"/>
  <c r="F1624" i="21"/>
  <c r="G1623" i="21"/>
  <c r="F1623" i="21"/>
  <c r="G1622" i="21"/>
  <c r="F1622" i="21"/>
  <c r="G1621" i="21"/>
  <c r="F1621" i="21"/>
  <c r="G1620" i="21"/>
  <c r="F1620" i="21"/>
  <c r="G1619" i="21"/>
  <c r="F1619" i="21"/>
  <c r="G1618" i="21"/>
  <c r="F1618" i="21"/>
  <c r="G1617" i="21"/>
  <c r="F1617" i="21"/>
  <c r="G1616" i="21"/>
  <c r="F1616" i="21"/>
  <c r="G1615" i="21"/>
  <c r="F1615" i="21"/>
  <c r="G1614" i="21"/>
  <c r="F1614" i="21"/>
  <c r="G1613" i="21"/>
  <c r="F1613" i="21"/>
  <c r="G1612" i="21"/>
  <c r="F1612" i="21"/>
  <c r="G1611" i="21"/>
  <c r="F1611" i="21"/>
  <c r="G1610" i="21"/>
  <c r="F1610" i="21"/>
  <c r="G1609" i="21"/>
  <c r="F1609" i="21"/>
  <c r="G1608" i="21"/>
  <c r="F1608" i="21"/>
  <c r="G1607" i="21"/>
  <c r="F1607" i="21"/>
  <c r="G1606" i="21"/>
  <c r="F1606" i="21"/>
  <c r="G1605" i="21"/>
  <c r="F1605" i="21"/>
  <c r="G1604" i="21"/>
  <c r="F1604" i="21"/>
  <c r="G1603" i="21"/>
  <c r="F1603" i="21"/>
  <c r="G1602" i="21"/>
  <c r="F1602" i="21"/>
  <c r="G1601" i="21"/>
  <c r="F1601" i="21"/>
  <c r="G1600" i="21"/>
  <c r="F1600" i="21"/>
  <c r="G1599" i="21"/>
  <c r="F1599" i="21"/>
  <c r="G1598" i="21"/>
  <c r="F1598" i="21"/>
  <c r="G1597" i="21"/>
  <c r="F1597" i="21"/>
  <c r="G1596" i="21"/>
  <c r="F1596" i="21"/>
  <c r="G1595" i="21"/>
  <c r="F1595" i="21"/>
  <c r="G1594" i="21"/>
  <c r="F1594" i="21"/>
  <c r="G1593" i="21"/>
  <c r="F1593" i="21"/>
  <c r="G1592" i="21"/>
  <c r="F1592" i="21"/>
  <c r="G1591" i="21"/>
  <c r="F1591" i="21"/>
  <c r="G1590" i="21"/>
  <c r="F1590" i="21"/>
  <c r="G1589" i="21"/>
  <c r="F1589" i="21"/>
  <c r="G1588" i="21"/>
  <c r="F1588" i="21"/>
  <c r="G1587" i="21"/>
  <c r="F1587" i="21"/>
  <c r="G1586" i="21"/>
  <c r="F1586" i="21"/>
  <c r="G1585" i="21"/>
  <c r="F1585" i="21"/>
  <c r="G1584" i="21"/>
  <c r="F1584" i="21"/>
  <c r="G1583" i="21"/>
  <c r="F1583" i="21"/>
  <c r="G1582" i="21"/>
  <c r="F1582" i="21"/>
  <c r="G1581" i="21"/>
  <c r="F1581" i="21"/>
  <c r="G1580" i="21"/>
  <c r="F1580" i="21"/>
  <c r="G1579" i="21"/>
  <c r="F1579" i="21"/>
  <c r="G1578" i="21"/>
  <c r="F1578" i="21"/>
  <c r="G1577" i="21"/>
  <c r="F1577" i="21"/>
  <c r="G1576" i="21"/>
  <c r="F1576" i="21"/>
  <c r="G1575" i="21"/>
  <c r="F1575" i="21"/>
  <c r="G1574" i="21"/>
  <c r="F1574" i="21"/>
  <c r="G1573" i="21"/>
  <c r="F1573" i="21"/>
  <c r="G1572" i="21"/>
  <c r="F1572" i="21"/>
  <c r="G1571" i="21"/>
  <c r="F1571" i="21"/>
  <c r="G1570" i="21"/>
  <c r="F1570" i="21"/>
  <c r="G1569" i="21"/>
  <c r="F1569" i="21"/>
  <c r="G1568" i="21"/>
  <c r="F1568" i="21"/>
  <c r="G1567" i="21"/>
  <c r="F1567" i="21"/>
  <c r="G1566" i="21"/>
  <c r="F1566" i="21"/>
  <c r="G1565" i="21"/>
  <c r="F1565" i="21"/>
  <c r="G1564" i="21"/>
  <c r="F1564" i="21"/>
  <c r="G1563" i="21"/>
  <c r="F1563" i="21"/>
  <c r="G1562" i="21"/>
  <c r="F1562" i="21"/>
  <c r="G1561" i="21"/>
  <c r="F1561" i="21"/>
  <c r="G1560" i="21"/>
  <c r="F1560" i="21"/>
  <c r="G1559" i="21"/>
  <c r="F1559" i="21"/>
  <c r="G1558" i="21"/>
  <c r="F1558" i="21"/>
  <c r="G1557" i="21"/>
  <c r="F1557" i="21"/>
  <c r="G1556" i="21"/>
  <c r="F1556" i="21"/>
  <c r="G1555" i="21"/>
  <c r="F1555" i="21"/>
  <c r="G1554" i="21"/>
  <c r="F1554" i="21"/>
  <c r="G1553" i="21"/>
  <c r="F1553" i="21"/>
  <c r="G1552" i="21"/>
  <c r="F1552" i="21"/>
  <c r="G1551" i="21"/>
  <c r="F1551" i="21"/>
  <c r="G1550" i="21"/>
  <c r="F1550" i="21"/>
  <c r="G1549" i="21"/>
  <c r="F1549" i="21"/>
  <c r="G1548" i="21"/>
  <c r="F1548" i="21"/>
  <c r="G1547" i="21"/>
  <c r="F1547" i="21"/>
  <c r="G1546" i="21"/>
  <c r="F1546" i="21"/>
  <c r="G1545" i="21"/>
  <c r="F1545" i="21"/>
  <c r="G1544" i="21"/>
  <c r="F1544" i="21"/>
  <c r="G1543" i="21"/>
  <c r="F1543" i="21"/>
  <c r="G1542" i="21"/>
  <c r="F1542" i="21"/>
  <c r="G1541" i="21"/>
  <c r="F1541" i="21"/>
  <c r="G1540" i="21"/>
  <c r="F1540" i="21"/>
  <c r="G1539" i="21"/>
  <c r="F1539" i="21"/>
  <c r="G1538" i="21"/>
  <c r="F1538" i="21"/>
  <c r="G1537" i="21"/>
  <c r="F1537" i="21"/>
  <c r="G1536" i="21"/>
  <c r="F1536" i="21"/>
  <c r="G1535" i="21"/>
  <c r="F1535" i="21"/>
  <c r="G1534" i="21"/>
  <c r="F1534" i="21"/>
  <c r="G1533" i="21"/>
  <c r="F1533" i="21"/>
  <c r="G1532" i="21"/>
  <c r="F1532" i="21"/>
  <c r="G1531" i="21"/>
  <c r="F1531" i="21"/>
  <c r="G1530" i="21"/>
  <c r="F1530" i="21"/>
  <c r="G1529" i="21"/>
  <c r="F1529" i="21"/>
  <c r="G1528" i="21"/>
  <c r="F1528" i="21"/>
  <c r="G1527" i="21"/>
  <c r="F1527" i="21"/>
  <c r="G1526" i="21"/>
  <c r="F1526" i="21"/>
  <c r="G1525" i="21"/>
  <c r="F1525" i="21"/>
  <c r="G1524" i="21"/>
  <c r="F1524" i="21"/>
  <c r="G1523" i="21"/>
  <c r="F1523" i="21"/>
  <c r="G1522" i="21"/>
  <c r="F1522" i="21"/>
  <c r="G1521" i="21"/>
  <c r="F1521" i="21"/>
  <c r="G1520" i="21"/>
  <c r="F1520" i="21"/>
  <c r="G1519" i="21"/>
  <c r="F1519" i="21"/>
  <c r="G1518" i="21"/>
  <c r="F1518" i="21"/>
  <c r="G1517" i="21"/>
  <c r="F1517" i="21"/>
  <c r="G1516" i="21"/>
  <c r="F1516" i="21"/>
  <c r="G1515" i="21"/>
  <c r="F1515" i="21"/>
  <c r="G1514" i="21"/>
  <c r="F1514" i="21"/>
  <c r="G1513" i="21"/>
  <c r="F1513" i="21"/>
  <c r="G1512" i="21"/>
  <c r="F1512" i="21"/>
  <c r="G1511" i="21"/>
  <c r="F1511" i="21"/>
  <c r="G1510" i="21"/>
  <c r="F1510" i="21"/>
  <c r="G1509" i="21"/>
  <c r="F1509" i="21"/>
  <c r="G1508" i="21"/>
  <c r="F1508" i="21"/>
  <c r="G1507" i="21"/>
  <c r="F1507" i="21"/>
  <c r="G1506" i="21"/>
  <c r="F1506" i="21"/>
  <c r="G1505" i="21"/>
  <c r="F1505" i="21"/>
  <c r="G1504" i="21"/>
  <c r="F1504" i="21"/>
  <c r="G1503" i="21"/>
  <c r="F1503" i="21"/>
  <c r="G1502" i="21"/>
  <c r="F1502" i="21"/>
  <c r="G1501" i="21"/>
  <c r="F1501" i="21"/>
  <c r="G1500" i="21"/>
  <c r="F1500" i="21"/>
  <c r="G1499" i="21"/>
  <c r="F1499" i="21"/>
  <c r="G1498" i="21"/>
  <c r="F1498" i="21"/>
  <c r="G1497" i="21"/>
  <c r="F1497" i="21"/>
  <c r="G1496" i="21"/>
  <c r="F1496" i="21"/>
  <c r="G1495" i="21"/>
  <c r="F1495" i="21"/>
  <c r="G1494" i="21"/>
  <c r="F1494" i="21"/>
  <c r="G1493" i="21"/>
  <c r="F1493" i="21"/>
  <c r="G1492" i="21"/>
  <c r="F1492" i="21"/>
  <c r="G1491" i="21"/>
  <c r="F1491" i="21"/>
  <c r="G1490" i="21"/>
  <c r="F1490" i="21"/>
  <c r="G1489" i="21"/>
  <c r="F1489" i="21"/>
  <c r="G1488" i="21"/>
  <c r="F1488" i="21"/>
  <c r="G1487" i="21"/>
  <c r="F1487" i="21"/>
  <c r="G1486" i="21"/>
  <c r="F1486" i="21"/>
  <c r="G1485" i="21"/>
  <c r="F1485" i="21"/>
  <c r="G1484" i="21"/>
  <c r="F1484" i="21"/>
  <c r="G1483" i="21"/>
  <c r="F1483" i="21"/>
  <c r="G1482" i="21"/>
  <c r="F1482" i="21"/>
  <c r="G1481" i="21"/>
  <c r="F1481" i="21"/>
  <c r="G1480" i="21"/>
  <c r="F1480" i="21"/>
  <c r="G1479" i="21"/>
  <c r="F1479" i="21"/>
  <c r="G1478" i="21"/>
  <c r="F1478" i="21"/>
  <c r="G1477" i="21"/>
  <c r="F1477" i="21"/>
  <c r="G1476" i="21"/>
  <c r="F1476" i="21"/>
  <c r="G1475" i="21"/>
  <c r="F1475" i="21"/>
  <c r="G1474" i="21"/>
  <c r="F1474" i="21"/>
  <c r="G1473" i="21"/>
  <c r="F1473" i="21"/>
  <c r="G1472" i="21"/>
  <c r="F1472" i="21"/>
  <c r="G1471" i="21"/>
  <c r="F1471" i="21"/>
  <c r="G1470" i="21"/>
  <c r="F1470" i="21"/>
  <c r="G1469" i="21"/>
  <c r="F1469" i="21"/>
  <c r="G1468" i="21"/>
  <c r="F1468" i="21"/>
  <c r="G1467" i="21"/>
  <c r="F1467" i="21"/>
  <c r="G1466" i="21"/>
  <c r="F1466" i="21"/>
  <c r="G1465" i="21"/>
  <c r="F1465" i="21"/>
  <c r="G1464" i="21"/>
  <c r="F1464" i="21"/>
  <c r="G1463" i="21"/>
  <c r="F1463" i="21"/>
  <c r="G1462" i="21"/>
  <c r="F1462" i="21"/>
  <c r="G1461" i="21"/>
  <c r="F1461" i="21"/>
  <c r="G1460" i="21"/>
  <c r="F1460" i="21"/>
  <c r="G1459" i="21"/>
  <c r="F1459" i="21"/>
  <c r="G1458" i="21"/>
  <c r="F1458" i="21"/>
  <c r="G1457" i="21"/>
  <c r="F1457" i="21"/>
  <c r="G1456" i="21"/>
  <c r="F1456" i="21"/>
  <c r="G1455" i="21"/>
  <c r="F1455" i="21"/>
  <c r="G1454" i="21"/>
  <c r="F1454" i="21"/>
  <c r="G1453" i="21"/>
  <c r="F1453" i="21"/>
  <c r="G1452" i="21"/>
  <c r="F1452" i="21"/>
  <c r="G1451" i="21"/>
  <c r="F1451" i="21"/>
  <c r="G1450" i="21"/>
  <c r="F1450" i="21"/>
  <c r="G1449" i="21"/>
  <c r="F1449" i="21"/>
  <c r="G1448" i="21"/>
  <c r="F1448" i="21"/>
  <c r="G1447" i="21"/>
  <c r="F1447" i="21"/>
  <c r="G1446" i="21"/>
  <c r="F1446" i="21"/>
  <c r="G1445" i="21"/>
  <c r="F1445" i="21"/>
  <c r="G1444" i="21"/>
  <c r="F1444" i="21"/>
  <c r="G1443" i="21"/>
  <c r="F1443" i="21"/>
  <c r="G1442" i="21"/>
  <c r="F1442" i="21"/>
  <c r="G1441" i="21"/>
  <c r="F1441" i="21"/>
  <c r="G1440" i="21"/>
  <c r="F1440" i="21"/>
  <c r="G1439" i="21"/>
  <c r="F1439" i="21"/>
  <c r="G1438" i="21"/>
  <c r="F1438" i="21"/>
  <c r="G1437" i="21"/>
  <c r="F1437" i="21"/>
  <c r="G1436" i="21"/>
  <c r="F1436" i="21"/>
  <c r="G1435" i="21"/>
  <c r="F1435" i="21"/>
  <c r="G1434" i="21"/>
  <c r="F1434" i="21"/>
  <c r="G1433" i="21"/>
  <c r="F1433" i="21"/>
  <c r="G1432" i="21"/>
  <c r="F1432" i="21"/>
  <c r="G1431" i="21"/>
  <c r="F1431" i="21"/>
  <c r="G1430" i="21"/>
  <c r="F1430" i="21"/>
  <c r="G1429" i="21"/>
  <c r="F1429" i="21"/>
  <c r="G1428" i="21"/>
  <c r="F1428" i="21"/>
  <c r="G1427" i="21"/>
  <c r="F1427" i="21"/>
  <c r="G1426" i="21"/>
  <c r="F1426" i="21"/>
  <c r="G1425" i="21"/>
  <c r="F1425" i="21"/>
  <c r="G1424" i="21"/>
  <c r="F1424" i="21"/>
  <c r="G1423" i="21"/>
  <c r="F1423" i="21"/>
  <c r="G1422" i="21"/>
  <c r="F1422" i="21"/>
  <c r="G1421" i="21"/>
  <c r="F1421" i="21"/>
  <c r="G1420" i="21"/>
  <c r="F1420" i="21"/>
  <c r="G1419" i="21"/>
  <c r="F1419" i="21"/>
  <c r="G1418" i="21"/>
  <c r="F1418" i="21"/>
  <c r="G1417" i="21"/>
  <c r="F1417" i="21"/>
  <c r="G1416" i="21"/>
  <c r="F1416" i="21"/>
  <c r="G1415" i="21"/>
  <c r="F1415" i="21"/>
  <c r="G1414" i="21"/>
  <c r="F1414" i="21"/>
  <c r="G1413" i="21"/>
  <c r="F1413" i="21"/>
  <c r="G1412" i="21"/>
  <c r="F1412" i="21"/>
  <c r="G1411" i="21"/>
  <c r="F1411" i="21"/>
  <c r="G1410" i="21"/>
  <c r="F1410" i="21"/>
  <c r="G1409" i="21"/>
  <c r="F1409" i="21"/>
  <c r="G1408" i="21"/>
  <c r="F1408" i="21"/>
  <c r="G1407" i="21"/>
  <c r="F1407" i="21"/>
  <c r="G1406" i="21"/>
  <c r="F1406" i="21"/>
  <c r="G1405" i="21"/>
  <c r="F1405" i="21"/>
  <c r="G1404" i="21"/>
  <c r="F1404" i="21"/>
  <c r="G1403" i="21"/>
  <c r="F1403" i="21"/>
  <c r="G1402" i="21"/>
  <c r="F1402" i="21"/>
  <c r="G1401" i="21"/>
  <c r="F1401" i="21"/>
  <c r="G1400" i="21"/>
  <c r="F1400" i="21"/>
  <c r="G1399" i="21"/>
  <c r="F1399" i="21"/>
  <c r="F1397" i="21"/>
  <c r="F1396" i="21"/>
  <c r="F1395" i="21"/>
  <c r="F1394" i="21"/>
  <c r="F1393" i="21"/>
  <c r="F1392" i="21"/>
  <c r="F1391" i="21"/>
  <c r="F1390" i="21"/>
  <c r="F1389" i="21"/>
  <c r="F1388" i="21"/>
  <c r="F1387" i="21"/>
  <c r="F1386" i="21"/>
  <c r="F1385" i="21"/>
  <c r="F1384" i="21"/>
  <c r="F1383" i="21"/>
  <c r="F1382" i="21"/>
  <c r="F1381" i="21"/>
  <c r="F1380" i="21"/>
  <c r="F1379" i="21"/>
  <c r="F1378" i="21"/>
  <c r="F1377" i="21"/>
  <c r="F1376" i="21"/>
  <c r="F1375" i="21"/>
  <c r="F1374" i="21"/>
  <c r="F1373" i="21"/>
  <c r="F1372" i="21"/>
  <c r="F1371" i="21"/>
  <c r="F1370" i="21"/>
  <c r="F1369" i="21"/>
  <c r="F1368" i="21"/>
  <c r="F1367" i="21"/>
  <c r="F1366" i="21"/>
  <c r="F1365" i="21"/>
  <c r="F1364" i="21"/>
  <c r="F1363" i="21"/>
  <c r="F1362" i="21"/>
  <c r="F1361" i="21"/>
  <c r="F1360" i="21"/>
  <c r="F1359" i="21"/>
  <c r="F1358" i="21"/>
  <c r="F1357" i="21"/>
  <c r="F1356" i="21"/>
  <c r="F1355" i="21"/>
  <c r="F1354" i="21"/>
  <c r="F1353" i="21"/>
  <c r="F1352" i="21"/>
  <c r="F1351" i="21"/>
  <c r="F1350" i="21"/>
  <c r="F1349" i="21"/>
  <c r="F1348" i="21"/>
  <c r="F1347" i="21"/>
  <c r="F1346" i="21"/>
  <c r="F1345" i="21"/>
  <c r="F1344" i="21"/>
  <c r="F1343" i="21"/>
  <c r="F1342" i="21"/>
  <c r="F1341" i="21"/>
  <c r="F1340" i="21"/>
  <c r="F1339" i="21"/>
  <c r="F1338" i="21"/>
  <c r="F1337" i="21"/>
  <c r="F1336" i="21"/>
  <c r="F1335" i="21"/>
  <c r="F1334" i="21"/>
  <c r="F1333" i="21"/>
  <c r="F1332" i="21"/>
  <c r="F1331" i="21"/>
  <c r="F1330" i="21"/>
  <c r="F1329" i="21"/>
  <c r="F1328" i="21"/>
  <c r="F1327" i="21"/>
  <c r="F1326" i="21"/>
  <c r="F1325" i="21"/>
  <c r="F1324" i="21"/>
  <c r="F1322" i="21"/>
  <c r="F1321" i="21"/>
  <c r="F1320" i="21"/>
  <c r="F1319" i="21"/>
  <c r="F1318" i="21"/>
  <c r="F1317" i="21"/>
  <c r="F1316" i="21"/>
  <c r="F1315" i="21"/>
  <c r="F1314" i="21"/>
  <c r="F1313" i="21"/>
  <c r="F1312" i="21"/>
  <c r="F1311" i="21"/>
  <c r="F1310" i="21"/>
  <c r="F1309" i="21"/>
  <c r="F1308" i="21"/>
  <c r="F1307" i="21"/>
  <c r="F1306" i="21"/>
  <c r="F1305" i="21"/>
  <c r="F1304" i="21"/>
  <c r="F1303" i="21"/>
  <c r="F1302" i="21"/>
  <c r="F1301" i="21"/>
  <c r="F1300" i="21"/>
  <c r="F1299" i="21"/>
  <c r="F1298" i="21"/>
  <c r="F1297" i="21"/>
  <c r="F1296" i="21"/>
  <c r="F1295" i="21"/>
  <c r="F1294" i="21"/>
  <c r="F1293" i="21"/>
  <c r="F1292" i="21"/>
  <c r="F1291" i="21"/>
  <c r="F1290" i="21"/>
  <c r="F1289" i="21"/>
  <c r="F1288" i="21"/>
  <c r="F1287" i="21"/>
  <c r="F1286" i="21"/>
  <c r="F1285" i="21"/>
  <c r="F1284" i="21"/>
  <c r="F1283" i="21"/>
  <c r="F1282" i="21"/>
  <c r="F1281" i="21"/>
  <c r="F1280" i="21"/>
  <c r="F1279" i="21"/>
  <c r="F1278" i="21"/>
  <c r="F1277" i="21"/>
  <c r="F1276" i="21"/>
  <c r="F1275" i="21"/>
  <c r="F1274" i="21"/>
  <c r="F1273" i="21"/>
  <c r="F1272" i="21"/>
  <c r="F1270" i="21"/>
  <c r="F1269" i="21"/>
  <c r="F1268" i="21"/>
  <c r="F1267" i="21"/>
  <c r="F1266" i="21"/>
  <c r="F1265" i="21"/>
  <c r="F1264" i="21"/>
  <c r="F1263" i="21"/>
  <c r="F1262" i="21"/>
  <c r="F1261" i="21"/>
  <c r="F1260" i="21"/>
  <c r="F1259" i="21"/>
  <c r="F1258" i="21"/>
  <c r="F1257" i="21"/>
  <c r="F1256" i="21"/>
  <c r="F1255" i="21"/>
  <c r="F1254" i="21"/>
  <c r="F1253" i="21"/>
  <c r="F1252" i="21"/>
  <c r="F1251" i="21"/>
  <c r="F1250" i="21"/>
  <c r="F1249" i="21"/>
  <c r="F1248" i="21"/>
  <c r="F1247" i="21"/>
  <c r="F1246" i="21"/>
  <c r="F1245" i="21"/>
  <c r="F1244" i="21"/>
  <c r="F1243" i="21"/>
  <c r="F1242" i="21"/>
  <c r="F1241" i="21"/>
  <c r="F1240" i="21"/>
  <c r="F1239" i="21"/>
  <c r="F1238" i="21"/>
  <c r="F1237" i="21"/>
  <c r="F1236" i="21"/>
  <c r="F1235" i="21"/>
  <c r="F1234" i="21"/>
  <c r="F1233" i="21"/>
  <c r="F1232" i="21"/>
  <c r="F1231" i="21"/>
  <c r="F1230" i="21"/>
  <c r="F1229" i="21"/>
  <c r="F1228" i="21"/>
  <c r="F1227" i="21"/>
  <c r="F1226" i="21"/>
  <c r="F1225" i="21"/>
  <c r="F1224" i="21"/>
  <c r="F1223" i="21"/>
  <c r="F1222" i="21"/>
  <c r="F1221" i="21"/>
  <c r="F1220" i="21"/>
  <c r="F1219" i="21"/>
  <c r="F1218" i="21"/>
  <c r="F1217" i="21"/>
  <c r="F1216" i="21"/>
  <c r="F1215" i="21"/>
  <c r="F1214" i="21"/>
  <c r="F1213" i="21"/>
  <c r="F1212" i="21"/>
  <c r="F1211" i="21"/>
  <c r="F1210" i="21"/>
  <c r="F1209" i="21"/>
  <c r="F1208" i="21"/>
  <c r="F1207" i="21"/>
  <c r="F1206" i="21"/>
  <c r="F1205" i="21"/>
  <c r="F1204" i="21"/>
  <c r="F1203" i="21"/>
  <c r="F1202" i="21"/>
  <c r="F1201" i="21"/>
  <c r="F1200" i="21"/>
  <c r="F1199" i="21"/>
  <c r="F1198" i="21"/>
  <c r="F1197" i="21"/>
  <c r="F1196" i="21"/>
  <c r="F1195" i="21"/>
  <c r="F1194" i="21"/>
  <c r="F1193" i="21"/>
  <c r="F1192" i="21"/>
  <c r="F1191" i="21"/>
  <c r="F1190" i="21"/>
  <c r="F1189" i="21"/>
  <c r="F1188" i="21"/>
  <c r="F1187" i="21"/>
  <c r="F1186" i="21"/>
  <c r="F1185" i="21"/>
  <c r="F1184" i="21"/>
  <c r="F1183" i="21"/>
  <c r="F1182" i="21"/>
  <c r="F1181" i="21"/>
  <c r="F1180" i="21"/>
  <c r="F1179" i="21"/>
  <c r="F1178" i="21"/>
  <c r="F1177" i="21"/>
  <c r="F1176" i="21"/>
  <c r="F1175" i="21"/>
  <c r="F1174" i="21"/>
  <c r="F1173" i="21"/>
  <c r="F1172" i="21"/>
  <c r="F1171" i="21"/>
  <c r="F1170" i="21"/>
  <c r="F1169" i="21"/>
  <c r="F1168" i="21"/>
  <c r="F1167" i="21"/>
  <c r="F1166" i="21"/>
  <c r="F1165" i="21"/>
  <c r="F1164" i="21"/>
  <c r="F1163" i="21"/>
  <c r="F1162" i="21"/>
  <c r="F1161" i="21"/>
  <c r="F1160" i="21"/>
  <c r="F1159" i="21"/>
  <c r="F1158" i="21"/>
  <c r="F1157" i="21"/>
  <c r="F1156" i="21"/>
  <c r="F1155" i="21"/>
  <c r="F1154" i="21"/>
  <c r="F1153" i="21"/>
  <c r="F1152" i="21"/>
  <c r="F1151" i="21"/>
  <c r="F1150" i="21"/>
  <c r="F1149" i="21"/>
  <c r="F1148" i="21"/>
  <c r="F1147" i="21"/>
  <c r="F1146" i="21"/>
  <c r="F1144" i="21"/>
  <c r="F1143" i="21"/>
  <c r="F1142" i="21"/>
  <c r="F1141" i="21"/>
  <c r="F1140" i="21"/>
  <c r="F1139" i="21"/>
  <c r="F1138" i="21"/>
  <c r="F1137" i="21"/>
  <c r="F1136" i="21"/>
  <c r="F1135" i="21"/>
  <c r="F1134" i="21"/>
  <c r="F1133" i="21"/>
  <c r="F1132" i="21"/>
  <c r="F1131" i="21"/>
  <c r="F1130" i="21"/>
  <c r="F1129" i="21"/>
  <c r="F1128" i="21"/>
  <c r="F1127" i="21"/>
  <c r="F1126" i="21"/>
  <c r="F1125" i="21"/>
  <c r="F1124" i="21"/>
  <c r="F1123" i="21"/>
  <c r="F1122" i="21"/>
  <c r="F1121" i="21"/>
  <c r="F1120" i="21"/>
  <c r="F1119" i="21"/>
  <c r="F1118" i="21"/>
  <c r="F1117" i="21"/>
  <c r="F1116" i="21"/>
  <c r="F1115" i="21"/>
  <c r="F1114" i="21"/>
  <c r="F1113" i="21"/>
  <c r="F1112" i="21"/>
  <c r="F1111" i="21"/>
  <c r="F1110" i="21"/>
  <c r="F1109" i="21"/>
  <c r="F1108" i="21"/>
  <c r="F1107" i="21"/>
  <c r="F1106" i="21"/>
  <c r="F1105" i="21"/>
  <c r="F1104" i="21"/>
  <c r="F1103" i="21"/>
  <c r="F1102" i="21"/>
  <c r="F1101" i="21"/>
  <c r="F1100" i="21"/>
  <c r="F1099" i="21"/>
  <c r="F1098" i="21"/>
  <c r="F1097" i="21"/>
  <c r="F1096" i="21"/>
  <c r="F1095" i="21"/>
  <c r="F1094" i="21"/>
  <c r="F1093" i="21"/>
  <c r="F1092" i="21"/>
  <c r="F1091" i="21"/>
  <c r="F1090" i="21"/>
  <c r="F1089" i="21"/>
  <c r="F1088" i="21"/>
  <c r="F1087" i="21"/>
  <c r="F1086" i="21"/>
  <c r="F1085" i="21"/>
  <c r="F1084" i="21"/>
  <c r="F1083" i="21"/>
  <c r="F1082" i="21"/>
  <c r="F1081" i="21"/>
  <c r="F1080" i="21"/>
  <c r="F1079" i="21"/>
  <c r="F1078" i="21"/>
  <c r="F1077" i="21"/>
  <c r="F1076" i="21"/>
  <c r="F1075" i="21"/>
  <c r="F1074" i="21"/>
  <c r="F1073" i="21"/>
  <c r="F1072" i="21"/>
  <c r="F1071" i="21"/>
  <c r="F1070" i="21"/>
  <c r="F1069" i="21"/>
  <c r="F1068" i="21"/>
  <c r="F1067" i="21"/>
  <c r="F1066" i="21"/>
  <c r="F1065" i="21"/>
  <c r="F1064" i="21"/>
  <c r="F1063" i="21"/>
  <c r="F1062" i="21"/>
  <c r="F1061" i="21"/>
  <c r="F1060" i="21"/>
  <c r="F1059" i="21"/>
  <c r="F1058" i="21"/>
  <c r="F1057" i="21"/>
  <c r="F1056" i="21"/>
  <c r="F1055" i="21"/>
  <c r="F1054" i="21"/>
  <c r="F1053" i="21"/>
  <c r="F1052" i="21"/>
  <c r="F1051" i="21"/>
  <c r="F1050" i="21"/>
  <c r="F1049" i="21"/>
  <c r="F1048" i="21"/>
  <c r="F1047" i="21"/>
  <c r="F1046" i="21"/>
  <c r="F1045" i="21"/>
  <c r="F1044" i="21"/>
  <c r="F1043" i="21"/>
  <c r="F1042" i="21"/>
  <c r="F1041" i="21"/>
  <c r="F1040" i="21"/>
  <c r="F1039" i="21"/>
  <c r="F1038" i="21"/>
  <c r="F1037" i="21"/>
  <c r="F1036" i="21"/>
  <c r="F1035" i="21"/>
  <c r="F1034" i="21"/>
  <c r="F1033" i="21"/>
  <c r="F1032" i="21"/>
  <c r="F1031" i="21"/>
  <c r="F1030" i="21"/>
  <c r="F1029" i="21"/>
  <c r="F1028" i="21"/>
  <c r="F1027" i="21"/>
  <c r="F1026" i="21"/>
  <c r="F1025" i="21"/>
  <c r="F1024" i="21"/>
  <c r="F1023" i="21"/>
  <c r="F1022" i="21"/>
  <c r="F1021" i="21"/>
  <c r="F1020" i="21"/>
  <c r="F1019" i="21"/>
  <c r="F1018" i="21"/>
  <c r="F1017" i="21"/>
  <c r="F1016" i="21"/>
  <c r="F1015" i="21"/>
  <c r="F1014" i="21"/>
  <c r="F1013" i="21"/>
  <c r="F1012" i="21"/>
  <c r="F1011" i="21"/>
  <c r="F1010" i="21"/>
  <c r="F1009" i="21"/>
  <c r="F1008" i="21"/>
  <c r="F1007" i="21"/>
  <c r="F1006" i="21"/>
  <c r="F1005" i="21"/>
  <c r="F1004" i="21"/>
  <c r="F1003" i="21"/>
  <c r="F1002" i="21"/>
  <c r="F1001" i="21"/>
  <c r="F1000" i="21"/>
  <c r="F999" i="21"/>
  <c r="F998" i="21"/>
  <c r="F997" i="21"/>
  <c r="F996" i="21"/>
  <c r="F995" i="21"/>
  <c r="F994" i="21"/>
  <c r="F993" i="21"/>
  <c r="F992" i="21"/>
  <c r="F991" i="21"/>
  <c r="F990" i="21"/>
  <c r="F989" i="21"/>
  <c r="F988" i="21"/>
  <c r="F987" i="21"/>
  <c r="F986" i="21"/>
  <c r="F985" i="21"/>
  <c r="F984" i="21"/>
  <c r="F983" i="21"/>
  <c r="F982" i="21"/>
  <c r="F981" i="21"/>
  <c r="F980" i="21"/>
  <c r="F979" i="21"/>
  <c r="F978" i="21"/>
  <c r="F977" i="21"/>
  <c r="F976" i="21"/>
  <c r="F975" i="21"/>
  <c r="F974" i="21"/>
  <c r="F973" i="21"/>
  <c r="F972" i="21"/>
  <c r="F971" i="21"/>
  <c r="F970" i="21"/>
  <c r="F969" i="21"/>
  <c r="F968" i="21"/>
  <c r="F967" i="21"/>
  <c r="F966" i="21"/>
  <c r="F965" i="21"/>
  <c r="F964" i="21"/>
  <c r="F963" i="21"/>
  <c r="F962" i="21"/>
  <c r="F961" i="21"/>
  <c r="F960" i="21"/>
  <c r="F959" i="21"/>
  <c r="F958" i="21"/>
  <c r="F957" i="21"/>
  <c r="F956" i="21"/>
  <c r="F955" i="21"/>
  <c r="F954" i="21"/>
  <c r="F953" i="21"/>
  <c r="F952" i="21"/>
  <c r="F951" i="21"/>
  <c r="F950" i="21"/>
  <c r="F949" i="21"/>
  <c r="F948" i="21"/>
  <c r="F947" i="21"/>
  <c r="F946" i="21"/>
  <c r="F945" i="21"/>
  <c r="F944" i="21"/>
  <c r="F943" i="21"/>
  <c r="F942" i="21"/>
  <c r="F941" i="21"/>
  <c r="F940" i="21"/>
  <c r="F939" i="21"/>
  <c r="F938" i="21"/>
  <c r="F937" i="21"/>
  <c r="F936" i="21"/>
  <c r="F935" i="21"/>
  <c r="F934" i="21"/>
  <c r="F933" i="21"/>
  <c r="F932" i="21"/>
  <c r="F931" i="21"/>
  <c r="F930" i="21"/>
  <c r="F929" i="21"/>
  <c r="F928" i="21"/>
  <c r="F927" i="21"/>
  <c r="F926" i="21"/>
  <c r="F925" i="21"/>
  <c r="F924" i="21"/>
  <c r="F923" i="21"/>
  <c r="F922" i="21"/>
  <c r="F921" i="21"/>
  <c r="F920" i="21"/>
  <c r="F919" i="21"/>
  <c r="F918" i="21"/>
  <c r="F917" i="21"/>
  <c r="F916" i="21"/>
  <c r="F915" i="21"/>
  <c r="F914" i="21"/>
  <c r="F913" i="21"/>
  <c r="F912" i="21"/>
  <c r="F911" i="21"/>
  <c r="F910" i="21"/>
  <c r="F909" i="21"/>
  <c r="F908" i="21"/>
  <c r="F907" i="21"/>
  <c r="F906" i="21"/>
  <c r="F905" i="21"/>
  <c r="F904" i="21"/>
  <c r="F903" i="21"/>
  <c r="F902" i="21"/>
  <c r="F901" i="21"/>
  <c r="F900" i="21"/>
  <c r="F899" i="21"/>
  <c r="F898" i="21"/>
  <c r="F897" i="21"/>
  <c r="F896" i="21"/>
  <c r="F895" i="21"/>
  <c r="F894" i="21"/>
  <c r="F893" i="21"/>
  <c r="F892" i="21"/>
  <c r="F891" i="21"/>
  <c r="F890" i="21"/>
  <c r="F889" i="21"/>
  <c r="F888" i="21"/>
  <c r="F887" i="21"/>
  <c r="F886" i="21"/>
  <c r="F885" i="21"/>
  <c r="F884" i="21"/>
  <c r="F883" i="21"/>
  <c r="F882" i="21"/>
  <c r="F881" i="21"/>
  <c r="F880" i="21"/>
  <c r="F879" i="21"/>
  <c r="F878" i="21"/>
  <c r="F876" i="21"/>
  <c r="F875" i="21"/>
  <c r="F874" i="21"/>
  <c r="F873" i="21"/>
  <c r="F872" i="21"/>
  <c r="F871" i="21"/>
  <c r="F870" i="21"/>
  <c r="F869" i="21"/>
  <c r="F868" i="21"/>
  <c r="F867" i="21"/>
  <c r="F866" i="21"/>
  <c r="F865" i="21"/>
  <c r="F864" i="21"/>
  <c r="F863" i="21"/>
  <c r="F862" i="21"/>
  <c r="F861" i="21"/>
  <c r="F860" i="21"/>
  <c r="F859" i="21"/>
  <c r="F858" i="21"/>
  <c r="F857" i="21"/>
  <c r="F856" i="21"/>
  <c r="F855" i="21"/>
  <c r="F854" i="21"/>
  <c r="F853" i="21"/>
  <c r="F852" i="21"/>
  <c r="F851" i="21"/>
  <c r="F850" i="21"/>
  <c r="F849" i="21"/>
  <c r="F848" i="21"/>
  <c r="F847" i="21"/>
  <c r="F846" i="21"/>
  <c r="F845" i="21"/>
  <c r="F844" i="21"/>
  <c r="F843" i="21"/>
  <c r="F842" i="21"/>
  <c r="F841" i="21"/>
  <c r="F840" i="21"/>
  <c r="F839" i="21"/>
  <c r="F838" i="21"/>
  <c r="F837" i="21"/>
  <c r="F836" i="21"/>
  <c r="F835" i="21"/>
  <c r="F834" i="21"/>
  <c r="F833" i="21"/>
  <c r="F832" i="21"/>
  <c r="F831" i="21"/>
  <c r="F830" i="21"/>
  <c r="F829" i="21"/>
  <c r="F828" i="21"/>
  <c r="F827" i="21"/>
  <c r="F826" i="21"/>
  <c r="F825" i="21"/>
  <c r="F824" i="21"/>
  <c r="F823" i="21"/>
  <c r="F822" i="21"/>
  <c r="F821" i="21"/>
  <c r="F820" i="21"/>
  <c r="F819" i="21"/>
  <c r="F818" i="21"/>
  <c r="F817" i="21"/>
  <c r="F816" i="21"/>
  <c r="F815" i="21"/>
  <c r="F814" i="21"/>
  <c r="F813" i="21"/>
  <c r="F812" i="21"/>
  <c r="F811" i="21"/>
  <c r="F810" i="21"/>
  <c r="F809" i="21"/>
  <c r="F808" i="21"/>
  <c r="F807" i="21"/>
  <c r="F806" i="21"/>
  <c r="F805" i="21"/>
  <c r="F804" i="21"/>
  <c r="F803" i="21"/>
  <c r="F802" i="21"/>
  <c r="F801" i="21"/>
  <c r="F800" i="21"/>
  <c r="F799" i="21"/>
  <c r="F798" i="21"/>
  <c r="F797" i="21"/>
  <c r="F796" i="21"/>
  <c r="F795" i="21"/>
  <c r="F794" i="21"/>
  <c r="F793" i="21"/>
  <c r="F792" i="21"/>
  <c r="F791" i="21"/>
  <c r="F790" i="21"/>
  <c r="F789" i="21"/>
  <c r="F788" i="21"/>
  <c r="F787" i="21"/>
  <c r="F786" i="21"/>
  <c r="F785" i="21"/>
  <c r="F784" i="21"/>
  <c r="F783" i="21"/>
  <c r="F782" i="21"/>
  <c r="F781" i="21"/>
  <c r="F780" i="21"/>
  <c r="F779" i="21"/>
  <c r="F778" i="21"/>
  <c r="F777" i="21"/>
  <c r="F776" i="21"/>
  <c r="F775" i="21"/>
  <c r="F774" i="21"/>
  <c r="F773" i="21"/>
  <c r="F772" i="21"/>
  <c r="F771" i="21"/>
  <c r="F770" i="21"/>
  <c r="F769" i="21"/>
  <c r="F768" i="21"/>
  <c r="F767" i="21"/>
  <c r="F766" i="21"/>
  <c r="F765" i="21"/>
  <c r="F764" i="21"/>
  <c r="F763" i="21"/>
  <c r="F762" i="21"/>
  <c r="F761" i="21"/>
  <c r="F760" i="21"/>
  <c r="F759" i="21"/>
  <c r="F758" i="21"/>
  <c r="F757" i="21"/>
  <c r="F756" i="21"/>
  <c r="F755" i="21"/>
  <c r="F754" i="21"/>
  <c r="F753" i="21"/>
  <c r="F752" i="21"/>
  <c r="F751" i="21"/>
  <c r="F750" i="21"/>
  <c r="F749" i="21"/>
  <c r="F748" i="21"/>
  <c r="F747" i="21"/>
  <c r="F746" i="21"/>
  <c r="F745" i="21"/>
  <c r="F744" i="21"/>
  <c r="F743" i="21"/>
  <c r="F742" i="21"/>
  <c r="F741" i="21"/>
  <c r="F740" i="21"/>
  <c r="F739" i="21"/>
  <c r="F738" i="21"/>
  <c r="F737" i="21"/>
  <c r="F736" i="21"/>
  <c r="F735" i="21"/>
  <c r="F734" i="21"/>
  <c r="F733" i="21"/>
  <c r="F732" i="21"/>
  <c r="F731" i="21"/>
  <c r="F730" i="21"/>
  <c r="F729" i="21"/>
  <c r="F728" i="21"/>
  <c r="F727" i="21"/>
  <c r="F726" i="21"/>
  <c r="F725" i="21"/>
  <c r="F724" i="21"/>
  <c r="F723" i="21"/>
  <c r="F722" i="21"/>
  <c r="F721" i="21"/>
  <c r="F720" i="21"/>
  <c r="F719" i="21"/>
  <c r="F718" i="21"/>
  <c r="F717" i="21"/>
  <c r="F716" i="21"/>
  <c r="F715" i="21"/>
  <c r="F714" i="21"/>
  <c r="F713" i="21"/>
  <c r="F712" i="21"/>
  <c r="F711" i="21"/>
  <c r="F710" i="21"/>
  <c r="F709" i="21"/>
  <c r="F708" i="21"/>
  <c r="F707" i="21"/>
  <c r="F706" i="21"/>
  <c r="F705" i="21"/>
  <c r="F704" i="21"/>
  <c r="F703" i="21"/>
  <c r="F702" i="21"/>
  <c r="F701" i="21"/>
  <c r="F700" i="21"/>
  <c r="F699" i="21"/>
  <c r="F698" i="21"/>
  <c r="F697" i="21"/>
  <c r="F696" i="21"/>
  <c r="F695" i="21"/>
  <c r="F694" i="21"/>
  <c r="F693" i="21"/>
  <c r="F692" i="21"/>
  <c r="F691" i="21"/>
  <c r="F690" i="21"/>
  <c r="F689" i="21"/>
  <c r="F688" i="21"/>
  <c r="F687" i="21"/>
  <c r="F686" i="21"/>
  <c r="F685" i="21"/>
  <c r="F684" i="21"/>
  <c r="F683" i="21"/>
  <c r="F682" i="21"/>
  <c r="F681" i="21"/>
  <c r="F680" i="21"/>
  <c r="F679" i="21"/>
  <c r="F678" i="21"/>
  <c r="F677" i="21"/>
  <c r="F676" i="21"/>
  <c r="F675" i="21"/>
  <c r="F674" i="21"/>
  <c r="F673" i="21"/>
  <c r="F672" i="21"/>
  <c r="F671" i="21"/>
  <c r="F670" i="21"/>
  <c r="F669" i="21"/>
  <c r="F668" i="21"/>
  <c r="F667" i="21"/>
  <c r="F666" i="21"/>
  <c r="F665" i="21"/>
  <c r="F664" i="21"/>
  <c r="F663" i="21"/>
  <c r="F662" i="21"/>
  <c r="F661" i="21"/>
  <c r="F660" i="21"/>
  <c r="F659" i="21"/>
  <c r="F658" i="21"/>
  <c r="F657" i="21"/>
  <c r="F656" i="21"/>
  <c r="F655" i="21"/>
  <c r="F654" i="21"/>
  <c r="F653" i="21"/>
  <c r="F652" i="21"/>
  <c r="F651" i="21"/>
  <c r="F650" i="21"/>
  <c r="F649" i="21"/>
  <c r="F648" i="21"/>
  <c r="F647" i="21"/>
  <c r="F646" i="21"/>
  <c r="F645" i="21"/>
  <c r="F644" i="21"/>
  <c r="F643" i="21"/>
  <c r="F642" i="21"/>
  <c r="F641" i="21"/>
  <c r="F640" i="21"/>
  <c r="F639" i="21"/>
  <c r="F638" i="21"/>
  <c r="F637" i="21"/>
  <c r="F636" i="21"/>
  <c r="F635" i="21"/>
  <c r="F634" i="21"/>
  <c r="F633" i="21"/>
  <c r="F632" i="21"/>
  <c r="F631" i="21"/>
  <c r="F630" i="21"/>
  <c r="F629" i="21"/>
  <c r="F628" i="21"/>
  <c r="F627" i="21"/>
  <c r="F626" i="21"/>
  <c r="F625" i="21"/>
  <c r="F624" i="21"/>
  <c r="F623" i="21"/>
  <c r="F622" i="21"/>
  <c r="F621" i="21"/>
  <c r="F620" i="21"/>
  <c r="F619" i="21"/>
  <c r="F618" i="21"/>
  <c r="F617" i="21"/>
  <c r="F616" i="21"/>
  <c r="F615" i="21"/>
  <c r="F614" i="21"/>
  <c r="F613" i="21"/>
  <c r="F612" i="21"/>
  <c r="F611" i="21"/>
  <c r="F610" i="21"/>
  <c r="F608" i="21"/>
  <c r="F607" i="21"/>
  <c r="F606" i="21"/>
  <c r="F605" i="21"/>
  <c r="F604" i="21"/>
  <c r="F603" i="21"/>
  <c r="F602" i="21"/>
  <c r="F601" i="21"/>
  <c r="F600" i="21"/>
  <c r="F599" i="21"/>
  <c r="F598" i="21"/>
  <c r="F597" i="21"/>
  <c r="F596" i="21"/>
  <c r="F595" i="21"/>
  <c r="F594" i="21"/>
  <c r="F593" i="21"/>
  <c r="F592" i="21"/>
  <c r="F591" i="21"/>
  <c r="F590" i="21"/>
  <c r="F589" i="21"/>
  <c r="F588" i="21"/>
  <c r="F587" i="21"/>
  <c r="F586" i="21"/>
  <c r="F585" i="21"/>
  <c r="F584" i="21"/>
  <c r="F583" i="21"/>
  <c r="F582" i="21"/>
  <c r="F581" i="21"/>
  <c r="F580" i="21"/>
  <c r="F579" i="21"/>
  <c r="F578" i="21"/>
  <c r="F577" i="21"/>
  <c r="F576" i="21"/>
  <c r="F575" i="21"/>
  <c r="F573" i="21"/>
  <c r="F572" i="21"/>
  <c r="F571" i="21"/>
  <c r="F570" i="21"/>
  <c r="F569" i="21"/>
  <c r="F568" i="21"/>
  <c r="F567" i="21"/>
  <c r="F566" i="21"/>
  <c r="F565" i="21"/>
  <c r="F564" i="21"/>
  <c r="F563" i="21"/>
  <c r="F562" i="21"/>
  <c r="F561" i="21"/>
  <c r="F560" i="21"/>
  <c r="F559" i="21"/>
  <c r="F558" i="21"/>
  <c r="F557" i="21"/>
  <c r="F556" i="21"/>
  <c r="F555" i="21"/>
  <c r="F554" i="21"/>
  <c r="F553" i="21"/>
  <c r="F552" i="21"/>
  <c r="F551" i="21"/>
  <c r="F550" i="21"/>
  <c r="F549" i="21"/>
  <c r="F548" i="21"/>
  <c r="F547" i="21"/>
  <c r="F546" i="21"/>
  <c r="F545" i="21"/>
  <c r="F544" i="21"/>
  <c r="F543" i="21"/>
  <c r="F542" i="21"/>
  <c r="F541" i="21"/>
  <c r="F540" i="21"/>
  <c r="F539" i="21"/>
  <c r="F538" i="21"/>
  <c r="F537" i="21"/>
  <c r="F536" i="21"/>
  <c r="F535" i="21"/>
  <c r="F534" i="21"/>
  <c r="F533" i="21"/>
  <c r="F532" i="21"/>
  <c r="F531" i="21"/>
  <c r="F530" i="21"/>
  <c r="F529" i="21"/>
  <c r="F528" i="21"/>
  <c r="F527" i="21"/>
  <c r="F526" i="21"/>
  <c r="F525" i="21"/>
  <c r="F524" i="21"/>
  <c r="F523" i="21"/>
  <c r="F522" i="21"/>
  <c r="F521" i="21"/>
  <c r="F520" i="21"/>
  <c r="F519" i="21"/>
  <c r="F518" i="21"/>
  <c r="F517" i="21"/>
  <c r="F516" i="21"/>
  <c r="F515" i="21"/>
  <c r="F514" i="21"/>
  <c r="F513" i="21"/>
  <c r="F512" i="21"/>
  <c r="F511" i="21"/>
  <c r="F510" i="21"/>
  <c r="F509" i="21"/>
  <c r="F508" i="21"/>
  <c r="F507" i="21"/>
  <c r="F506" i="21"/>
  <c r="F505" i="21"/>
  <c r="F504" i="21"/>
  <c r="F503" i="21"/>
  <c r="F502" i="21"/>
  <c r="F501" i="21"/>
  <c r="F500" i="21"/>
  <c r="F499" i="21"/>
  <c r="F498" i="21"/>
  <c r="F497" i="21"/>
  <c r="F496" i="21"/>
  <c r="F495" i="21"/>
  <c r="F494" i="21"/>
  <c r="F493" i="21"/>
  <c r="F492" i="21"/>
  <c r="F491" i="21"/>
  <c r="F490" i="21"/>
  <c r="F489" i="21"/>
  <c r="F488" i="21"/>
  <c r="F487" i="21"/>
  <c r="F486" i="21"/>
  <c r="F485" i="21"/>
  <c r="F484" i="21"/>
  <c r="F483" i="21"/>
  <c r="F482" i="21"/>
  <c r="F481" i="21"/>
  <c r="F480" i="21"/>
  <c r="F479" i="21"/>
  <c r="F478" i="21"/>
  <c r="F477" i="21"/>
  <c r="F476" i="21"/>
  <c r="F475" i="21"/>
  <c r="F474" i="21"/>
  <c r="F473" i="21"/>
  <c r="F472" i="21"/>
  <c r="F471" i="21"/>
  <c r="F470" i="21"/>
  <c r="F469" i="21"/>
  <c r="F468" i="21"/>
  <c r="F467" i="21"/>
  <c r="F466" i="21"/>
  <c r="F465" i="21"/>
  <c r="F464" i="21"/>
  <c r="F463" i="21"/>
  <c r="F462" i="21"/>
  <c r="F461" i="21"/>
  <c r="F460" i="21"/>
  <c r="F459" i="21"/>
  <c r="F458" i="21"/>
  <c r="F457" i="21"/>
  <c r="F456" i="21"/>
  <c r="F455" i="21"/>
  <c r="F454" i="21"/>
  <c r="F453" i="21"/>
  <c r="F452" i="21"/>
  <c r="F451" i="21"/>
  <c r="F450" i="21"/>
  <c r="F449" i="21"/>
  <c r="F448" i="21"/>
  <c r="F447" i="21"/>
  <c r="F446" i="21"/>
  <c r="F445" i="21"/>
  <c r="F444" i="21"/>
  <c r="F443" i="21"/>
  <c r="F442" i="21"/>
  <c r="F441" i="21"/>
  <c r="F440" i="21"/>
  <c r="F439" i="21"/>
  <c r="F438" i="21"/>
  <c r="F437" i="21"/>
  <c r="F436" i="21"/>
  <c r="F435" i="21"/>
  <c r="F434" i="21"/>
  <c r="F433" i="21"/>
  <c r="F432" i="21"/>
  <c r="F431" i="21"/>
  <c r="F430" i="21"/>
  <c r="F429" i="21"/>
  <c r="F428" i="21"/>
  <c r="F427" i="21"/>
  <c r="F426" i="21"/>
  <c r="F425" i="21"/>
  <c r="F424" i="21"/>
  <c r="F423" i="21"/>
  <c r="F422" i="21"/>
  <c r="F421" i="21"/>
  <c r="F420" i="21"/>
  <c r="F419" i="21"/>
  <c r="F418" i="21"/>
  <c r="F417" i="21"/>
  <c r="F416" i="21"/>
  <c r="F415" i="21"/>
  <c r="F414" i="21"/>
  <c r="F413" i="21"/>
  <c r="F412" i="21"/>
  <c r="F411" i="21"/>
  <c r="F410" i="21"/>
  <c r="F409" i="21"/>
  <c r="F408" i="21"/>
  <c r="F407" i="21"/>
  <c r="F406" i="21"/>
  <c r="F405" i="21"/>
  <c r="F404" i="21"/>
  <c r="F403" i="21"/>
  <c r="F402" i="21"/>
  <c r="F401" i="21"/>
  <c r="F400" i="21"/>
  <c r="F399" i="21"/>
  <c r="F398" i="21"/>
  <c r="F397" i="21"/>
  <c r="F396" i="21"/>
  <c r="F395" i="21"/>
  <c r="F394" i="21"/>
  <c r="F393" i="21"/>
  <c r="F392" i="21"/>
  <c r="F391" i="21"/>
  <c r="F390" i="21"/>
  <c r="F389" i="21"/>
  <c r="F388" i="21"/>
  <c r="F387" i="21"/>
  <c r="F386" i="21"/>
  <c r="F385" i="21"/>
  <c r="F384" i="21"/>
  <c r="F383" i="21"/>
  <c r="F382" i="21"/>
  <c r="F381" i="21"/>
  <c r="F380" i="21"/>
  <c r="F379" i="21"/>
  <c r="F378" i="21"/>
  <c r="F377" i="21"/>
  <c r="F376" i="21"/>
  <c r="F375" i="21"/>
  <c r="F374" i="21"/>
  <c r="F373" i="21"/>
  <c r="F372" i="21"/>
  <c r="F371" i="21"/>
  <c r="F370" i="21"/>
  <c r="F369" i="21"/>
  <c r="F368" i="21"/>
  <c r="F367" i="21"/>
  <c r="F366" i="21"/>
  <c r="F365" i="21"/>
  <c r="F364" i="21"/>
  <c r="F363" i="21"/>
  <c r="F362" i="21"/>
  <c r="F361" i="21"/>
  <c r="F360" i="21"/>
  <c r="F359" i="21"/>
  <c r="F358" i="21"/>
  <c r="F357" i="21"/>
  <c r="F356" i="21"/>
  <c r="F355" i="21"/>
  <c r="F354" i="21"/>
  <c r="F353" i="21"/>
  <c r="F352" i="21"/>
  <c r="F351" i="21"/>
  <c r="F350" i="21"/>
  <c r="F349" i="21"/>
  <c r="F348" i="21"/>
  <c r="F347" i="21"/>
  <c r="F346" i="21"/>
  <c r="F345" i="21"/>
  <c r="F344" i="21"/>
  <c r="F343" i="21"/>
  <c r="F342" i="21"/>
  <c r="F341" i="21"/>
  <c r="F340" i="21"/>
  <c r="F339" i="21"/>
  <c r="F338" i="21"/>
  <c r="F337" i="21"/>
  <c r="F336" i="21"/>
  <c r="F335" i="21"/>
  <c r="F334" i="21"/>
  <c r="F333" i="21"/>
  <c r="F332" i="21"/>
  <c r="F331" i="21"/>
  <c r="F330" i="21"/>
  <c r="F329" i="21"/>
  <c r="F328" i="21"/>
  <c r="F327" i="21"/>
  <c r="F326" i="21"/>
  <c r="F325" i="21"/>
  <c r="F324" i="21"/>
  <c r="F323" i="21"/>
  <c r="F322" i="21"/>
  <c r="F321" i="21"/>
  <c r="F320" i="21"/>
  <c r="F319" i="21"/>
  <c r="F318" i="21"/>
  <c r="F317" i="21"/>
  <c r="F316" i="21"/>
  <c r="F315" i="21"/>
  <c r="F314" i="21"/>
  <c r="F313" i="21"/>
  <c r="F312" i="21"/>
  <c r="F311" i="21"/>
  <c r="F310" i="21"/>
  <c r="F309" i="21"/>
  <c r="F308" i="21"/>
  <c r="F307" i="21"/>
  <c r="F305" i="21"/>
  <c r="F304" i="21"/>
  <c r="F303" i="21"/>
  <c r="F302" i="21"/>
  <c r="F301" i="21"/>
  <c r="F300" i="21"/>
  <c r="F299" i="21"/>
  <c r="F298" i="21"/>
  <c r="F297" i="21"/>
  <c r="F296" i="21"/>
  <c r="F295" i="21"/>
  <c r="F294" i="21"/>
  <c r="F293" i="21"/>
  <c r="F292" i="21"/>
  <c r="F291" i="21"/>
  <c r="F290" i="21"/>
  <c r="F289" i="21"/>
  <c r="F288" i="21"/>
  <c r="F287" i="21"/>
  <c r="F286" i="21"/>
  <c r="F285" i="21"/>
  <c r="F284" i="21"/>
  <c r="F283" i="21"/>
  <c r="F282" i="21"/>
  <c r="F281" i="21"/>
  <c r="F280" i="21"/>
  <c r="F279" i="21"/>
  <c r="F278" i="21"/>
  <c r="F277" i="21"/>
  <c r="F276" i="21"/>
  <c r="F275" i="21"/>
  <c r="F273" i="21"/>
  <c r="F272" i="21"/>
  <c r="F271" i="21"/>
  <c r="F270" i="21"/>
  <c r="F269" i="21"/>
  <c r="F268" i="21"/>
  <c r="F267" i="21"/>
  <c r="F266" i="21"/>
  <c r="F265" i="21"/>
  <c r="F264" i="21"/>
  <c r="F263" i="21"/>
  <c r="F262" i="21"/>
  <c r="F261" i="21"/>
  <c r="F260" i="21"/>
  <c r="F259" i="21"/>
  <c r="F258" i="21"/>
  <c r="F257" i="21"/>
  <c r="F256" i="21"/>
  <c r="F255" i="21"/>
  <c r="F254" i="21"/>
  <c r="F253" i="21"/>
  <c r="F252" i="21"/>
  <c r="F251" i="21"/>
  <c r="F250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7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6" i="21"/>
  <c r="F185" i="21"/>
  <c r="F184" i="21"/>
  <c r="F183" i="21"/>
  <c r="F182" i="21"/>
  <c r="F181" i="21"/>
  <c r="F180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2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4" i="21"/>
  <c r="F43" i="21"/>
  <c r="F42" i="21"/>
  <c r="F41" i="21"/>
  <c r="F40" i="21"/>
  <c r="F39" i="21"/>
  <c r="F38" i="21"/>
  <c r="F37" i="21"/>
  <c r="F36" i="21"/>
  <c r="F35" i="21"/>
  <c r="F34" i="21"/>
  <c r="F33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7" i="21"/>
  <c r="F14" i="20"/>
  <c r="C858" i="15" l="1"/>
  <c r="C857" i="15"/>
  <c r="C856" i="15"/>
  <c r="C855" i="15"/>
  <c r="C854" i="15"/>
  <c r="C853" i="15"/>
  <c r="C852" i="15"/>
  <c r="C851" i="15"/>
  <c r="C850" i="15"/>
  <c r="C849" i="15"/>
  <c r="C848" i="15"/>
  <c r="C847" i="15"/>
  <c r="C846" i="15"/>
  <c r="C845" i="15"/>
  <c r="C844" i="15"/>
  <c r="C843" i="15"/>
  <c r="C842" i="15"/>
  <c r="C841" i="15"/>
  <c r="C840" i="15"/>
  <c r="C839" i="15"/>
  <c r="C838" i="15"/>
  <c r="C837" i="15"/>
  <c r="C836" i="15"/>
  <c r="C835" i="15"/>
  <c r="C834" i="15"/>
  <c r="C833" i="15"/>
  <c r="C832" i="15"/>
  <c r="C831" i="15"/>
  <c r="C830" i="15"/>
  <c r="C829" i="15"/>
  <c r="C828" i="15"/>
  <c r="C827" i="15"/>
  <c r="C826" i="15"/>
  <c r="C825" i="15"/>
  <c r="C824" i="15"/>
  <c r="C823" i="15"/>
  <c r="C822" i="15"/>
  <c r="C821" i="15"/>
  <c r="C820" i="15"/>
  <c r="C819" i="15"/>
  <c r="C818" i="15"/>
  <c r="C817" i="15"/>
  <c r="C816" i="15"/>
  <c r="C815" i="15"/>
  <c r="C814" i="15"/>
  <c r="C813" i="15"/>
  <c r="C812" i="15"/>
  <c r="C811" i="15"/>
  <c r="C810" i="15"/>
  <c r="C809" i="15"/>
  <c r="C808" i="15"/>
  <c r="C807" i="15"/>
  <c r="C806" i="15"/>
  <c r="C805" i="15"/>
  <c r="C804" i="15"/>
  <c r="C803" i="15"/>
  <c r="C802" i="15"/>
  <c r="C801" i="15"/>
  <c r="C800" i="15"/>
  <c r="C799" i="15"/>
  <c r="C798" i="15"/>
  <c r="C797" i="15"/>
  <c r="C796" i="15"/>
  <c r="C795" i="15"/>
  <c r="C794" i="15"/>
  <c r="C793" i="15"/>
  <c r="C792" i="15"/>
  <c r="C791" i="15"/>
  <c r="C790" i="15"/>
  <c r="C789" i="15"/>
  <c r="C788" i="15"/>
  <c r="C787" i="15"/>
  <c r="C786" i="15"/>
  <c r="C785" i="15"/>
  <c r="C784" i="15"/>
  <c r="C783" i="15"/>
  <c r="C782" i="15"/>
  <c r="C781" i="15"/>
  <c r="C780" i="15"/>
  <c r="C779" i="15"/>
  <c r="C778" i="15"/>
  <c r="C777" i="15"/>
  <c r="C776" i="15"/>
  <c r="C775" i="15"/>
  <c r="C774" i="15"/>
  <c r="C773" i="15"/>
  <c r="C772" i="15"/>
  <c r="C771" i="15"/>
  <c r="C770" i="15"/>
  <c r="C769" i="15"/>
  <c r="C768" i="15"/>
  <c r="C767" i="15"/>
  <c r="C766" i="15"/>
  <c r="C765" i="15"/>
  <c r="C764" i="15"/>
  <c r="C763" i="15"/>
  <c r="C762" i="15"/>
  <c r="C761" i="15"/>
  <c r="C760" i="15"/>
  <c r="C759" i="15"/>
  <c r="C758" i="15"/>
  <c r="C757" i="15"/>
  <c r="C756" i="15"/>
  <c r="C755" i="15"/>
  <c r="C754" i="15"/>
  <c r="C753" i="15"/>
  <c r="C752" i="15"/>
  <c r="C751" i="15"/>
  <c r="C750" i="15"/>
  <c r="C749" i="15"/>
  <c r="C748" i="15"/>
  <c r="C747" i="15"/>
  <c r="C746" i="15"/>
  <c r="C745" i="15"/>
  <c r="C744" i="15"/>
  <c r="C743" i="15"/>
  <c r="C742" i="15"/>
  <c r="C741" i="15"/>
  <c r="C740" i="15"/>
  <c r="C739" i="15"/>
  <c r="C738" i="15"/>
  <c r="C737" i="15"/>
  <c r="C736" i="15"/>
  <c r="C735" i="15"/>
  <c r="C734" i="15"/>
  <c r="C733" i="15"/>
  <c r="C732" i="15"/>
  <c r="C731" i="15"/>
  <c r="C730" i="15"/>
  <c r="C729" i="15"/>
  <c r="C728" i="15"/>
  <c r="C727" i="15"/>
  <c r="C726" i="15"/>
  <c r="C725" i="15"/>
  <c r="C724" i="15"/>
  <c r="C723" i="15"/>
  <c r="C722" i="15"/>
  <c r="C721" i="15"/>
  <c r="C720" i="15"/>
  <c r="C719" i="15"/>
  <c r="C718" i="15"/>
  <c r="C717" i="15"/>
  <c r="C716" i="15"/>
  <c r="C715" i="15"/>
  <c r="C714" i="15"/>
  <c r="C713" i="15"/>
  <c r="C712" i="15"/>
  <c r="C711" i="15"/>
  <c r="C710" i="15"/>
  <c r="C709" i="15"/>
  <c r="C708" i="15"/>
  <c r="C707" i="15"/>
  <c r="C706" i="15"/>
  <c r="C705" i="15"/>
  <c r="C704" i="15"/>
  <c r="C703" i="15"/>
  <c r="C702" i="15"/>
  <c r="C701" i="15"/>
  <c r="C700" i="15"/>
  <c r="C699" i="15"/>
  <c r="C698" i="15"/>
  <c r="C697" i="15"/>
  <c r="C696" i="15"/>
  <c r="C695" i="15"/>
  <c r="C694" i="15"/>
  <c r="C693" i="15"/>
  <c r="C692" i="15"/>
  <c r="C691" i="15"/>
  <c r="C690" i="15"/>
  <c r="C689" i="15"/>
  <c r="C688" i="15"/>
  <c r="C687" i="15"/>
  <c r="C686" i="15"/>
  <c r="C685" i="15"/>
  <c r="C684" i="15"/>
  <c r="C683" i="15"/>
  <c r="C682" i="15"/>
  <c r="C681" i="15"/>
  <c r="C680" i="15"/>
  <c r="C679" i="15"/>
  <c r="C678" i="15"/>
  <c r="C677" i="15"/>
  <c r="C676" i="15"/>
  <c r="C675" i="15"/>
  <c r="C674" i="15"/>
  <c r="C673" i="15"/>
  <c r="C672" i="15"/>
  <c r="C671" i="15"/>
  <c r="C670" i="15"/>
  <c r="C669" i="15"/>
  <c r="C668" i="15"/>
  <c r="C667" i="15"/>
  <c r="C666" i="15"/>
  <c r="C665" i="15"/>
  <c r="C664" i="15"/>
  <c r="C663" i="15"/>
  <c r="C662" i="15"/>
  <c r="C661" i="15"/>
  <c r="C660" i="15"/>
  <c r="C659" i="15"/>
  <c r="C658" i="15"/>
  <c r="C657" i="15"/>
  <c r="C656" i="15"/>
  <c r="C655" i="15"/>
  <c r="C654" i="15"/>
  <c r="C653" i="15"/>
  <c r="C652" i="15"/>
  <c r="C651" i="15"/>
  <c r="C650" i="15"/>
  <c r="C649" i="15"/>
  <c r="C648" i="15"/>
  <c r="C647" i="15"/>
  <c r="C646" i="15"/>
  <c r="C645" i="15"/>
  <c r="C644" i="15"/>
  <c r="C643" i="15"/>
  <c r="C642" i="15"/>
  <c r="C641" i="15"/>
  <c r="C640" i="15"/>
  <c r="C639" i="15"/>
  <c r="C638" i="15"/>
  <c r="C637" i="15"/>
  <c r="C636" i="15"/>
  <c r="C635" i="15"/>
  <c r="C634" i="15"/>
  <c r="C633" i="15"/>
  <c r="C632" i="15"/>
  <c r="C631" i="15"/>
  <c r="C630" i="15"/>
  <c r="C629" i="15"/>
  <c r="C628" i="15"/>
  <c r="C627" i="15"/>
  <c r="C626" i="15"/>
  <c r="C625" i="15"/>
  <c r="C624" i="15"/>
  <c r="C623" i="15"/>
  <c r="C622" i="15"/>
  <c r="C621" i="15"/>
  <c r="C620" i="15"/>
  <c r="C619" i="15"/>
  <c r="C618" i="15"/>
  <c r="C617" i="15"/>
  <c r="C616" i="15"/>
  <c r="C615" i="15"/>
  <c r="C614" i="15"/>
  <c r="C613" i="15"/>
  <c r="C612" i="15"/>
  <c r="C611" i="15"/>
  <c r="C610" i="15"/>
  <c r="C608" i="15"/>
  <c r="C607" i="15"/>
  <c r="C606" i="15"/>
  <c r="C605" i="15"/>
  <c r="C604" i="15"/>
  <c r="C603" i="15"/>
  <c r="C602" i="15"/>
  <c r="C601" i="15"/>
  <c r="C600" i="15"/>
  <c r="C599" i="15"/>
  <c r="C598" i="15"/>
  <c r="C597" i="15"/>
  <c r="C596" i="15"/>
  <c r="C595" i="15"/>
  <c r="C594" i="15"/>
  <c r="C593" i="15"/>
  <c r="C592" i="15"/>
  <c r="C591" i="15"/>
  <c r="C590" i="15"/>
  <c r="C589" i="15"/>
  <c r="C588" i="15"/>
  <c r="C587" i="15"/>
  <c r="C586" i="15"/>
  <c r="C585" i="15"/>
  <c r="C584" i="15"/>
  <c r="C583" i="15"/>
  <c r="C582" i="15"/>
  <c r="C581" i="15"/>
  <c r="C580" i="15"/>
  <c r="C579" i="15"/>
  <c r="C578" i="15"/>
  <c r="C577" i="15"/>
  <c r="C576" i="15"/>
  <c r="C575" i="15"/>
  <c r="C574" i="15"/>
  <c r="C573" i="15"/>
  <c r="C572" i="15"/>
  <c r="C571" i="15"/>
  <c r="C570" i="15"/>
  <c r="C569" i="15"/>
  <c r="C568" i="15"/>
  <c r="C567" i="15"/>
  <c r="C566" i="15"/>
  <c r="C565" i="15"/>
  <c r="C564" i="15"/>
  <c r="C563" i="15"/>
  <c r="C562" i="15"/>
  <c r="C561" i="15"/>
  <c r="C560" i="15"/>
  <c r="C559" i="15"/>
  <c r="C558" i="15"/>
  <c r="C557" i="15"/>
  <c r="C556" i="15"/>
  <c r="C555" i="15"/>
  <c r="C554" i="15"/>
  <c r="C553" i="15"/>
  <c r="C552" i="15"/>
  <c r="C551" i="15"/>
  <c r="C550" i="15"/>
  <c r="C549" i="15"/>
  <c r="C548" i="15"/>
  <c r="C547" i="15"/>
  <c r="C546" i="15"/>
  <c r="C545" i="15"/>
  <c r="C544" i="15"/>
  <c r="C543" i="15"/>
  <c r="C542" i="15"/>
  <c r="C541" i="15"/>
  <c r="C540" i="15"/>
  <c r="C539" i="15"/>
  <c r="C538" i="15"/>
  <c r="C537" i="15"/>
  <c r="C536" i="15"/>
  <c r="C535" i="15"/>
  <c r="C534" i="15"/>
  <c r="C533" i="15"/>
  <c r="C532" i="15"/>
  <c r="C531" i="15"/>
  <c r="C530" i="15"/>
  <c r="C529" i="15"/>
  <c r="C528" i="15"/>
  <c r="C527" i="15"/>
  <c r="C526" i="15"/>
  <c r="C525" i="15"/>
  <c r="C524" i="15"/>
  <c r="C523" i="15"/>
  <c r="C522" i="15"/>
  <c r="C521" i="15"/>
  <c r="C520" i="15"/>
  <c r="C519" i="15"/>
  <c r="C518" i="15"/>
  <c r="C517" i="15"/>
  <c r="C516" i="15"/>
  <c r="C515" i="15"/>
  <c r="C514" i="15"/>
  <c r="C513" i="15"/>
  <c r="C512" i="15"/>
  <c r="C511" i="15"/>
  <c r="C510" i="15"/>
  <c r="C509" i="15"/>
  <c r="C508" i="15"/>
  <c r="C507" i="15"/>
  <c r="C506" i="15"/>
  <c r="C505" i="15"/>
  <c r="C504" i="15"/>
  <c r="C503" i="15"/>
  <c r="C502" i="15"/>
  <c r="C501" i="15"/>
  <c r="C500" i="15"/>
  <c r="C499" i="15"/>
  <c r="C498" i="15"/>
  <c r="C497" i="15"/>
  <c r="C496" i="15"/>
  <c r="C495" i="15"/>
  <c r="C494" i="15"/>
  <c r="C493" i="15"/>
  <c r="C492" i="15"/>
  <c r="C491" i="15"/>
  <c r="C490" i="15"/>
  <c r="C489" i="15"/>
  <c r="C488" i="15"/>
  <c r="C487" i="15"/>
  <c r="C486" i="15"/>
  <c r="C485" i="15"/>
  <c r="C484" i="15"/>
  <c r="C483" i="15"/>
  <c r="C482" i="15"/>
  <c r="C481" i="15"/>
  <c r="C480" i="15"/>
  <c r="C479" i="15"/>
  <c r="C478" i="15"/>
  <c r="C477" i="15"/>
  <c r="C476" i="15"/>
  <c r="C475" i="15"/>
  <c r="C474" i="15"/>
  <c r="C473" i="15"/>
  <c r="C472" i="15"/>
  <c r="C471" i="15"/>
  <c r="C470" i="15"/>
  <c r="C469" i="15"/>
  <c r="C468" i="15"/>
  <c r="C467" i="15"/>
  <c r="C466" i="15"/>
  <c r="C465" i="15"/>
  <c r="C464" i="15"/>
  <c r="C463" i="15"/>
  <c r="C462" i="15"/>
  <c r="C461" i="15"/>
  <c r="C460" i="15"/>
  <c r="C459" i="15"/>
  <c r="C458" i="15"/>
  <c r="C457" i="15"/>
  <c r="C456" i="15"/>
  <c r="C455" i="15"/>
  <c r="C454" i="15"/>
  <c r="C453" i="15"/>
  <c r="C452" i="15"/>
  <c r="C451" i="15"/>
  <c r="C450" i="15"/>
  <c r="C449" i="15"/>
  <c r="C448" i="15"/>
  <c r="C447" i="15"/>
  <c r="C446" i="15"/>
  <c r="C445" i="15"/>
  <c r="C444" i="15"/>
  <c r="C443" i="15"/>
  <c r="C442" i="15"/>
  <c r="C441" i="15"/>
  <c r="C440" i="15"/>
  <c r="C439" i="15"/>
  <c r="C438" i="15"/>
  <c r="C437" i="15"/>
  <c r="C436" i="15"/>
  <c r="C435" i="15"/>
  <c r="C434" i="15"/>
  <c r="C433" i="15"/>
  <c r="C432" i="15"/>
  <c r="C431" i="15"/>
  <c r="C430" i="15"/>
  <c r="C429" i="15"/>
  <c r="C428" i="15"/>
  <c r="C427" i="15"/>
  <c r="C426" i="15"/>
  <c r="C425" i="15"/>
  <c r="C424" i="15"/>
  <c r="C423" i="15"/>
  <c r="C422" i="15"/>
  <c r="C421" i="15"/>
  <c r="C420" i="15"/>
  <c r="C419" i="15"/>
  <c r="C418" i="15"/>
  <c r="C417" i="15"/>
  <c r="C416" i="15"/>
  <c r="C415" i="15"/>
  <c r="C414" i="15"/>
  <c r="C413" i="15"/>
  <c r="C412" i="15"/>
  <c r="C411" i="15"/>
  <c r="C410" i="15"/>
  <c r="C409" i="15"/>
  <c r="C408" i="15"/>
  <c r="C407" i="15"/>
  <c r="C406" i="15"/>
  <c r="C405" i="15"/>
  <c r="C404" i="15"/>
  <c r="C403" i="15"/>
  <c r="C402" i="15"/>
  <c r="C401" i="15"/>
  <c r="C400" i="15"/>
  <c r="C399" i="15"/>
  <c r="C398" i="15"/>
  <c r="C397" i="15"/>
  <c r="C396" i="15"/>
  <c r="C395" i="15"/>
  <c r="C394" i="15"/>
  <c r="C393" i="15"/>
  <c r="C392" i="15"/>
  <c r="C391" i="15"/>
  <c r="C390" i="15"/>
  <c r="C389" i="15"/>
  <c r="C388" i="15"/>
  <c r="C387" i="15"/>
  <c r="C386" i="15"/>
  <c r="C385" i="15"/>
  <c r="C384" i="15"/>
  <c r="C383" i="15"/>
  <c r="C382" i="15"/>
  <c r="C381" i="15"/>
  <c r="C380" i="15"/>
  <c r="C379" i="15"/>
  <c r="C378" i="15"/>
  <c r="C377" i="15"/>
  <c r="C376" i="15"/>
  <c r="C375" i="15"/>
  <c r="C374" i="15"/>
  <c r="C373" i="15"/>
  <c r="C372" i="15"/>
  <c r="C371" i="15"/>
  <c r="C370" i="15"/>
  <c r="C369" i="15"/>
  <c r="C368" i="15"/>
  <c r="C367" i="15"/>
  <c r="C366" i="15"/>
  <c r="C365" i="15"/>
  <c r="C364" i="15"/>
  <c r="C363" i="15"/>
  <c r="C362" i="15"/>
  <c r="C361" i="15"/>
  <c r="C360" i="15"/>
  <c r="C358" i="15"/>
  <c r="C357" i="15"/>
  <c r="C356" i="15"/>
  <c r="C355" i="15"/>
  <c r="C354" i="15"/>
  <c r="C353" i="15"/>
  <c r="C352" i="15"/>
  <c r="C351" i="15"/>
  <c r="C350" i="15"/>
  <c r="C349" i="15"/>
  <c r="C348" i="15"/>
  <c r="C347" i="15"/>
  <c r="C346" i="15"/>
  <c r="C345" i="15"/>
  <c r="C344" i="15"/>
  <c r="C343" i="15"/>
  <c r="C342" i="15"/>
  <c r="C341" i="15"/>
  <c r="C340" i="15"/>
  <c r="C339" i="15"/>
  <c r="C338" i="15"/>
  <c r="C337" i="15"/>
  <c r="C336" i="15"/>
  <c r="C335" i="15"/>
  <c r="C334" i="15"/>
  <c r="C333" i="15"/>
  <c r="C332" i="15"/>
  <c r="C331" i="15"/>
  <c r="C330" i="15"/>
  <c r="C329" i="15"/>
  <c r="C328" i="15"/>
  <c r="C327" i="15"/>
  <c r="C326" i="15"/>
  <c r="C325" i="15"/>
  <c r="C324" i="15"/>
  <c r="C323" i="15"/>
  <c r="C322" i="15"/>
  <c r="C321" i="15"/>
  <c r="C320" i="15"/>
  <c r="C319" i="15"/>
  <c r="C318" i="15"/>
  <c r="C317" i="15"/>
  <c r="C316" i="15"/>
  <c r="C315" i="15"/>
  <c r="C314" i="15"/>
  <c r="C313" i="15"/>
  <c r="C312" i="15"/>
  <c r="C311" i="15"/>
  <c r="C310" i="15"/>
  <c r="C309" i="15"/>
  <c r="C308" i="15"/>
  <c r="C307" i="15"/>
  <c r="C306" i="15"/>
  <c r="C305" i="15"/>
  <c r="C304" i="15"/>
  <c r="C303" i="15"/>
  <c r="C302" i="15"/>
  <c r="C301" i="15"/>
  <c r="C300" i="15"/>
  <c r="C299" i="15"/>
  <c r="C298" i="15"/>
  <c r="C297" i="15"/>
  <c r="C296" i="15"/>
  <c r="C295" i="15"/>
  <c r="C294" i="15"/>
  <c r="C293" i="15"/>
  <c r="C292" i="15"/>
  <c r="C291" i="15"/>
  <c r="C290" i="15"/>
  <c r="C289" i="15"/>
  <c r="C288" i="15"/>
  <c r="C287" i="15"/>
  <c r="C286" i="15"/>
  <c r="C285" i="15"/>
  <c r="C284" i="15"/>
  <c r="C283" i="15"/>
  <c r="C282" i="15"/>
  <c r="C281" i="15"/>
  <c r="C280" i="15"/>
  <c r="C279" i="15"/>
  <c r="C278" i="15"/>
  <c r="C277" i="15"/>
  <c r="C275" i="15"/>
  <c r="C273" i="15"/>
  <c r="C272" i="15"/>
  <c r="C271" i="15"/>
  <c r="C270" i="15"/>
  <c r="C269" i="15"/>
  <c r="C268" i="15"/>
  <c r="C267" i="15"/>
  <c r="C266" i="15"/>
  <c r="C265" i="15"/>
  <c r="C264" i="15"/>
  <c r="C263" i="15"/>
  <c r="C262" i="15"/>
  <c r="C261" i="15"/>
  <c r="C260" i="15"/>
  <c r="C259" i="15"/>
  <c r="C258" i="15"/>
  <c r="C257" i="15"/>
  <c r="C256" i="15"/>
  <c r="C255" i="15"/>
  <c r="C254" i="15"/>
  <c r="C253" i="15"/>
  <c r="C252" i="15"/>
  <c r="C251" i="15"/>
  <c r="C250" i="15"/>
  <c r="C249" i="15"/>
  <c r="C248" i="15"/>
  <c r="C247" i="15"/>
  <c r="C246" i="15"/>
  <c r="C245" i="15"/>
  <c r="C244" i="15"/>
  <c r="C243" i="15"/>
  <c r="C242" i="15"/>
  <c r="C241" i="15"/>
  <c r="C240" i="15"/>
  <c r="C239" i="15"/>
  <c r="C238" i="15"/>
  <c r="C237" i="15"/>
  <c r="C236" i="15"/>
  <c r="C235" i="15"/>
  <c r="C234" i="15"/>
  <c r="C233" i="15"/>
  <c r="C232" i="15"/>
  <c r="C231" i="15"/>
  <c r="C230" i="15"/>
  <c r="C229" i="15"/>
  <c r="C228" i="15"/>
  <c r="C227" i="15"/>
  <c r="C226" i="15"/>
  <c r="C225" i="15"/>
  <c r="C224" i="15"/>
  <c r="C223" i="15"/>
  <c r="C222" i="15"/>
  <c r="C221" i="15"/>
  <c r="C220" i="15"/>
  <c r="C219" i="15"/>
  <c r="C218" i="15"/>
  <c r="C217" i="15"/>
  <c r="C216" i="15"/>
  <c r="C215" i="15"/>
  <c r="C214" i="15"/>
  <c r="C213" i="15"/>
  <c r="C212" i="15"/>
  <c r="C211" i="15"/>
  <c r="C210" i="15"/>
  <c r="C209" i="15"/>
  <c r="C208" i="15"/>
  <c r="C207" i="15"/>
  <c r="C206" i="15"/>
  <c r="C205" i="15"/>
  <c r="C204" i="15"/>
  <c r="C203" i="15"/>
  <c r="C202" i="15"/>
  <c r="C201" i="15"/>
  <c r="C200" i="15"/>
  <c r="C199" i="15"/>
  <c r="C198" i="15"/>
  <c r="C197" i="15"/>
  <c r="C196" i="15"/>
  <c r="C195" i="15"/>
  <c r="C194" i="15"/>
  <c r="C193" i="15"/>
  <c r="C192" i="15"/>
  <c r="C191" i="15"/>
  <c r="C190" i="15"/>
  <c r="C189" i="15"/>
  <c r="C188" i="15"/>
  <c r="C187" i="15"/>
  <c r="C186" i="15"/>
  <c r="C185" i="15"/>
  <c r="C184" i="15"/>
  <c r="C183" i="15"/>
  <c r="C182" i="15"/>
  <c r="C181" i="15"/>
  <c r="C180" i="15"/>
  <c r="C179" i="15"/>
  <c r="C178" i="15"/>
  <c r="C177" i="15"/>
  <c r="C176" i="15"/>
  <c r="C175" i="15"/>
  <c r="C174" i="15"/>
  <c r="C173" i="15"/>
  <c r="C172" i="15"/>
  <c r="C171" i="15"/>
  <c r="C170" i="15"/>
  <c r="C169" i="15"/>
  <c r="C168" i="15"/>
  <c r="C167" i="15"/>
  <c r="C166" i="15"/>
  <c r="C165" i="15"/>
  <c r="C164" i="15"/>
  <c r="C163" i="15"/>
  <c r="C162" i="15"/>
  <c r="C161" i="15"/>
  <c r="C160" i="15"/>
  <c r="C159" i="15"/>
  <c r="C158" i="15"/>
  <c r="C157" i="15"/>
  <c r="C156" i="15"/>
  <c r="C155" i="15"/>
  <c r="C154" i="15"/>
  <c r="C153" i="15"/>
  <c r="C152" i="15"/>
  <c r="C151" i="15"/>
  <c r="C150" i="15"/>
  <c r="C149" i="15"/>
  <c r="C148" i="15"/>
  <c r="C147" i="15"/>
  <c r="C146" i="15"/>
  <c r="C145" i="15"/>
  <c r="C144" i="15"/>
  <c r="C143" i="15"/>
  <c r="C142" i="15"/>
  <c r="C141" i="15"/>
  <c r="C140" i="15"/>
  <c r="C139" i="15"/>
  <c r="C138" i="15"/>
  <c r="C137" i="15"/>
  <c r="C136" i="15"/>
  <c r="C135" i="15"/>
  <c r="C134" i="15"/>
  <c r="C133" i="15"/>
  <c r="C132" i="15"/>
  <c r="C131" i="15"/>
  <c r="C130" i="15"/>
  <c r="C129" i="15"/>
  <c r="C128" i="15"/>
  <c r="C127" i="15"/>
  <c r="C126" i="15"/>
  <c r="C125" i="15"/>
  <c r="C124" i="15"/>
  <c r="C123" i="15"/>
  <c r="C122" i="15"/>
  <c r="C121" i="15"/>
  <c r="C120" i="15"/>
  <c r="C119" i="15"/>
  <c r="C118" i="15"/>
  <c r="C117" i="15"/>
  <c r="C116" i="15"/>
  <c r="C115" i="15"/>
  <c r="C114" i="15"/>
  <c r="C113" i="15"/>
  <c r="C112" i="15"/>
  <c r="C111" i="15"/>
  <c r="C110" i="15"/>
  <c r="C109" i="15"/>
  <c r="C108" i="15"/>
  <c r="C107" i="15"/>
  <c r="C106" i="15"/>
  <c r="C105" i="15"/>
  <c r="C104" i="15"/>
  <c r="C103" i="15"/>
  <c r="C102" i="15"/>
  <c r="C101" i="15"/>
  <c r="C100" i="15"/>
  <c r="C99" i="15"/>
  <c r="C98" i="15"/>
  <c r="C97" i="15"/>
  <c r="C96" i="15"/>
  <c r="C95" i="15"/>
  <c r="C94" i="15"/>
  <c r="C93" i="15"/>
  <c r="C92" i="15"/>
  <c r="C91" i="15"/>
  <c r="C90" i="15"/>
  <c r="C89" i="15"/>
  <c r="C88" i="15"/>
  <c r="C87" i="15"/>
  <c r="C86" i="15"/>
  <c r="C85" i="15"/>
  <c r="C84" i="15"/>
  <c r="C83" i="15"/>
  <c r="C82" i="15"/>
  <c r="C81" i="15"/>
  <c r="C80" i="15"/>
  <c r="C79" i="15"/>
  <c r="C78" i="15"/>
  <c r="C77" i="15"/>
  <c r="C76" i="15"/>
  <c r="C75" i="15"/>
  <c r="C74" i="15"/>
  <c r="C73" i="15"/>
  <c r="C72" i="15"/>
  <c r="C71" i="15"/>
  <c r="C70" i="15"/>
  <c r="C69" i="15"/>
  <c r="C68" i="15"/>
  <c r="C67" i="15"/>
  <c r="C66" i="15"/>
  <c r="C65" i="15"/>
  <c r="C64" i="15"/>
  <c r="C63" i="15"/>
  <c r="C62" i="15"/>
  <c r="C61" i="15"/>
  <c r="C60" i="15"/>
  <c r="C59" i="15"/>
  <c r="C58" i="15"/>
  <c r="C57" i="15"/>
  <c r="C56" i="15"/>
  <c r="C55" i="15"/>
  <c r="C54" i="15"/>
  <c r="C53" i="15"/>
  <c r="C52" i="15"/>
  <c r="C51" i="15"/>
  <c r="C50" i="15"/>
  <c r="C49" i="15"/>
  <c r="C48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6" i="15"/>
  <c r="C5" i="15"/>
  <c r="C609" i="9" l="1"/>
  <c r="C359" i="9"/>
  <c r="C275" i="9"/>
  <c r="C5" i="9"/>
  <c r="C611" i="9" l="1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7" i="9"/>
  <c r="C648" i="9"/>
  <c r="C649" i="9"/>
  <c r="C650" i="9"/>
  <c r="C651" i="9"/>
  <c r="C652" i="9"/>
  <c r="C653" i="9"/>
  <c r="C654" i="9"/>
  <c r="C655" i="9"/>
  <c r="C656" i="9"/>
  <c r="C657" i="9"/>
  <c r="C658" i="9"/>
  <c r="C659" i="9"/>
  <c r="C660" i="9"/>
  <c r="C661" i="9"/>
  <c r="C662" i="9"/>
  <c r="C663" i="9"/>
  <c r="C664" i="9"/>
  <c r="C665" i="9"/>
  <c r="C666" i="9"/>
  <c r="C667" i="9"/>
  <c r="C668" i="9"/>
  <c r="C669" i="9"/>
  <c r="C670" i="9"/>
  <c r="C671" i="9"/>
  <c r="C672" i="9"/>
  <c r="C673" i="9"/>
  <c r="C674" i="9"/>
  <c r="C675" i="9"/>
  <c r="C676" i="9"/>
  <c r="C677" i="9"/>
  <c r="C678" i="9"/>
  <c r="C679" i="9"/>
  <c r="C680" i="9"/>
  <c r="C681" i="9"/>
  <c r="C682" i="9"/>
  <c r="C683" i="9"/>
  <c r="C684" i="9"/>
  <c r="C685" i="9"/>
  <c r="C686" i="9"/>
  <c r="C687" i="9"/>
  <c r="C688" i="9"/>
  <c r="C689" i="9"/>
  <c r="C690" i="9"/>
  <c r="C691" i="9"/>
  <c r="C692" i="9"/>
  <c r="C693" i="9"/>
  <c r="C694" i="9"/>
  <c r="C695" i="9"/>
  <c r="C696" i="9"/>
  <c r="C697" i="9"/>
  <c r="C698" i="9"/>
  <c r="C699" i="9"/>
  <c r="C700" i="9"/>
  <c r="C701" i="9"/>
  <c r="C702" i="9"/>
  <c r="C703" i="9"/>
  <c r="C704" i="9"/>
  <c r="C705" i="9"/>
  <c r="C706" i="9"/>
  <c r="C707" i="9"/>
  <c r="C708" i="9"/>
  <c r="C709" i="9"/>
  <c r="C710" i="9"/>
  <c r="C711" i="9"/>
  <c r="C712" i="9"/>
  <c r="C713" i="9"/>
  <c r="C714" i="9"/>
  <c r="C715" i="9"/>
  <c r="C716" i="9"/>
  <c r="C717" i="9"/>
  <c r="C718" i="9"/>
  <c r="C719" i="9"/>
  <c r="C720" i="9"/>
  <c r="C721" i="9"/>
  <c r="C722" i="9"/>
  <c r="C723" i="9"/>
  <c r="C724" i="9"/>
  <c r="C725" i="9"/>
  <c r="C726" i="9"/>
  <c r="C727" i="9"/>
  <c r="C728" i="9"/>
  <c r="C729" i="9"/>
  <c r="C730" i="9"/>
  <c r="C731" i="9"/>
  <c r="C732" i="9"/>
  <c r="C733" i="9"/>
  <c r="C734" i="9"/>
  <c r="C735" i="9"/>
  <c r="C736" i="9"/>
  <c r="C737" i="9"/>
  <c r="C738" i="9"/>
  <c r="C739" i="9"/>
  <c r="C740" i="9"/>
  <c r="C741" i="9"/>
  <c r="C742" i="9"/>
  <c r="C743" i="9"/>
  <c r="C744" i="9"/>
  <c r="C745" i="9"/>
  <c r="C746" i="9"/>
  <c r="C747" i="9"/>
  <c r="C748" i="9"/>
  <c r="C749" i="9"/>
  <c r="C750" i="9"/>
  <c r="C751" i="9"/>
  <c r="C752" i="9"/>
  <c r="C753" i="9"/>
  <c r="C754" i="9"/>
  <c r="C755" i="9"/>
  <c r="C756" i="9"/>
  <c r="C757" i="9"/>
  <c r="C758" i="9"/>
  <c r="C759" i="9"/>
  <c r="C760" i="9"/>
  <c r="C761" i="9"/>
  <c r="C762" i="9"/>
  <c r="C763" i="9"/>
  <c r="C764" i="9"/>
  <c r="C765" i="9"/>
  <c r="C766" i="9"/>
  <c r="C767" i="9"/>
  <c r="C768" i="9"/>
  <c r="C769" i="9"/>
  <c r="C770" i="9"/>
  <c r="C771" i="9"/>
  <c r="C772" i="9"/>
  <c r="C773" i="9"/>
  <c r="C774" i="9"/>
  <c r="C775" i="9"/>
  <c r="C776" i="9"/>
  <c r="C777" i="9"/>
  <c r="C778" i="9"/>
  <c r="C779" i="9"/>
  <c r="C780" i="9"/>
  <c r="C781" i="9"/>
  <c r="C782" i="9"/>
  <c r="C783" i="9"/>
  <c r="C784" i="9"/>
  <c r="C785" i="9"/>
  <c r="C786" i="9"/>
  <c r="C787" i="9"/>
  <c r="C788" i="9"/>
  <c r="C789" i="9"/>
  <c r="C790" i="9"/>
  <c r="C791" i="9"/>
  <c r="C792" i="9"/>
  <c r="C793" i="9"/>
  <c r="C794" i="9"/>
  <c r="C795" i="9"/>
  <c r="C796" i="9"/>
  <c r="C797" i="9"/>
  <c r="C798" i="9"/>
  <c r="C799" i="9"/>
  <c r="C800" i="9"/>
  <c r="C801" i="9"/>
  <c r="C802" i="9"/>
  <c r="C803" i="9"/>
  <c r="C804" i="9"/>
  <c r="C805" i="9"/>
  <c r="C806" i="9"/>
  <c r="C807" i="9"/>
  <c r="C808" i="9"/>
  <c r="C809" i="9"/>
  <c r="C810" i="9"/>
  <c r="C811" i="9"/>
  <c r="C812" i="9"/>
  <c r="C813" i="9"/>
  <c r="C814" i="9"/>
  <c r="C815" i="9"/>
  <c r="C816" i="9"/>
  <c r="C817" i="9"/>
  <c r="C818" i="9"/>
  <c r="C819" i="9"/>
  <c r="C820" i="9"/>
  <c r="C821" i="9"/>
  <c r="C822" i="9"/>
  <c r="C823" i="9"/>
  <c r="C824" i="9"/>
  <c r="C825" i="9"/>
  <c r="C826" i="9"/>
  <c r="C827" i="9"/>
  <c r="C828" i="9"/>
  <c r="C829" i="9"/>
  <c r="C830" i="9"/>
  <c r="C831" i="9"/>
  <c r="C832" i="9"/>
  <c r="C833" i="9"/>
  <c r="C834" i="9"/>
  <c r="C835" i="9"/>
  <c r="C836" i="9"/>
  <c r="C837" i="9"/>
  <c r="C838" i="9"/>
  <c r="C839" i="9"/>
  <c r="C840" i="9"/>
  <c r="C841" i="9"/>
  <c r="C842" i="9"/>
  <c r="C843" i="9"/>
  <c r="C844" i="9"/>
  <c r="C845" i="9"/>
  <c r="C846" i="9"/>
  <c r="C847" i="9"/>
  <c r="C848" i="9"/>
  <c r="C849" i="9"/>
  <c r="C850" i="9"/>
  <c r="C851" i="9"/>
  <c r="C852" i="9"/>
  <c r="C853" i="9"/>
  <c r="C854" i="9"/>
  <c r="C855" i="9"/>
  <c r="C856" i="9"/>
  <c r="C857" i="9"/>
  <c r="C61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C602" i="9"/>
  <c r="C603" i="9"/>
  <c r="C604" i="9"/>
  <c r="C605" i="9"/>
  <c r="C606" i="9"/>
  <c r="C607" i="9"/>
  <c r="C360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27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6" i="9"/>
  <c r="D1936" i="7" l="1"/>
  <c r="D1937" i="7"/>
  <c r="D1938" i="7"/>
  <c r="D1939" i="7"/>
  <c r="D1940" i="7"/>
  <c r="D1941" i="7"/>
  <c r="D1942" i="7"/>
  <c r="D1935" i="7"/>
  <c r="D1933" i="7" l="1"/>
  <c r="D1932" i="7"/>
  <c r="D1931" i="7"/>
  <c r="D1930" i="7"/>
  <c r="D1929" i="7"/>
  <c r="D1928" i="7"/>
  <c r="D1927" i="7"/>
  <c r="D1926" i="7"/>
  <c r="D1925" i="7"/>
  <c r="D1924" i="7"/>
  <c r="D1923" i="7"/>
  <c r="D1922" i="7"/>
  <c r="D1921" i="7"/>
  <c r="D1920" i="7"/>
  <c r="D1919" i="7"/>
  <c r="D1904" i="7"/>
  <c r="D1905" i="7"/>
  <c r="D1906" i="7"/>
  <c r="D1907" i="7"/>
  <c r="D1908" i="7"/>
  <c r="D1909" i="7"/>
  <c r="D1910" i="7"/>
  <c r="D1911" i="7"/>
  <c r="D1912" i="7"/>
  <c r="D1913" i="7"/>
  <c r="D1914" i="7"/>
  <c r="D1915" i="7"/>
  <c r="D1916" i="7"/>
  <c r="D1917" i="7"/>
  <c r="D1903" i="7"/>
  <c r="D1325" i="7" l="1"/>
  <c r="D1326" i="7"/>
  <c r="D1327" i="7"/>
  <c r="D1328" i="7"/>
  <c r="D1329" i="7"/>
  <c r="D1330" i="7"/>
  <c r="D1331" i="7"/>
  <c r="D1332" i="7"/>
  <c r="D1333" i="7"/>
  <c r="D1334" i="7"/>
  <c r="D1335" i="7"/>
  <c r="D1336" i="7"/>
  <c r="D1337" i="7"/>
  <c r="D1338" i="7"/>
  <c r="D1339" i="7"/>
  <c r="D1340" i="7"/>
  <c r="D1341" i="7"/>
  <c r="D1342" i="7"/>
  <c r="D1343" i="7"/>
  <c r="D1344" i="7"/>
  <c r="D1345" i="7"/>
  <c r="D1346" i="7"/>
  <c r="D1347" i="7"/>
  <c r="D1348" i="7"/>
  <c r="D1349" i="7"/>
  <c r="D1350" i="7"/>
  <c r="D1351" i="7"/>
  <c r="D1352" i="7"/>
  <c r="D1353" i="7"/>
  <c r="D1354" i="7"/>
  <c r="D1355" i="7"/>
  <c r="D1356" i="7"/>
  <c r="D1357" i="7"/>
  <c r="D1358" i="7"/>
  <c r="D1359" i="7"/>
  <c r="D1360" i="7"/>
  <c r="D1361" i="7"/>
  <c r="D1362" i="7"/>
  <c r="D1363" i="7"/>
  <c r="D1364" i="7"/>
  <c r="D1365" i="7"/>
  <c r="D1366" i="7"/>
  <c r="D1367" i="7"/>
  <c r="D1368" i="7"/>
  <c r="D1369" i="7"/>
  <c r="D1370" i="7"/>
  <c r="D1371" i="7"/>
  <c r="D1372" i="7"/>
  <c r="D1373" i="7"/>
  <c r="D1374" i="7"/>
  <c r="D1375" i="7"/>
  <c r="D1376" i="7"/>
  <c r="D1377" i="7"/>
  <c r="D1378" i="7"/>
  <c r="D1379" i="7"/>
  <c r="D1380" i="7"/>
  <c r="D1381" i="7"/>
  <c r="D1382" i="7"/>
  <c r="D1383" i="7"/>
  <c r="D1384" i="7"/>
  <c r="D1385" i="7"/>
  <c r="D1386" i="7"/>
  <c r="D1387" i="7"/>
  <c r="D1388" i="7"/>
  <c r="D1389" i="7"/>
  <c r="D1390" i="7"/>
  <c r="D1391" i="7"/>
  <c r="D1392" i="7"/>
  <c r="D1393" i="7"/>
  <c r="D1394" i="7"/>
  <c r="D1395" i="7"/>
  <c r="D1396" i="7"/>
  <c r="D1397" i="7"/>
  <c r="D1324" i="7"/>
  <c r="D1273" i="7"/>
  <c r="D1274" i="7"/>
  <c r="D1275" i="7"/>
  <c r="D1276" i="7"/>
  <c r="D1277" i="7"/>
  <c r="D1278" i="7"/>
  <c r="D1279" i="7"/>
  <c r="D1280" i="7"/>
  <c r="D1281" i="7"/>
  <c r="D1282" i="7"/>
  <c r="D1283" i="7"/>
  <c r="D1284" i="7"/>
  <c r="D1285" i="7"/>
  <c r="D1286" i="7"/>
  <c r="D1287" i="7"/>
  <c r="D1288" i="7"/>
  <c r="D1289" i="7"/>
  <c r="D1290" i="7"/>
  <c r="D1291" i="7"/>
  <c r="D1292" i="7"/>
  <c r="D1293" i="7"/>
  <c r="D1294" i="7"/>
  <c r="D1295" i="7"/>
  <c r="D1296" i="7"/>
  <c r="D1297" i="7"/>
  <c r="D1298" i="7"/>
  <c r="D1299" i="7"/>
  <c r="D1300" i="7"/>
  <c r="D1301" i="7"/>
  <c r="D1302" i="7"/>
  <c r="D1303" i="7"/>
  <c r="D1304" i="7"/>
  <c r="D1305" i="7"/>
  <c r="D1306" i="7"/>
  <c r="D1307" i="7"/>
  <c r="D1308" i="7"/>
  <c r="D1309" i="7"/>
  <c r="D1310" i="7"/>
  <c r="D1311" i="7"/>
  <c r="D1312" i="7"/>
  <c r="D1313" i="7"/>
  <c r="D1314" i="7"/>
  <c r="D1315" i="7"/>
  <c r="D1316" i="7"/>
  <c r="D1317" i="7"/>
  <c r="D1318" i="7"/>
  <c r="D1319" i="7"/>
  <c r="D1320" i="7"/>
  <c r="D1321" i="7"/>
  <c r="D1322" i="7"/>
  <c r="D1272" i="7"/>
  <c r="D1147" i="7"/>
  <c r="D1148" i="7"/>
  <c r="D1149" i="7"/>
  <c r="D1150" i="7"/>
  <c r="D1151" i="7"/>
  <c r="D1152" i="7"/>
  <c r="D1153" i="7"/>
  <c r="D1154" i="7"/>
  <c r="D1155" i="7"/>
  <c r="D1156" i="7"/>
  <c r="D1157" i="7"/>
  <c r="D1158" i="7"/>
  <c r="D1159" i="7"/>
  <c r="D1160" i="7"/>
  <c r="D1161" i="7"/>
  <c r="D1162" i="7"/>
  <c r="D1163" i="7"/>
  <c r="D1164" i="7"/>
  <c r="D1165" i="7"/>
  <c r="D1166" i="7"/>
  <c r="D1167" i="7"/>
  <c r="D1168" i="7"/>
  <c r="D1169" i="7"/>
  <c r="D1170" i="7"/>
  <c r="D1171" i="7"/>
  <c r="D1172" i="7"/>
  <c r="D1173" i="7"/>
  <c r="D1174" i="7"/>
  <c r="D1175" i="7"/>
  <c r="D1176" i="7"/>
  <c r="D1177" i="7"/>
  <c r="D1178" i="7"/>
  <c r="D1179" i="7"/>
  <c r="D1180" i="7"/>
  <c r="D1181" i="7"/>
  <c r="D1182" i="7"/>
  <c r="D1183" i="7"/>
  <c r="D1184" i="7"/>
  <c r="D1185" i="7"/>
  <c r="D1186" i="7"/>
  <c r="D1187" i="7"/>
  <c r="D1188" i="7"/>
  <c r="D1189" i="7"/>
  <c r="D1190" i="7"/>
  <c r="D1191" i="7"/>
  <c r="D1192" i="7"/>
  <c r="D1193" i="7"/>
  <c r="D1194" i="7"/>
  <c r="D1195" i="7"/>
  <c r="D1196" i="7"/>
  <c r="D1197" i="7"/>
  <c r="D1198" i="7"/>
  <c r="D1199" i="7"/>
  <c r="D1200" i="7"/>
  <c r="D1201" i="7"/>
  <c r="D1202" i="7"/>
  <c r="D1203" i="7"/>
  <c r="D1204" i="7"/>
  <c r="D1205" i="7"/>
  <c r="D1206" i="7"/>
  <c r="D1207" i="7"/>
  <c r="D1208" i="7"/>
  <c r="D1209" i="7"/>
  <c r="D1210" i="7"/>
  <c r="D1211" i="7"/>
  <c r="D1212" i="7"/>
  <c r="D1213" i="7"/>
  <c r="D1214" i="7"/>
  <c r="D1215" i="7"/>
  <c r="D1216" i="7"/>
  <c r="D1217" i="7"/>
  <c r="D1218" i="7"/>
  <c r="D1219" i="7"/>
  <c r="D1220" i="7"/>
  <c r="D1221" i="7"/>
  <c r="D1222" i="7"/>
  <c r="D1223" i="7"/>
  <c r="D1224" i="7"/>
  <c r="D1225" i="7"/>
  <c r="D1226" i="7"/>
  <c r="D1227" i="7"/>
  <c r="D1228" i="7"/>
  <c r="D1229" i="7"/>
  <c r="D1230" i="7"/>
  <c r="D1231" i="7"/>
  <c r="D1232" i="7"/>
  <c r="D1233" i="7"/>
  <c r="D1234" i="7"/>
  <c r="D1235" i="7"/>
  <c r="D1236" i="7"/>
  <c r="D1237" i="7"/>
  <c r="D1238" i="7"/>
  <c r="D1239" i="7"/>
  <c r="D1240" i="7"/>
  <c r="D1241" i="7"/>
  <c r="D1242" i="7"/>
  <c r="D1243" i="7"/>
  <c r="D1244" i="7"/>
  <c r="D1245" i="7"/>
  <c r="D1246" i="7"/>
  <c r="D1247" i="7"/>
  <c r="D1248" i="7"/>
  <c r="D1249" i="7"/>
  <c r="D1250" i="7"/>
  <c r="D1251" i="7"/>
  <c r="D1252" i="7"/>
  <c r="D1253" i="7"/>
  <c r="D1254" i="7"/>
  <c r="D1255" i="7"/>
  <c r="D1256" i="7"/>
  <c r="D1257" i="7"/>
  <c r="D1258" i="7"/>
  <c r="D1259" i="7"/>
  <c r="D1260" i="7"/>
  <c r="D1261" i="7"/>
  <c r="D1262" i="7"/>
  <c r="D1263" i="7"/>
  <c r="D1264" i="7"/>
  <c r="D1265" i="7"/>
  <c r="D1266" i="7"/>
  <c r="D1267" i="7"/>
  <c r="D1268" i="7"/>
  <c r="D1269" i="7"/>
  <c r="D1270" i="7"/>
  <c r="D1146" i="7"/>
  <c r="D1144" i="7" l="1"/>
  <c r="D1143" i="7"/>
  <c r="D1142" i="7"/>
  <c r="D1141" i="7"/>
  <c r="D1140" i="7"/>
  <c r="D1139" i="7"/>
  <c r="D1138" i="7"/>
  <c r="D1137" i="7"/>
  <c r="D1136" i="7"/>
  <c r="D1135" i="7"/>
  <c r="D1134" i="7"/>
  <c r="D1133" i="7"/>
  <c r="D1132" i="7"/>
  <c r="D1131" i="7"/>
  <c r="D1130" i="7"/>
  <c r="D1129" i="7"/>
  <c r="D1128" i="7"/>
  <c r="D1127" i="7"/>
  <c r="D1126" i="7"/>
  <c r="D1125" i="7"/>
  <c r="D1124" i="7"/>
  <c r="D1123" i="7"/>
  <c r="D1122" i="7"/>
  <c r="D1121" i="7"/>
  <c r="D1120" i="7"/>
  <c r="D1119" i="7"/>
  <c r="D1118" i="7"/>
  <c r="D1117" i="7"/>
  <c r="D1116" i="7"/>
  <c r="D1115" i="7"/>
  <c r="D1114" i="7"/>
  <c r="D1113" i="7"/>
  <c r="D1112" i="7"/>
  <c r="D1111" i="7"/>
  <c r="D1110" i="7"/>
  <c r="D1109" i="7"/>
  <c r="D1108" i="7"/>
  <c r="D1107" i="7"/>
  <c r="D1106" i="7"/>
  <c r="D1105" i="7"/>
  <c r="D1104" i="7"/>
  <c r="D1103" i="7"/>
  <c r="D1102" i="7"/>
  <c r="D1101" i="7"/>
  <c r="D1100" i="7"/>
  <c r="D1099" i="7"/>
  <c r="D1098" i="7"/>
  <c r="D1097" i="7"/>
  <c r="D1096" i="7"/>
  <c r="D1095" i="7"/>
  <c r="D1094" i="7"/>
  <c r="D1093" i="7"/>
  <c r="D1092" i="7"/>
  <c r="D1091" i="7"/>
  <c r="D1090" i="7"/>
  <c r="D1089" i="7"/>
  <c r="D1088" i="7"/>
  <c r="D1087" i="7"/>
  <c r="D1086" i="7"/>
  <c r="D1085" i="7"/>
  <c r="D1084" i="7"/>
  <c r="D1083" i="7"/>
  <c r="D1082" i="7"/>
  <c r="D1081" i="7"/>
  <c r="D1080" i="7"/>
  <c r="D1079" i="7"/>
  <c r="D1078" i="7"/>
  <c r="D1077" i="7"/>
  <c r="D1076" i="7"/>
  <c r="D1075" i="7"/>
  <c r="D1074" i="7"/>
  <c r="D1073" i="7"/>
  <c r="D1072" i="7"/>
  <c r="D1071" i="7"/>
  <c r="D1070" i="7"/>
  <c r="D1069" i="7"/>
  <c r="D1068" i="7"/>
  <c r="D1067" i="7"/>
  <c r="D1066" i="7"/>
  <c r="D1065" i="7"/>
  <c r="D1064" i="7"/>
  <c r="D1063" i="7"/>
  <c r="D1062" i="7"/>
  <c r="D1061" i="7"/>
  <c r="D1060" i="7"/>
  <c r="D1059" i="7"/>
  <c r="D1058" i="7"/>
  <c r="D1057" i="7"/>
  <c r="D1056" i="7"/>
  <c r="D1055" i="7"/>
  <c r="D1054" i="7"/>
  <c r="D1053" i="7"/>
  <c r="D1052" i="7"/>
  <c r="D1051" i="7"/>
  <c r="D1050" i="7"/>
  <c r="D1049" i="7"/>
  <c r="D1048" i="7"/>
  <c r="D1047" i="7"/>
  <c r="D1046" i="7"/>
  <c r="D1045" i="7"/>
  <c r="D1044" i="7"/>
  <c r="D1043" i="7"/>
  <c r="D1042" i="7"/>
  <c r="D1041" i="7"/>
  <c r="D1040" i="7"/>
  <c r="D1039" i="7"/>
  <c r="D1038" i="7"/>
  <c r="D1037" i="7"/>
  <c r="D1036" i="7"/>
  <c r="D1035" i="7"/>
  <c r="D1034" i="7"/>
  <c r="D1033" i="7"/>
  <c r="D1032" i="7"/>
  <c r="D1031" i="7"/>
  <c r="D1030" i="7"/>
  <c r="D1029" i="7"/>
  <c r="D1028" i="7"/>
  <c r="D1027" i="7"/>
  <c r="D1026" i="7"/>
  <c r="D1025" i="7"/>
  <c r="D1024" i="7"/>
  <c r="D1023" i="7"/>
  <c r="D1022" i="7"/>
  <c r="D1021" i="7"/>
  <c r="D1020" i="7"/>
  <c r="D1019" i="7"/>
  <c r="D1018" i="7"/>
  <c r="D1017" i="7"/>
  <c r="D1016" i="7"/>
  <c r="D1015" i="7"/>
  <c r="D1014" i="7"/>
  <c r="D1013" i="7"/>
  <c r="D1012" i="7"/>
  <c r="D1011" i="7"/>
  <c r="D1010" i="7"/>
  <c r="D1009" i="7"/>
  <c r="D1008" i="7"/>
  <c r="D1007" i="7"/>
  <c r="D1006" i="7"/>
  <c r="D1005" i="7"/>
  <c r="D1004" i="7"/>
  <c r="D1003" i="7"/>
  <c r="D1002" i="7"/>
  <c r="D1001" i="7"/>
  <c r="D1000" i="7"/>
  <c r="D999" i="7"/>
  <c r="D998" i="7"/>
  <c r="D997" i="7"/>
  <c r="D996" i="7"/>
  <c r="D995" i="7"/>
  <c r="D994" i="7"/>
  <c r="D993" i="7"/>
  <c r="D992" i="7"/>
  <c r="D991" i="7"/>
  <c r="D990" i="7"/>
  <c r="D989" i="7"/>
  <c r="D988" i="7"/>
  <c r="D987" i="7"/>
  <c r="D986" i="7"/>
  <c r="D985" i="7"/>
  <c r="D984" i="7"/>
  <c r="D983" i="7"/>
  <c r="D982" i="7"/>
  <c r="D981" i="7"/>
  <c r="D980" i="7"/>
  <c r="D979" i="7"/>
  <c r="D978" i="7"/>
  <c r="D977" i="7"/>
  <c r="D976" i="7"/>
  <c r="D975" i="7"/>
  <c r="D974" i="7"/>
  <c r="D973" i="7"/>
  <c r="D972" i="7"/>
  <c r="D971" i="7"/>
  <c r="D970" i="7"/>
  <c r="D969" i="7"/>
  <c r="D968" i="7"/>
  <c r="D967" i="7"/>
  <c r="D966" i="7"/>
  <c r="D965" i="7"/>
  <c r="D964" i="7"/>
  <c r="D963" i="7"/>
  <c r="D962" i="7"/>
  <c r="D961" i="7"/>
  <c r="D960" i="7"/>
  <c r="D959" i="7"/>
  <c r="D958" i="7"/>
  <c r="D957" i="7"/>
  <c r="D956" i="7"/>
  <c r="D955" i="7"/>
  <c r="D954" i="7"/>
  <c r="D953" i="7"/>
  <c r="D952" i="7"/>
  <c r="D951" i="7"/>
  <c r="D950" i="7"/>
  <c r="D949" i="7"/>
  <c r="D948" i="7"/>
  <c r="D947" i="7"/>
  <c r="D946" i="7"/>
  <c r="D945" i="7"/>
  <c r="D944" i="7"/>
  <c r="D943" i="7"/>
  <c r="D942" i="7"/>
  <c r="D941" i="7"/>
  <c r="D940" i="7"/>
  <c r="D939" i="7"/>
  <c r="D938" i="7"/>
  <c r="D937" i="7"/>
  <c r="D936" i="7"/>
  <c r="D935" i="7"/>
  <c r="D934" i="7"/>
  <c r="D933" i="7"/>
  <c r="D932" i="7"/>
  <c r="D931" i="7"/>
  <c r="D930" i="7"/>
  <c r="D929" i="7"/>
  <c r="D928" i="7"/>
  <c r="D927" i="7"/>
  <c r="D926" i="7"/>
  <c r="D925" i="7"/>
  <c r="D924" i="7"/>
  <c r="D923" i="7"/>
  <c r="D922" i="7"/>
  <c r="D921" i="7"/>
  <c r="D920" i="7"/>
  <c r="D919" i="7"/>
  <c r="D918" i="7"/>
  <c r="D917" i="7"/>
  <c r="D916" i="7"/>
  <c r="D915" i="7"/>
  <c r="D914" i="7"/>
  <c r="D913" i="7"/>
  <c r="D912" i="7"/>
  <c r="D911" i="7"/>
  <c r="D910" i="7"/>
  <c r="D909" i="7"/>
  <c r="D908" i="7"/>
  <c r="D907" i="7"/>
  <c r="D906" i="7"/>
  <c r="D905" i="7"/>
  <c r="D904" i="7"/>
  <c r="D903" i="7"/>
  <c r="D902" i="7"/>
  <c r="D901" i="7"/>
  <c r="D900" i="7"/>
  <c r="D899" i="7"/>
  <c r="D898" i="7"/>
  <c r="D897" i="7"/>
  <c r="D896" i="7"/>
  <c r="D895" i="7"/>
  <c r="D894" i="7"/>
  <c r="D893" i="7"/>
  <c r="D892" i="7"/>
  <c r="D891" i="7"/>
  <c r="D890" i="7"/>
  <c r="D889" i="7"/>
  <c r="D888" i="7"/>
  <c r="D887" i="7"/>
  <c r="D886" i="7"/>
  <c r="D885" i="7"/>
  <c r="D884" i="7"/>
  <c r="D883" i="7"/>
  <c r="D882" i="7"/>
  <c r="D881" i="7"/>
  <c r="D880" i="7"/>
  <c r="D879" i="7"/>
  <c r="D878" i="7"/>
  <c r="D876" i="7"/>
  <c r="D875" i="7"/>
  <c r="D874" i="7"/>
  <c r="D873" i="7"/>
  <c r="D872" i="7"/>
  <c r="D871" i="7"/>
  <c r="D870" i="7"/>
  <c r="D869" i="7"/>
  <c r="D868" i="7"/>
  <c r="D867" i="7"/>
  <c r="D866" i="7"/>
  <c r="D865" i="7"/>
  <c r="D864" i="7"/>
  <c r="D863" i="7"/>
  <c r="D862" i="7"/>
  <c r="D861" i="7"/>
  <c r="D860" i="7"/>
  <c r="D859" i="7"/>
  <c r="D858" i="7"/>
  <c r="D857" i="7"/>
  <c r="D856" i="7"/>
  <c r="D855" i="7"/>
  <c r="D854" i="7"/>
  <c r="D853" i="7"/>
  <c r="D852" i="7"/>
  <c r="D851" i="7"/>
  <c r="D850" i="7"/>
  <c r="D849" i="7"/>
  <c r="D848" i="7"/>
  <c r="D847" i="7"/>
  <c r="D846" i="7"/>
  <c r="D845" i="7"/>
  <c r="D844" i="7"/>
  <c r="D843" i="7"/>
  <c r="D842" i="7"/>
  <c r="D841" i="7"/>
  <c r="D840" i="7"/>
  <c r="D839" i="7"/>
  <c r="D838" i="7"/>
  <c r="D837" i="7"/>
  <c r="D836" i="7"/>
  <c r="D835" i="7"/>
  <c r="D834" i="7"/>
  <c r="D833" i="7"/>
  <c r="D832" i="7"/>
  <c r="D831" i="7"/>
  <c r="D830" i="7"/>
  <c r="D829" i="7"/>
  <c r="D828" i="7"/>
  <c r="D827" i="7"/>
  <c r="D826" i="7"/>
  <c r="D825" i="7"/>
  <c r="D824" i="7"/>
  <c r="D823" i="7"/>
  <c r="D822" i="7"/>
  <c r="D821" i="7"/>
  <c r="D820" i="7"/>
  <c r="D819" i="7"/>
  <c r="D818" i="7"/>
  <c r="D817" i="7"/>
  <c r="D816" i="7"/>
  <c r="D815" i="7"/>
  <c r="D814" i="7"/>
  <c r="D813" i="7"/>
  <c r="D812" i="7"/>
  <c r="D811" i="7"/>
  <c r="D810" i="7"/>
  <c r="D809" i="7"/>
  <c r="D808" i="7"/>
  <c r="D807" i="7"/>
  <c r="D806" i="7"/>
  <c r="D805" i="7"/>
  <c r="D804" i="7"/>
  <c r="D803" i="7"/>
  <c r="D802" i="7"/>
  <c r="D801" i="7"/>
  <c r="D800" i="7"/>
  <c r="D799" i="7"/>
  <c r="D798" i="7"/>
  <c r="D797" i="7"/>
  <c r="D796" i="7"/>
  <c r="D795" i="7"/>
  <c r="D794" i="7"/>
  <c r="D793" i="7"/>
  <c r="D792" i="7"/>
  <c r="D791" i="7"/>
  <c r="D790" i="7"/>
  <c r="D789" i="7"/>
  <c r="D788" i="7"/>
  <c r="D787" i="7"/>
  <c r="D786" i="7"/>
  <c r="D785" i="7"/>
  <c r="D784" i="7"/>
  <c r="D783" i="7"/>
  <c r="D782" i="7"/>
  <c r="D781" i="7"/>
  <c r="D780" i="7"/>
  <c r="D779" i="7"/>
  <c r="D778" i="7"/>
  <c r="D777" i="7"/>
  <c r="D776" i="7"/>
  <c r="D775" i="7"/>
  <c r="D774" i="7"/>
  <c r="D773" i="7"/>
  <c r="D772" i="7"/>
  <c r="D771" i="7"/>
  <c r="D770" i="7"/>
  <c r="D769" i="7"/>
  <c r="D768" i="7"/>
  <c r="D767" i="7"/>
  <c r="D766" i="7"/>
  <c r="D765" i="7"/>
  <c r="D764" i="7"/>
  <c r="D763" i="7"/>
  <c r="D762" i="7"/>
  <c r="D761" i="7"/>
  <c r="D760" i="7"/>
  <c r="D759" i="7"/>
  <c r="D758" i="7"/>
  <c r="D757" i="7"/>
  <c r="D756" i="7"/>
  <c r="D755" i="7"/>
  <c r="D754" i="7"/>
  <c r="D753" i="7"/>
  <c r="D752" i="7"/>
  <c r="D751" i="7"/>
  <c r="D750" i="7"/>
  <c r="D749" i="7"/>
  <c r="D748" i="7"/>
  <c r="D747" i="7"/>
  <c r="D746" i="7"/>
  <c r="D745" i="7"/>
  <c r="D744" i="7"/>
  <c r="D743" i="7"/>
  <c r="D742" i="7"/>
  <c r="D741" i="7"/>
  <c r="D740" i="7"/>
  <c r="D739" i="7"/>
  <c r="D738" i="7"/>
  <c r="D737" i="7"/>
  <c r="D736" i="7"/>
  <c r="D735" i="7"/>
  <c r="D734" i="7"/>
  <c r="D733" i="7"/>
  <c r="D732" i="7"/>
  <c r="D731" i="7"/>
  <c r="D730" i="7"/>
  <c r="D729" i="7"/>
  <c r="D728" i="7"/>
  <c r="D727" i="7"/>
  <c r="D726" i="7"/>
  <c r="D725" i="7"/>
  <c r="D724" i="7"/>
  <c r="D723" i="7"/>
  <c r="D722" i="7"/>
  <c r="D721" i="7"/>
  <c r="D720" i="7"/>
  <c r="D719" i="7"/>
  <c r="D718" i="7"/>
  <c r="D717" i="7"/>
  <c r="D716" i="7"/>
  <c r="D715" i="7"/>
  <c r="D714" i="7"/>
  <c r="D713" i="7"/>
  <c r="D712" i="7"/>
  <c r="D711" i="7"/>
  <c r="D710" i="7"/>
  <c r="D709" i="7"/>
  <c r="D708" i="7"/>
  <c r="D707" i="7"/>
  <c r="D706" i="7"/>
  <c r="D705" i="7"/>
  <c r="D704" i="7"/>
  <c r="D703" i="7"/>
  <c r="D702" i="7"/>
  <c r="D701" i="7"/>
  <c r="D700" i="7"/>
  <c r="D699" i="7"/>
  <c r="D698" i="7"/>
  <c r="D697" i="7"/>
  <c r="D696" i="7"/>
  <c r="D695" i="7"/>
  <c r="D694" i="7"/>
  <c r="D693" i="7"/>
  <c r="D692" i="7"/>
  <c r="D691" i="7"/>
  <c r="D690" i="7"/>
  <c r="D689" i="7"/>
  <c r="D688" i="7"/>
  <c r="D687" i="7"/>
  <c r="D686" i="7"/>
  <c r="D685" i="7"/>
  <c r="D684" i="7"/>
  <c r="D683" i="7"/>
  <c r="D682" i="7"/>
  <c r="D681" i="7"/>
  <c r="D680" i="7"/>
  <c r="D679" i="7"/>
  <c r="D678" i="7"/>
  <c r="D677" i="7"/>
  <c r="D676" i="7"/>
  <c r="D675" i="7"/>
  <c r="D674" i="7"/>
  <c r="D673" i="7"/>
  <c r="D672" i="7"/>
  <c r="D671" i="7"/>
  <c r="D670" i="7"/>
  <c r="D669" i="7"/>
  <c r="D668" i="7"/>
  <c r="D667" i="7"/>
  <c r="D666" i="7"/>
  <c r="D665" i="7"/>
  <c r="D664" i="7"/>
  <c r="D663" i="7"/>
  <c r="D662" i="7"/>
  <c r="D661" i="7"/>
  <c r="D660" i="7"/>
  <c r="D659" i="7"/>
  <c r="D658" i="7"/>
  <c r="D657" i="7"/>
  <c r="D656" i="7"/>
  <c r="D655" i="7"/>
  <c r="D654" i="7"/>
  <c r="D653" i="7"/>
  <c r="D652" i="7"/>
  <c r="D651" i="7"/>
  <c r="D650" i="7"/>
  <c r="D649" i="7"/>
  <c r="D648" i="7"/>
  <c r="D647" i="7"/>
  <c r="D646" i="7"/>
  <c r="D645" i="7"/>
  <c r="D644" i="7"/>
  <c r="D643" i="7"/>
  <c r="D642" i="7"/>
  <c r="D641" i="7"/>
  <c r="D640" i="7"/>
  <c r="D639" i="7"/>
  <c r="D638" i="7"/>
  <c r="D637" i="7"/>
  <c r="D636" i="7"/>
  <c r="D635" i="7"/>
  <c r="D634" i="7"/>
  <c r="D633" i="7"/>
  <c r="D632" i="7"/>
  <c r="D631" i="7"/>
  <c r="D630" i="7"/>
  <c r="D629" i="7"/>
  <c r="D628" i="7"/>
  <c r="D627" i="7"/>
  <c r="D626" i="7"/>
  <c r="D625" i="7"/>
  <c r="D624" i="7"/>
  <c r="D623" i="7"/>
  <c r="D622" i="7"/>
  <c r="D621" i="7"/>
  <c r="D620" i="7"/>
  <c r="D619" i="7"/>
  <c r="D618" i="7"/>
  <c r="D617" i="7"/>
  <c r="D616" i="7"/>
  <c r="D615" i="7"/>
  <c r="D614" i="7"/>
  <c r="D613" i="7"/>
  <c r="D612" i="7"/>
  <c r="D611" i="7"/>
  <c r="D610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D266" i="7"/>
  <c r="D267" i="7"/>
  <c r="D268" i="7"/>
  <c r="D269" i="7"/>
  <c r="D270" i="7"/>
  <c r="D271" i="7"/>
  <c r="D272" i="7"/>
  <c r="D273" i="7"/>
  <c r="D275" i="7"/>
  <c r="D276" i="7"/>
  <c r="D277" i="7"/>
  <c r="D278" i="7"/>
  <c r="D279" i="7"/>
  <c r="D280" i="7"/>
  <c r="D281" i="7"/>
  <c r="D282" i="7"/>
  <c r="D283" i="7"/>
  <c r="D284" i="7"/>
  <c r="D285" i="7"/>
  <c r="D286" i="7"/>
  <c r="D287" i="7"/>
  <c r="D288" i="7"/>
  <c r="D289" i="7"/>
  <c r="D290" i="7"/>
  <c r="D291" i="7"/>
  <c r="D292" i="7"/>
  <c r="D293" i="7"/>
  <c r="D294" i="7"/>
  <c r="D295" i="7"/>
  <c r="D296" i="7"/>
  <c r="D297" i="7"/>
  <c r="D298" i="7"/>
  <c r="D299" i="7"/>
  <c r="D300" i="7"/>
  <c r="D301" i="7"/>
  <c r="D302" i="7"/>
  <c r="D303" i="7"/>
  <c r="D304" i="7"/>
  <c r="D305" i="7"/>
  <c r="D307" i="7"/>
  <c r="D308" i="7"/>
  <c r="D309" i="7"/>
  <c r="D310" i="7"/>
  <c r="D311" i="7"/>
  <c r="D312" i="7"/>
  <c r="D313" i="7"/>
  <c r="D314" i="7"/>
  <c r="D315" i="7"/>
  <c r="D316" i="7"/>
  <c r="D317" i="7"/>
  <c r="D318" i="7"/>
  <c r="D319" i="7"/>
  <c r="D320" i="7"/>
  <c r="D321" i="7"/>
  <c r="D322" i="7"/>
  <c r="D323" i="7"/>
  <c r="D324" i="7"/>
  <c r="D325" i="7"/>
  <c r="D326" i="7"/>
  <c r="D327" i="7"/>
  <c r="D328" i="7"/>
  <c r="D329" i="7"/>
  <c r="D330" i="7"/>
  <c r="D331" i="7"/>
  <c r="D332" i="7"/>
  <c r="D333" i="7"/>
  <c r="D334" i="7"/>
  <c r="D335" i="7"/>
  <c r="D336" i="7"/>
  <c r="D337" i="7"/>
  <c r="D338" i="7"/>
  <c r="D339" i="7"/>
  <c r="D340" i="7"/>
  <c r="D341" i="7"/>
  <c r="D342" i="7"/>
  <c r="D343" i="7"/>
  <c r="D344" i="7"/>
  <c r="D345" i="7"/>
  <c r="D346" i="7"/>
  <c r="D347" i="7"/>
  <c r="D348" i="7"/>
  <c r="D349" i="7"/>
  <c r="D350" i="7"/>
  <c r="D351" i="7"/>
  <c r="D352" i="7"/>
  <c r="D353" i="7"/>
  <c r="D354" i="7"/>
  <c r="D355" i="7"/>
  <c r="D356" i="7"/>
  <c r="D357" i="7"/>
  <c r="D358" i="7"/>
  <c r="D359" i="7"/>
  <c r="D360" i="7"/>
  <c r="D361" i="7"/>
  <c r="D362" i="7"/>
  <c r="D363" i="7"/>
  <c r="D364" i="7"/>
  <c r="D365" i="7"/>
  <c r="D366" i="7"/>
  <c r="D367" i="7"/>
  <c r="D368" i="7"/>
  <c r="D369" i="7"/>
  <c r="D370" i="7"/>
  <c r="D371" i="7"/>
  <c r="D372" i="7"/>
  <c r="D373" i="7"/>
  <c r="D374" i="7"/>
  <c r="D375" i="7"/>
  <c r="D376" i="7"/>
  <c r="D377" i="7"/>
  <c r="D378" i="7"/>
  <c r="D379" i="7"/>
  <c r="D380" i="7"/>
  <c r="D381" i="7"/>
  <c r="D382" i="7"/>
  <c r="D383" i="7"/>
  <c r="D384" i="7"/>
  <c r="D385" i="7"/>
  <c r="D386" i="7"/>
  <c r="D387" i="7"/>
  <c r="D388" i="7"/>
  <c r="D389" i="7"/>
  <c r="D390" i="7"/>
  <c r="D391" i="7"/>
  <c r="D392" i="7"/>
  <c r="D393" i="7"/>
  <c r="D394" i="7"/>
  <c r="D395" i="7"/>
  <c r="D396" i="7"/>
  <c r="D397" i="7"/>
  <c r="D398" i="7"/>
  <c r="D399" i="7"/>
  <c r="D400" i="7"/>
  <c r="D401" i="7"/>
  <c r="D402" i="7"/>
  <c r="D403" i="7"/>
  <c r="D404" i="7"/>
  <c r="D405" i="7"/>
  <c r="D406" i="7"/>
  <c r="D407" i="7"/>
  <c r="D408" i="7"/>
  <c r="D409" i="7"/>
  <c r="D410" i="7"/>
  <c r="D411" i="7"/>
  <c r="D412" i="7"/>
  <c r="D413" i="7"/>
  <c r="D414" i="7"/>
  <c r="D415" i="7"/>
  <c r="D416" i="7"/>
  <c r="D417" i="7"/>
  <c r="D418" i="7"/>
  <c r="D419" i="7"/>
  <c r="D420" i="7"/>
  <c r="D421" i="7"/>
  <c r="D422" i="7"/>
  <c r="D423" i="7"/>
  <c r="D424" i="7"/>
  <c r="D425" i="7"/>
  <c r="D426" i="7"/>
  <c r="D427" i="7"/>
  <c r="D428" i="7"/>
  <c r="D429" i="7"/>
  <c r="D430" i="7"/>
  <c r="D431" i="7"/>
  <c r="D432" i="7"/>
  <c r="D433" i="7"/>
  <c r="D434" i="7"/>
  <c r="D435" i="7"/>
  <c r="D436" i="7"/>
  <c r="D437" i="7"/>
  <c r="D438" i="7"/>
  <c r="D439" i="7"/>
  <c r="D440" i="7"/>
  <c r="D441" i="7"/>
  <c r="D442" i="7"/>
  <c r="D443" i="7"/>
  <c r="D444" i="7"/>
  <c r="D445" i="7"/>
  <c r="D446" i="7"/>
  <c r="D447" i="7"/>
  <c r="D448" i="7"/>
  <c r="D449" i="7"/>
  <c r="D450" i="7"/>
  <c r="D451" i="7"/>
  <c r="D452" i="7"/>
  <c r="D453" i="7"/>
  <c r="D454" i="7"/>
  <c r="D455" i="7"/>
  <c r="D456" i="7"/>
  <c r="D457" i="7"/>
  <c r="D458" i="7"/>
  <c r="D459" i="7"/>
  <c r="D460" i="7"/>
  <c r="D461" i="7"/>
  <c r="D462" i="7"/>
  <c r="D463" i="7"/>
  <c r="D464" i="7"/>
  <c r="D465" i="7"/>
  <c r="D466" i="7"/>
  <c r="D467" i="7"/>
  <c r="D468" i="7"/>
  <c r="D469" i="7"/>
  <c r="D470" i="7"/>
  <c r="D471" i="7"/>
  <c r="D472" i="7"/>
  <c r="D473" i="7"/>
  <c r="D474" i="7"/>
  <c r="D475" i="7"/>
  <c r="D476" i="7"/>
  <c r="D477" i="7"/>
  <c r="D478" i="7"/>
  <c r="D479" i="7"/>
  <c r="D480" i="7"/>
  <c r="D481" i="7"/>
  <c r="D482" i="7"/>
  <c r="D483" i="7"/>
  <c r="D484" i="7"/>
  <c r="D485" i="7"/>
  <c r="D486" i="7"/>
  <c r="D487" i="7"/>
  <c r="D488" i="7"/>
  <c r="D489" i="7"/>
  <c r="D490" i="7"/>
  <c r="D491" i="7"/>
  <c r="D492" i="7"/>
  <c r="D493" i="7"/>
  <c r="D494" i="7"/>
  <c r="D495" i="7"/>
  <c r="D496" i="7"/>
  <c r="D497" i="7"/>
  <c r="D498" i="7"/>
  <c r="D499" i="7"/>
  <c r="D500" i="7"/>
  <c r="D501" i="7"/>
  <c r="D502" i="7"/>
  <c r="D503" i="7"/>
  <c r="D504" i="7"/>
  <c r="D505" i="7"/>
  <c r="D506" i="7"/>
  <c r="D507" i="7"/>
  <c r="D508" i="7"/>
  <c r="D509" i="7"/>
  <c r="D510" i="7"/>
  <c r="D511" i="7"/>
  <c r="D512" i="7"/>
  <c r="D513" i="7"/>
  <c r="D514" i="7"/>
  <c r="D515" i="7"/>
  <c r="D516" i="7"/>
  <c r="D517" i="7"/>
  <c r="D518" i="7"/>
  <c r="D519" i="7"/>
  <c r="D520" i="7"/>
  <c r="D521" i="7"/>
  <c r="D522" i="7"/>
  <c r="D523" i="7"/>
  <c r="D524" i="7"/>
  <c r="D525" i="7"/>
  <c r="D526" i="7"/>
  <c r="D527" i="7"/>
  <c r="D528" i="7"/>
  <c r="D529" i="7"/>
  <c r="D530" i="7"/>
  <c r="D531" i="7"/>
  <c r="D532" i="7"/>
  <c r="D533" i="7"/>
  <c r="D534" i="7"/>
  <c r="D535" i="7"/>
  <c r="D536" i="7"/>
  <c r="D537" i="7"/>
  <c r="D538" i="7"/>
  <c r="D539" i="7"/>
  <c r="D540" i="7"/>
  <c r="D541" i="7"/>
  <c r="D542" i="7"/>
  <c r="D543" i="7"/>
  <c r="D544" i="7"/>
  <c r="D545" i="7"/>
  <c r="D546" i="7"/>
  <c r="D547" i="7"/>
  <c r="D548" i="7"/>
  <c r="D549" i="7"/>
  <c r="D550" i="7"/>
  <c r="D551" i="7"/>
  <c r="D552" i="7"/>
  <c r="D553" i="7"/>
  <c r="D554" i="7"/>
  <c r="D555" i="7"/>
  <c r="D556" i="7"/>
  <c r="D557" i="7"/>
  <c r="D558" i="7"/>
  <c r="D559" i="7"/>
  <c r="D560" i="7"/>
  <c r="D561" i="7"/>
  <c r="D562" i="7"/>
  <c r="D563" i="7"/>
  <c r="D564" i="7"/>
  <c r="D565" i="7"/>
  <c r="D566" i="7"/>
  <c r="D567" i="7"/>
  <c r="D568" i="7"/>
  <c r="D569" i="7"/>
  <c r="D570" i="7"/>
  <c r="D571" i="7"/>
  <c r="D572" i="7"/>
  <c r="D573" i="7"/>
  <c r="D575" i="7"/>
  <c r="D576" i="7"/>
  <c r="D577" i="7"/>
  <c r="D578" i="7"/>
  <c r="D579" i="7"/>
  <c r="D580" i="7"/>
  <c r="D581" i="7"/>
  <c r="D582" i="7"/>
  <c r="D583" i="7"/>
  <c r="D584" i="7"/>
  <c r="D585" i="7"/>
  <c r="D586" i="7"/>
  <c r="D587" i="7"/>
  <c r="D588" i="7"/>
  <c r="D589" i="7"/>
  <c r="D590" i="7"/>
  <c r="D591" i="7"/>
  <c r="D592" i="7"/>
  <c r="D593" i="7"/>
  <c r="D594" i="7"/>
  <c r="D595" i="7"/>
  <c r="D596" i="7"/>
  <c r="D597" i="7"/>
  <c r="D598" i="7"/>
  <c r="D599" i="7"/>
  <c r="D600" i="7"/>
  <c r="D601" i="7"/>
  <c r="D602" i="7"/>
  <c r="D603" i="7"/>
  <c r="D604" i="7"/>
  <c r="D605" i="7"/>
  <c r="D606" i="7"/>
  <c r="D607" i="7"/>
  <c r="D608" i="7"/>
  <c r="D7" i="7"/>
  <c r="Q206" i="24" l="1"/>
  <c r="R205" i="24"/>
  <c r="H205" i="24" s="1"/>
  <c r="S204" i="24"/>
  <c r="G203" i="24"/>
  <c r="Q202" i="24"/>
  <c r="R201" i="24"/>
  <c r="H201" i="24" s="1"/>
  <c r="S200" i="24"/>
  <c r="G199" i="24"/>
  <c r="Q198" i="24"/>
  <c r="R197" i="24"/>
  <c r="H197" i="24" s="1"/>
  <c r="S196" i="24"/>
  <c r="G195" i="24"/>
  <c r="Q194" i="24"/>
  <c r="R193" i="24"/>
  <c r="H193" i="24" s="1"/>
  <c r="S192" i="24"/>
  <c r="G191" i="24"/>
  <c r="Q190" i="24"/>
  <c r="R189" i="24"/>
  <c r="H189" i="24" s="1"/>
  <c r="S188" i="24"/>
  <c r="G187" i="24"/>
  <c r="Q186" i="24"/>
  <c r="R185" i="24"/>
  <c r="H185" i="24" s="1"/>
  <c r="S184" i="24"/>
  <c r="G183" i="24"/>
  <c r="Q182" i="24"/>
  <c r="R181" i="24"/>
  <c r="H181" i="24" s="1"/>
  <c r="S180" i="24"/>
  <c r="G179" i="24"/>
  <c r="Q178" i="24"/>
  <c r="R177" i="24"/>
  <c r="H177" i="24" s="1"/>
  <c r="S176" i="24"/>
  <c r="G175" i="24"/>
  <c r="Q174" i="24"/>
  <c r="R173" i="24"/>
  <c r="H173" i="24" s="1"/>
  <c r="S172" i="24"/>
  <c r="G171" i="24"/>
  <c r="Q170" i="24"/>
  <c r="R169" i="24"/>
  <c r="H169" i="24" s="1"/>
  <c r="S168" i="24"/>
  <c r="G167" i="24"/>
  <c r="Q166" i="24"/>
  <c r="R165" i="24"/>
  <c r="H165" i="24" s="1"/>
  <c r="S164" i="24"/>
  <c r="G163" i="24"/>
  <c r="Q162" i="24"/>
  <c r="R161" i="24"/>
  <c r="H161" i="24" s="1"/>
  <c r="S160" i="24"/>
  <c r="G159" i="24"/>
  <c r="Q158" i="24"/>
  <c r="R157" i="24"/>
  <c r="H157" i="24" s="1"/>
  <c r="S156" i="24"/>
  <c r="G155" i="24"/>
  <c r="Q154" i="24"/>
  <c r="R153" i="24"/>
  <c r="H153" i="24" s="1"/>
  <c r="S152" i="24"/>
  <c r="G151" i="24"/>
  <c r="Q150" i="24"/>
  <c r="R149" i="24"/>
  <c r="H149" i="24" s="1"/>
  <c r="S148" i="24"/>
  <c r="G147" i="24"/>
  <c r="Q146" i="24"/>
  <c r="R145" i="24"/>
  <c r="H145" i="24" s="1"/>
  <c r="S144" i="24"/>
  <c r="G143" i="24"/>
  <c r="Q142" i="24"/>
  <c r="R141" i="24"/>
  <c r="H141" i="24" s="1"/>
  <c r="S140" i="24"/>
  <c r="G139" i="24"/>
  <c r="Q138" i="24"/>
  <c r="R137" i="24"/>
  <c r="H137" i="24" s="1"/>
  <c r="S136" i="24"/>
  <c r="G135" i="24"/>
  <c r="Q134" i="24"/>
  <c r="R133" i="24"/>
  <c r="H133" i="24" s="1"/>
  <c r="S132" i="24"/>
  <c r="G131" i="24"/>
  <c r="Q130" i="24"/>
  <c r="R129" i="24"/>
  <c r="H129" i="24" s="1"/>
  <c r="S128" i="24"/>
  <c r="G127" i="24"/>
  <c r="Q126" i="24"/>
  <c r="R125" i="24"/>
  <c r="H125" i="24" s="1"/>
  <c r="S124" i="24"/>
  <c r="G123" i="24"/>
  <c r="Q122" i="24"/>
  <c r="R121" i="24"/>
  <c r="H121" i="24" s="1"/>
  <c r="S120" i="24"/>
  <c r="G119" i="24"/>
  <c r="Q118" i="24"/>
  <c r="R117" i="24"/>
  <c r="H117" i="24" s="1"/>
  <c r="S116" i="24"/>
  <c r="G115" i="24"/>
  <c r="Q114" i="24"/>
  <c r="R113" i="24"/>
  <c r="H113" i="24" s="1"/>
  <c r="S112" i="24"/>
  <c r="G111" i="24"/>
  <c r="Q110" i="24"/>
  <c r="R109" i="24"/>
  <c r="H109" i="24" s="1"/>
  <c r="S108" i="24"/>
  <c r="G107" i="24"/>
  <c r="Q106" i="24"/>
  <c r="R105" i="24"/>
  <c r="H105" i="24" s="1"/>
  <c r="S104" i="24"/>
  <c r="G103" i="24"/>
  <c r="Q102" i="24"/>
  <c r="R101" i="24"/>
  <c r="H101" i="24" s="1"/>
  <c r="S100" i="24"/>
  <c r="G99" i="24"/>
  <c r="Q98" i="24"/>
  <c r="R97" i="24"/>
  <c r="H97" i="24" s="1"/>
  <c r="S96" i="24"/>
  <c r="G95" i="24"/>
  <c r="Q94" i="24"/>
  <c r="R93" i="24"/>
  <c r="H93" i="24" s="1"/>
  <c r="S92" i="24"/>
  <c r="G91" i="24"/>
  <c r="Q90" i="24"/>
  <c r="R89" i="24"/>
  <c r="H89" i="24" s="1"/>
  <c r="S88" i="24"/>
  <c r="G87" i="24"/>
  <c r="Q86" i="24"/>
  <c r="R85" i="24"/>
  <c r="H85" i="24" s="1"/>
  <c r="S84" i="24"/>
  <c r="G83" i="24"/>
  <c r="Q82" i="24"/>
  <c r="R81" i="24"/>
  <c r="H81" i="24" s="1"/>
  <c r="S80" i="24"/>
  <c r="G79" i="24"/>
  <c r="Q78" i="24"/>
  <c r="R77" i="24"/>
  <c r="H77" i="24" s="1"/>
  <c r="S76" i="24"/>
  <c r="G75" i="24"/>
  <c r="Q74" i="24"/>
  <c r="R73" i="24"/>
  <c r="H73" i="24" s="1"/>
  <c r="S72" i="24"/>
  <c r="G71" i="24"/>
  <c r="Q70" i="24"/>
  <c r="R69" i="24"/>
  <c r="H69" i="24" s="1"/>
  <c r="S68" i="24"/>
  <c r="G67" i="24"/>
  <c r="Q66" i="24"/>
  <c r="R65" i="24"/>
  <c r="H65" i="24" s="1"/>
  <c r="S64" i="24"/>
  <c r="G63" i="24"/>
  <c r="Q62" i="24"/>
  <c r="R61" i="24"/>
  <c r="H61" i="24" s="1"/>
  <c r="S60" i="24"/>
  <c r="G59" i="24"/>
  <c r="Q58" i="24"/>
  <c r="R57" i="24"/>
  <c r="H57" i="24" s="1"/>
  <c r="S56" i="24"/>
  <c r="G55" i="24"/>
  <c r="Q54" i="24"/>
  <c r="R53" i="24"/>
  <c r="H53" i="24" s="1"/>
  <c r="S52" i="24"/>
  <c r="G51" i="24"/>
  <c r="Q50" i="24"/>
  <c r="R49" i="24"/>
  <c r="H49" i="24" s="1"/>
  <c r="S48" i="24"/>
  <c r="G47" i="24"/>
  <c r="Q46" i="24"/>
  <c r="R45" i="24"/>
  <c r="H45" i="24" s="1"/>
  <c r="G206" i="24"/>
  <c r="Q205" i="24"/>
  <c r="R204" i="24"/>
  <c r="H204" i="24" s="1"/>
  <c r="S203" i="24"/>
  <c r="G202" i="24"/>
  <c r="Q201" i="24"/>
  <c r="R200" i="24"/>
  <c r="H200" i="24" s="1"/>
  <c r="S199" i="24"/>
  <c r="G198" i="24"/>
  <c r="Q197" i="24"/>
  <c r="R196" i="24"/>
  <c r="H196" i="24" s="1"/>
  <c r="S195" i="24"/>
  <c r="G194" i="24"/>
  <c r="Q193" i="24"/>
  <c r="R192" i="24"/>
  <c r="H192" i="24" s="1"/>
  <c r="S191" i="24"/>
  <c r="G190" i="24"/>
  <c r="Q189" i="24"/>
  <c r="R188" i="24"/>
  <c r="H188" i="24" s="1"/>
  <c r="S187" i="24"/>
  <c r="G186" i="24"/>
  <c r="Q185" i="24"/>
  <c r="R184" i="24"/>
  <c r="H184" i="24" s="1"/>
  <c r="S183" i="24"/>
  <c r="G182" i="24"/>
  <c r="Q181" i="24"/>
  <c r="R180" i="24"/>
  <c r="H180" i="24" s="1"/>
  <c r="S179" i="24"/>
  <c r="G178" i="24"/>
  <c r="Q177" i="24"/>
  <c r="R176" i="24"/>
  <c r="H176" i="24" s="1"/>
  <c r="S175" i="24"/>
  <c r="G174" i="24"/>
  <c r="Q173" i="24"/>
  <c r="R172" i="24"/>
  <c r="H172" i="24" s="1"/>
  <c r="S171" i="24"/>
  <c r="G170" i="24"/>
  <c r="Q169" i="24"/>
  <c r="R168" i="24"/>
  <c r="H168" i="24" s="1"/>
  <c r="S167" i="24"/>
  <c r="G166" i="24"/>
  <c r="Q165" i="24"/>
  <c r="R164" i="24"/>
  <c r="H164" i="24" s="1"/>
  <c r="S163" i="24"/>
  <c r="G162" i="24"/>
  <c r="Q161" i="24"/>
  <c r="R160" i="24"/>
  <c r="H160" i="24" s="1"/>
  <c r="S159" i="24"/>
  <c r="G158" i="24"/>
  <c r="Q157" i="24"/>
  <c r="R156" i="24"/>
  <c r="H156" i="24" s="1"/>
  <c r="S155" i="24"/>
  <c r="G154" i="24"/>
  <c r="Q153" i="24"/>
  <c r="R152" i="24"/>
  <c r="H152" i="24" s="1"/>
  <c r="S151" i="24"/>
  <c r="G150" i="24"/>
  <c r="Q149" i="24"/>
  <c r="R148" i="24"/>
  <c r="H148" i="24" s="1"/>
  <c r="S147" i="24"/>
  <c r="G146" i="24"/>
  <c r="Q145" i="24"/>
  <c r="R144" i="24"/>
  <c r="H144" i="24" s="1"/>
  <c r="S143" i="24"/>
  <c r="G142" i="24"/>
  <c r="Q141" i="24"/>
  <c r="R140" i="24"/>
  <c r="H140" i="24" s="1"/>
  <c r="S139" i="24"/>
  <c r="G138" i="24"/>
  <c r="Q137" i="24"/>
  <c r="R136" i="24"/>
  <c r="H136" i="24" s="1"/>
  <c r="S135" i="24"/>
  <c r="G134" i="24"/>
  <c r="Q133" i="24"/>
  <c r="R132" i="24"/>
  <c r="H132" i="24" s="1"/>
  <c r="S131" i="24"/>
  <c r="G130" i="24"/>
  <c r="Q129" i="24"/>
  <c r="R128" i="24"/>
  <c r="H128" i="24" s="1"/>
  <c r="S127" i="24"/>
  <c r="G126" i="24"/>
  <c r="Q125" i="24"/>
  <c r="R124" i="24"/>
  <c r="H124" i="24" s="1"/>
  <c r="S123" i="24"/>
  <c r="G122" i="24"/>
  <c r="Q121" i="24"/>
  <c r="R120" i="24"/>
  <c r="H120" i="24" s="1"/>
  <c r="S119" i="24"/>
  <c r="G118" i="24"/>
  <c r="Q117" i="24"/>
  <c r="R116" i="24"/>
  <c r="H116" i="24" s="1"/>
  <c r="S115" i="24"/>
  <c r="G114" i="24"/>
  <c r="Q113" i="24"/>
  <c r="R112" i="24"/>
  <c r="H112" i="24" s="1"/>
  <c r="S111" i="24"/>
  <c r="G110" i="24"/>
  <c r="Q109" i="24"/>
  <c r="R108" i="24"/>
  <c r="H108" i="24" s="1"/>
  <c r="S107" i="24"/>
  <c r="G106" i="24"/>
  <c r="Q105" i="24"/>
  <c r="R104" i="24"/>
  <c r="H104" i="24" s="1"/>
  <c r="S103" i="24"/>
  <c r="G102" i="24"/>
  <c r="Q101" i="24"/>
  <c r="R100" i="24"/>
  <c r="H100" i="24" s="1"/>
  <c r="S99" i="24"/>
  <c r="G98" i="24"/>
  <c r="Q97" i="24"/>
  <c r="R96" i="24"/>
  <c r="H96" i="24" s="1"/>
  <c r="S95" i="24"/>
  <c r="G94" i="24"/>
  <c r="Q93" i="24"/>
  <c r="R92" i="24"/>
  <c r="H92" i="24" s="1"/>
  <c r="S91" i="24"/>
  <c r="G90" i="24"/>
  <c r="Q89" i="24"/>
  <c r="R88" i="24"/>
  <c r="H88" i="24" s="1"/>
  <c r="S87" i="24"/>
  <c r="G86" i="24"/>
  <c r="Q85" i="24"/>
  <c r="R84" i="24"/>
  <c r="H84" i="24" s="1"/>
  <c r="S83" i="24"/>
  <c r="G82" i="24"/>
  <c r="Q81" i="24"/>
  <c r="R80" i="24"/>
  <c r="H80" i="24" s="1"/>
  <c r="S79" i="24"/>
  <c r="G78" i="24"/>
  <c r="Q77" i="24"/>
  <c r="R76" i="24"/>
  <c r="H76" i="24" s="1"/>
  <c r="S75" i="24"/>
  <c r="G74" i="24"/>
  <c r="Q73" i="24"/>
  <c r="R72" i="24"/>
  <c r="H72" i="24" s="1"/>
  <c r="S71" i="24"/>
  <c r="G70" i="24"/>
  <c r="Q69" i="24"/>
  <c r="R68" i="24"/>
  <c r="H68" i="24" s="1"/>
  <c r="S67" i="24"/>
  <c r="G66" i="24"/>
  <c r="Q65" i="24"/>
  <c r="R64" i="24"/>
  <c r="H64" i="24" s="1"/>
  <c r="S63" i="24"/>
  <c r="G62" i="24"/>
  <c r="Q61" i="24"/>
  <c r="R60" i="24"/>
  <c r="H60" i="24" s="1"/>
  <c r="S59" i="24"/>
  <c r="G58" i="24"/>
  <c r="Q57" i="24"/>
  <c r="R56" i="24"/>
  <c r="H56" i="24" s="1"/>
  <c r="S55" i="24"/>
  <c r="G54" i="24"/>
  <c r="Q53" i="24"/>
  <c r="R52" i="24"/>
  <c r="H52" i="24" s="1"/>
  <c r="S51" i="24"/>
  <c r="G50" i="24"/>
  <c r="Q49" i="24"/>
  <c r="R48" i="24"/>
  <c r="H48" i="24" s="1"/>
  <c r="S47" i="24"/>
  <c r="G46" i="24"/>
  <c r="Q45" i="24"/>
  <c r="S206" i="24"/>
  <c r="G205" i="24"/>
  <c r="Q204" i="24"/>
  <c r="R203" i="24"/>
  <c r="H203" i="24" s="1"/>
  <c r="S202" i="24"/>
  <c r="G201" i="24"/>
  <c r="Q200" i="24"/>
  <c r="R199" i="24"/>
  <c r="H199" i="24" s="1"/>
  <c r="S198" i="24"/>
  <c r="G197" i="24"/>
  <c r="Q196" i="24"/>
  <c r="R195" i="24"/>
  <c r="H195" i="24" s="1"/>
  <c r="S194" i="24"/>
  <c r="G193" i="24"/>
  <c r="Q192" i="24"/>
  <c r="R191" i="24"/>
  <c r="H191" i="24" s="1"/>
  <c r="S190" i="24"/>
  <c r="G189" i="24"/>
  <c r="Q188" i="24"/>
  <c r="R187" i="24"/>
  <c r="H187" i="24" s="1"/>
  <c r="S186" i="24"/>
  <c r="G185" i="24"/>
  <c r="Q184" i="24"/>
  <c r="R183" i="24"/>
  <c r="H183" i="24" s="1"/>
  <c r="S182" i="24"/>
  <c r="G181" i="24"/>
  <c r="Q180" i="24"/>
  <c r="R179" i="24"/>
  <c r="H179" i="24" s="1"/>
  <c r="S178" i="24"/>
  <c r="G177" i="24"/>
  <c r="Q176" i="24"/>
  <c r="R175" i="24"/>
  <c r="H175" i="24" s="1"/>
  <c r="S174" i="24"/>
  <c r="G173" i="24"/>
  <c r="Q172" i="24"/>
  <c r="R171" i="24"/>
  <c r="H171" i="24" s="1"/>
  <c r="S170" i="24"/>
  <c r="G169" i="24"/>
  <c r="Q168" i="24"/>
  <c r="R167" i="24"/>
  <c r="H167" i="24" s="1"/>
  <c r="S166" i="24"/>
  <c r="G165" i="24"/>
  <c r="Q164" i="24"/>
  <c r="R163" i="24"/>
  <c r="H163" i="24" s="1"/>
  <c r="S162" i="24"/>
  <c r="G161" i="24"/>
  <c r="Q160" i="24"/>
  <c r="R159" i="24"/>
  <c r="H159" i="24" s="1"/>
  <c r="S158" i="24"/>
  <c r="G157" i="24"/>
  <c r="Q156" i="24"/>
  <c r="R155" i="24"/>
  <c r="H155" i="24" s="1"/>
  <c r="S154" i="24"/>
  <c r="G153" i="24"/>
  <c r="Q152" i="24"/>
  <c r="R151" i="24"/>
  <c r="H151" i="24" s="1"/>
  <c r="S150" i="24"/>
  <c r="G149" i="24"/>
  <c r="Q148" i="24"/>
  <c r="R147" i="24"/>
  <c r="H147" i="24" s="1"/>
  <c r="S146" i="24"/>
  <c r="G145" i="24"/>
  <c r="Q144" i="24"/>
  <c r="R143" i="24"/>
  <c r="H143" i="24" s="1"/>
  <c r="S142" i="24"/>
  <c r="G141" i="24"/>
  <c r="Q140" i="24"/>
  <c r="R139" i="24"/>
  <c r="H139" i="24" s="1"/>
  <c r="S138" i="24"/>
  <c r="G137" i="24"/>
  <c r="Q136" i="24"/>
  <c r="R135" i="24"/>
  <c r="H135" i="24" s="1"/>
  <c r="S134" i="24"/>
  <c r="G133" i="24"/>
  <c r="Q132" i="24"/>
  <c r="R131" i="24"/>
  <c r="H131" i="24" s="1"/>
  <c r="S130" i="24"/>
  <c r="G129" i="24"/>
  <c r="Q128" i="24"/>
  <c r="R127" i="24"/>
  <c r="H127" i="24" s="1"/>
  <c r="S126" i="24"/>
  <c r="G125" i="24"/>
  <c r="Q124" i="24"/>
  <c r="R123" i="24"/>
  <c r="H123" i="24" s="1"/>
  <c r="S122" i="24"/>
  <c r="G121" i="24"/>
  <c r="Q120" i="24"/>
  <c r="R119" i="24"/>
  <c r="H119" i="24" s="1"/>
  <c r="S118" i="24"/>
  <c r="G117" i="24"/>
  <c r="Q116" i="24"/>
  <c r="R115" i="24"/>
  <c r="H115" i="24" s="1"/>
  <c r="S114" i="24"/>
  <c r="G113" i="24"/>
  <c r="Q112" i="24"/>
  <c r="R111" i="24"/>
  <c r="H111" i="24" s="1"/>
  <c r="S110" i="24"/>
  <c r="G109" i="24"/>
  <c r="Q108" i="24"/>
  <c r="R107" i="24"/>
  <c r="H107" i="24" s="1"/>
  <c r="S106" i="24"/>
  <c r="G105" i="24"/>
  <c r="Q104" i="24"/>
  <c r="R103" i="24"/>
  <c r="H103" i="24" s="1"/>
  <c r="S102" i="24"/>
  <c r="G101" i="24"/>
  <c r="Q100" i="24"/>
  <c r="R99" i="24"/>
  <c r="H99" i="24" s="1"/>
  <c r="S98" i="24"/>
  <c r="G97" i="24"/>
  <c r="Q96" i="24"/>
  <c r="R95" i="24"/>
  <c r="H95" i="24" s="1"/>
  <c r="S94" i="24"/>
  <c r="G93" i="24"/>
  <c r="Q92" i="24"/>
  <c r="R91" i="24"/>
  <c r="H91" i="24" s="1"/>
  <c r="S90" i="24"/>
  <c r="G89" i="24"/>
  <c r="Q88" i="24"/>
  <c r="R87" i="24"/>
  <c r="H87" i="24" s="1"/>
  <c r="S86" i="24"/>
  <c r="G85" i="24"/>
  <c r="Q84" i="24"/>
  <c r="R83" i="24"/>
  <c r="H83" i="24" s="1"/>
  <c r="S82" i="24"/>
  <c r="G81" i="24"/>
  <c r="Q80" i="24"/>
  <c r="R79" i="24"/>
  <c r="H79" i="24" s="1"/>
  <c r="S78" i="24"/>
  <c r="G77" i="24"/>
  <c r="Q76" i="24"/>
  <c r="R75" i="24"/>
  <c r="H75" i="24" s="1"/>
  <c r="S74" i="24"/>
  <c r="G73" i="24"/>
  <c r="Q72" i="24"/>
  <c r="R71" i="24"/>
  <c r="H71" i="24" s="1"/>
  <c r="S70" i="24"/>
  <c r="G69" i="24"/>
  <c r="Q68" i="24"/>
  <c r="R67" i="24"/>
  <c r="H67" i="24" s="1"/>
  <c r="S66" i="24"/>
  <c r="G65" i="24"/>
  <c r="Q64" i="24"/>
  <c r="R63" i="24"/>
  <c r="H63" i="24" s="1"/>
  <c r="S62" i="24"/>
  <c r="G61" i="24"/>
  <c r="Q60" i="24"/>
  <c r="R59" i="24"/>
  <c r="H59" i="24" s="1"/>
  <c r="S58" i="24"/>
  <c r="G57" i="24"/>
  <c r="Q56" i="24"/>
  <c r="R55" i="24"/>
  <c r="H55" i="24" s="1"/>
  <c r="S54" i="24"/>
  <c r="G53" i="24"/>
  <c r="Q52" i="24"/>
  <c r="R51" i="24"/>
  <c r="H51" i="24" s="1"/>
  <c r="S50" i="24"/>
  <c r="G49" i="24"/>
  <c r="Q48" i="24"/>
  <c r="R47" i="24"/>
  <c r="H47" i="24" s="1"/>
  <c r="S46" i="24"/>
  <c r="G45" i="24"/>
  <c r="R206" i="24"/>
  <c r="H206" i="24" s="1"/>
  <c r="S205" i="24"/>
  <c r="G204" i="24"/>
  <c r="Q203" i="24"/>
  <c r="R202" i="24"/>
  <c r="H202" i="24" s="1"/>
  <c r="S201" i="24"/>
  <c r="G200" i="24"/>
  <c r="Q199" i="24"/>
  <c r="R198" i="24"/>
  <c r="H198" i="24" s="1"/>
  <c r="S197" i="24"/>
  <c r="G196" i="24"/>
  <c r="Q195" i="24"/>
  <c r="R194" i="24"/>
  <c r="H194" i="24" s="1"/>
  <c r="S193" i="24"/>
  <c r="G192" i="24"/>
  <c r="Q191" i="24"/>
  <c r="R190" i="24"/>
  <c r="H190" i="24" s="1"/>
  <c r="S189" i="24"/>
  <c r="G188" i="24"/>
  <c r="Q187" i="24"/>
  <c r="R186" i="24"/>
  <c r="H186" i="24" s="1"/>
  <c r="S185" i="24"/>
  <c r="G184" i="24"/>
  <c r="Q183" i="24"/>
  <c r="R182" i="24"/>
  <c r="H182" i="24" s="1"/>
  <c r="S181" i="24"/>
  <c r="G180" i="24"/>
  <c r="Q179" i="24"/>
  <c r="R178" i="24"/>
  <c r="H178" i="24" s="1"/>
  <c r="S177" i="24"/>
  <c r="G176" i="24"/>
  <c r="Q175" i="24"/>
  <c r="R174" i="24"/>
  <c r="H174" i="24" s="1"/>
  <c r="S173" i="24"/>
  <c r="G172" i="24"/>
  <c r="Q171" i="24"/>
  <c r="R170" i="24"/>
  <c r="H170" i="24" s="1"/>
  <c r="S169" i="24"/>
  <c r="G168" i="24"/>
  <c r="Q167" i="24"/>
  <c r="R166" i="24"/>
  <c r="H166" i="24" s="1"/>
  <c r="S165" i="24"/>
  <c r="G164" i="24"/>
  <c r="Q163" i="24"/>
  <c r="R162" i="24"/>
  <c r="H162" i="24" s="1"/>
  <c r="S161" i="24"/>
  <c r="G160" i="24"/>
  <c r="Q159" i="24"/>
  <c r="R158" i="24"/>
  <c r="H158" i="24" s="1"/>
  <c r="S157" i="24"/>
  <c r="G156" i="24"/>
  <c r="Q155" i="24"/>
  <c r="R154" i="24"/>
  <c r="H154" i="24" s="1"/>
  <c r="S153" i="24"/>
  <c r="G152" i="24"/>
  <c r="Q151" i="24"/>
  <c r="R150" i="24"/>
  <c r="H150" i="24" s="1"/>
  <c r="S149" i="24"/>
  <c r="G148" i="24"/>
  <c r="Q147" i="24"/>
  <c r="R146" i="24"/>
  <c r="H146" i="24" s="1"/>
  <c r="S145" i="24"/>
  <c r="G144" i="24"/>
  <c r="Q143" i="24"/>
  <c r="R142" i="24"/>
  <c r="H142" i="24" s="1"/>
  <c r="S141" i="24"/>
  <c r="G140" i="24"/>
  <c r="Q139" i="24"/>
  <c r="R138" i="24"/>
  <c r="H138" i="24" s="1"/>
  <c r="S137" i="24"/>
  <c r="G136" i="24"/>
  <c r="Q135" i="24"/>
  <c r="R134" i="24"/>
  <c r="H134" i="24" s="1"/>
  <c r="S133" i="24"/>
  <c r="G132" i="24"/>
  <c r="Q131" i="24"/>
  <c r="R130" i="24"/>
  <c r="H130" i="24" s="1"/>
  <c r="S129" i="24"/>
  <c r="G128" i="24"/>
  <c r="Q127" i="24"/>
  <c r="R126" i="24"/>
  <c r="H126" i="24" s="1"/>
  <c r="S125" i="24"/>
  <c r="G124" i="24"/>
  <c r="Q123" i="24"/>
  <c r="R122" i="24"/>
  <c r="H122" i="24" s="1"/>
  <c r="S121" i="24"/>
  <c r="G120" i="24"/>
  <c r="Q119" i="24"/>
  <c r="R118" i="24"/>
  <c r="H118" i="24" s="1"/>
  <c r="S117" i="24"/>
  <c r="G116" i="24"/>
  <c r="Q115" i="24"/>
  <c r="R114" i="24"/>
  <c r="H114" i="24" s="1"/>
  <c r="S113" i="24"/>
  <c r="G112" i="24"/>
  <c r="Q111" i="24"/>
  <c r="R110" i="24"/>
  <c r="H110" i="24" s="1"/>
  <c r="S109" i="24"/>
  <c r="G108" i="24"/>
  <c r="Q107" i="24"/>
  <c r="R106" i="24"/>
  <c r="H106" i="24" s="1"/>
  <c r="S105" i="24"/>
  <c r="G104" i="24"/>
  <c r="Q103" i="24"/>
  <c r="R102" i="24"/>
  <c r="H102" i="24" s="1"/>
  <c r="S101" i="24"/>
  <c r="G100" i="24"/>
  <c r="Q99" i="24"/>
  <c r="R98" i="24"/>
  <c r="H98" i="24" s="1"/>
  <c r="S97" i="24"/>
  <c r="G96" i="24"/>
  <c r="Q95" i="24"/>
  <c r="R94" i="24"/>
  <c r="H94" i="24" s="1"/>
  <c r="S93" i="24"/>
  <c r="G92" i="24"/>
  <c r="Q91" i="24"/>
  <c r="R90" i="24"/>
  <c r="H90" i="24" s="1"/>
  <c r="S89" i="24"/>
  <c r="G88" i="24"/>
  <c r="Q87" i="24"/>
  <c r="R86" i="24"/>
  <c r="H86" i="24" s="1"/>
  <c r="S85" i="24"/>
  <c r="G84" i="24"/>
  <c r="Q83" i="24"/>
  <c r="R82" i="24"/>
  <c r="H82" i="24" s="1"/>
  <c r="S81" i="24"/>
  <c r="G80" i="24"/>
  <c r="Q79" i="24"/>
  <c r="R78" i="24"/>
  <c r="H78" i="24" s="1"/>
  <c r="S77" i="24"/>
  <c r="G76" i="24"/>
  <c r="Q75" i="24"/>
  <c r="R74" i="24"/>
  <c r="H74" i="24" s="1"/>
  <c r="S73" i="24"/>
  <c r="G72" i="24"/>
  <c r="Q71" i="24"/>
  <c r="R70" i="24"/>
  <c r="H70" i="24" s="1"/>
  <c r="S69" i="24"/>
  <c r="G68" i="24"/>
  <c r="Q67" i="24"/>
  <c r="R66" i="24"/>
  <c r="H66" i="24" s="1"/>
  <c r="S65" i="24"/>
  <c r="G64" i="24"/>
  <c r="Q63" i="24"/>
  <c r="R62" i="24"/>
  <c r="H62" i="24" s="1"/>
  <c r="S61" i="24"/>
  <c r="G60" i="24"/>
  <c r="Q59" i="24"/>
  <c r="R58" i="24"/>
  <c r="H58" i="24" s="1"/>
  <c r="S57" i="24"/>
  <c r="G56" i="24"/>
  <c r="Q55" i="24"/>
  <c r="R54" i="24"/>
  <c r="H54" i="24" s="1"/>
  <c r="S53" i="24"/>
  <c r="G52" i="24"/>
  <c r="Q51" i="24"/>
  <c r="R50" i="24"/>
  <c r="H50" i="24" s="1"/>
  <c r="S49" i="24"/>
  <c r="G48" i="24"/>
  <c r="Q47" i="24"/>
  <c r="R46" i="24"/>
  <c r="H46" i="24" s="1"/>
  <c r="S45" i="24"/>
  <c r="Q44" i="24"/>
  <c r="R43" i="24"/>
  <c r="H43" i="24" s="1"/>
  <c r="S42" i="24"/>
  <c r="G41" i="24"/>
  <c r="Q40" i="24"/>
  <c r="R39" i="24"/>
  <c r="H39" i="24" s="1"/>
  <c r="S38" i="24"/>
  <c r="G37" i="24"/>
  <c r="Q36" i="24"/>
  <c r="R35" i="24"/>
  <c r="H35" i="24" s="1"/>
  <c r="S34" i="24"/>
  <c r="G33" i="24"/>
  <c r="Q32" i="24"/>
  <c r="R31" i="24"/>
  <c r="H31" i="24" s="1"/>
  <c r="S30" i="24"/>
  <c r="G29" i="24"/>
  <c r="Q28" i="24"/>
  <c r="R27" i="24"/>
  <c r="H27" i="24" s="1"/>
  <c r="S26" i="24"/>
  <c r="G25" i="24"/>
  <c r="Q24" i="24"/>
  <c r="R23" i="24"/>
  <c r="H23" i="24" s="1"/>
  <c r="S22" i="24"/>
  <c r="G21" i="24"/>
  <c r="Q20" i="24"/>
  <c r="R19" i="24"/>
  <c r="H19" i="24" s="1"/>
  <c r="S18" i="24"/>
  <c r="G17" i="24"/>
  <c r="Q16" i="24"/>
  <c r="R15" i="24"/>
  <c r="H15" i="24" s="1"/>
  <c r="G44" i="24"/>
  <c r="Q43" i="24"/>
  <c r="R42" i="24"/>
  <c r="H42" i="24" s="1"/>
  <c r="S41" i="24"/>
  <c r="G40" i="24"/>
  <c r="Q39" i="24"/>
  <c r="R38" i="24"/>
  <c r="H38" i="24" s="1"/>
  <c r="S37" i="24"/>
  <c r="G36" i="24"/>
  <c r="Q35" i="24"/>
  <c r="R34" i="24"/>
  <c r="H34" i="24" s="1"/>
  <c r="S33" i="24"/>
  <c r="G32" i="24"/>
  <c r="Q31" i="24"/>
  <c r="R30" i="24"/>
  <c r="H30" i="24" s="1"/>
  <c r="S29" i="24"/>
  <c r="G28" i="24"/>
  <c r="Q27" i="24"/>
  <c r="R26" i="24"/>
  <c r="H26" i="24" s="1"/>
  <c r="S25" i="24"/>
  <c r="G24" i="24"/>
  <c r="Q23" i="24"/>
  <c r="R22" i="24"/>
  <c r="H22" i="24" s="1"/>
  <c r="S21" i="24"/>
  <c r="G20" i="24"/>
  <c r="Q19" i="24"/>
  <c r="R18" i="24"/>
  <c r="H18" i="24" s="1"/>
  <c r="S17" i="24"/>
  <c r="G16" i="24"/>
  <c r="Q15" i="24"/>
  <c r="S44" i="24"/>
  <c r="G43" i="24"/>
  <c r="Q42" i="24"/>
  <c r="R41" i="24"/>
  <c r="H41" i="24" s="1"/>
  <c r="S40" i="24"/>
  <c r="G39" i="24"/>
  <c r="Q38" i="24"/>
  <c r="R37" i="24"/>
  <c r="H37" i="24" s="1"/>
  <c r="S36" i="24"/>
  <c r="G35" i="24"/>
  <c r="Q34" i="24"/>
  <c r="R33" i="24"/>
  <c r="H33" i="24" s="1"/>
  <c r="S32" i="24"/>
  <c r="G31" i="24"/>
  <c r="Q30" i="24"/>
  <c r="R29" i="24"/>
  <c r="H29" i="24" s="1"/>
  <c r="S28" i="24"/>
  <c r="G27" i="24"/>
  <c r="Q26" i="24"/>
  <c r="R25" i="24"/>
  <c r="H25" i="24" s="1"/>
  <c r="S24" i="24"/>
  <c r="G23" i="24"/>
  <c r="Q22" i="24"/>
  <c r="R21" i="24"/>
  <c r="H21" i="24" s="1"/>
  <c r="S20" i="24"/>
  <c r="G19" i="24"/>
  <c r="Q18" i="24"/>
  <c r="R17" i="24"/>
  <c r="H17" i="24" s="1"/>
  <c r="S16" i="24"/>
  <c r="G15" i="24"/>
  <c r="R44" i="24"/>
  <c r="H44" i="24" s="1"/>
  <c r="S43" i="24"/>
  <c r="G42" i="24"/>
  <c r="Q41" i="24"/>
  <c r="R40" i="24"/>
  <c r="H40" i="24" s="1"/>
  <c r="S39" i="24"/>
  <c r="G38" i="24"/>
  <c r="Q37" i="24"/>
  <c r="R36" i="24"/>
  <c r="H36" i="24" s="1"/>
  <c r="S35" i="24"/>
  <c r="G34" i="24"/>
  <c r="Q33" i="24"/>
  <c r="R32" i="24"/>
  <c r="H32" i="24" s="1"/>
  <c r="S31" i="24"/>
  <c r="G30" i="24"/>
  <c r="Q29" i="24"/>
  <c r="R28" i="24"/>
  <c r="H28" i="24" s="1"/>
  <c r="S27" i="24"/>
  <c r="G26" i="24"/>
  <c r="Q25" i="24"/>
  <c r="R24" i="24"/>
  <c r="H24" i="24" s="1"/>
  <c r="S23" i="24"/>
  <c r="G22" i="24"/>
  <c r="Q21" i="24"/>
  <c r="R20" i="24"/>
  <c r="H20" i="24" s="1"/>
  <c r="S19" i="24"/>
  <c r="G18" i="24"/>
  <c r="Q17" i="24"/>
  <c r="R16" i="24"/>
  <c r="H16" i="24" s="1"/>
  <c r="S15" i="24"/>
  <c r="Q206" i="22"/>
  <c r="S205" i="22"/>
  <c r="G204" i="22"/>
  <c r="Q203" i="22"/>
  <c r="R202" i="22"/>
  <c r="H202" i="22" s="1"/>
  <c r="S201" i="22"/>
  <c r="S199" i="22"/>
  <c r="G198" i="22"/>
  <c r="Q197" i="22"/>
  <c r="R196" i="22"/>
  <c r="H196" i="22" s="1"/>
  <c r="G195" i="22"/>
  <c r="Q194" i="22"/>
  <c r="R193" i="22"/>
  <c r="H193" i="22" s="1"/>
  <c r="S192" i="22"/>
  <c r="G192" i="22"/>
  <c r="Q191" i="22"/>
  <c r="R190" i="22"/>
  <c r="H190" i="22" s="1"/>
  <c r="G189" i="22"/>
  <c r="Q188" i="22"/>
  <c r="R187" i="22"/>
  <c r="H187" i="22" s="1"/>
  <c r="S186" i="22"/>
  <c r="G186" i="22"/>
  <c r="Q185" i="22"/>
  <c r="R184" i="22"/>
  <c r="H184" i="22" s="1"/>
  <c r="S183" i="22"/>
  <c r="G182" i="22"/>
  <c r="Q181" i="22"/>
  <c r="S180" i="22"/>
  <c r="G180" i="22"/>
  <c r="Q179" i="22"/>
  <c r="R178" i="22"/>
  <c r="H178" i="22" s="1"/>
  <c r="S177" i="22"/>
  <c r="G177" i="22"/>
  <c r="Q176" i="22"/>
  <c r="R175" i="22"/>
  <c r="H175" i="22" s="1"/>
  <c r="S174" i="22"/>
  <c r="G174" i="22"/>
  <c r="Q173" i="22"/>
  <c r="R172" i="22"/>
  <c r="H172" i="22" s="1"/>
  <c r="S171" i="22"/>
  <c r="G170" i="22"/>
  <c r="Q169" i="22"/>
  <c r="R168" i="22"/>
  <c r="H168" i="22" s="1"/>
  <c r="S167" i="22"/>
  <c r="G166" i="22"/>
  <c r="Q165" i="22"/>
  <c r="R164" i="22"/>
  <c r="H164" i="22" s="1"/>
  <c r="S163" i="22"/>
  <c r="G162" i="22"/>
  <c r="Q161" i="22"/>
  <c r="R160" i="22"/>
  <c r="H160" i="22" s="1"/>
  <c r="S159" i="22"/>
  <c r="G159" i="22"/>
  <c r="Q158" i="22"/>
  <c r="R157" i="22"/>
  <c r="H157" i="22" s="1"/>
  <c r="S156" i="22"/>
  <c r="G155" i="22"/>
  <c r="Q154" i="22"/>
  <c r="R153" i="22"/>
  <c r="H153" i="22" s="1"/>
  <c r="S152" i="22"/>
  <c r="R150" i="22"/>
  <c r="H150" i="22" s="1"/>
  <c r="S149" i="22"/>
  <c r="G148" i="22"/>
  <c r="Q147" i="22"/>
  <c r="R146" i="22"/>
  <c r="H146" i="22" s="1"/>
  <c r="S145" i="22"/>
  <c r="G144" i="22"/>
  <c r="Q143" i="22"/>
  <c r="S142" i="22"/>
  <c r="G141" i="22"/>
  <c r="Q140" i="22"/>
  <c r="R139" i="22"/>
  <c r="H139" i="22" s="1"/>
  <c r="S138" i="22"/>
  <c r="G137" i="22"/>
  <c r="Q136" i="22"/>
  <c r="S135" i="22"/>
  <c r="R205" i="22"/>
  <c r="H205" i="22" s="1"/>
  <c r="S204" i="22"/>
  <c r="G203" i="22"/>
  <c r="Q202" i="22"/>
  <c r="R201" i="22"/>
  <c r="H201" i="22" s="1"/>
  <c r="S200" i="22"/>
  <c r="R199" i="22"/>
  <c r="H199" i="22" s="1"/>
  <c r="S198" i="22"/>
  <c r="G197" i="22"/>
  <c r="Q196" i="22"/>
  <c r="S195" i="22"/>
  <c r="G194" i="22"/>
  <c r="Q193" i="22"/>
  <c r="R192" i="22"/>
  <c r="H192" i="22" s="1"/>
  <c r="G191" i="22"/>
  <c r="Q190" i="22"/>
  <c r="S189" i="22"/>
  <c r="G188" i="22"/>
  <c r="Q187" i="22"/>
  <c r="R186" i="22"/>
  <c r="H186" i="22" s="1"/>
  <c r="G185" i="22"/>
  <c r="Q184" i="22"/>
  <c r="R183" i="22"/>
  <c r="H183" i="22" s="1"/>
  <c r="S182" i="22"/>
  <c r="R180" i="22"/>
  <c r="H180" i="22" s="1"/>
  <c r="G179" i="22"/>
  <c r="Q178" i="22"/>
  <c r="R177" i="22"/>
  <c r="H177" i="22" s="1"/>
  <c r="G176" i="22"/>
  <c r="Q175" i="22"/>
  <c r="R174" i="22"/>
  <c r="H174" i="22" s="1"/>
  <c r="G173" i="22"/>
  <c r="Q172" i="22"/>
  <c r="R171" i="22"/>
  <c r="H171" i="22" s="1"/>
  <c r="S170" i="22"/>
  <c r="G169" i="22"/>
  <c r="Q168" i="22"/>
  <c r="R167" i="22"/>
  <c r="H167" i="22" s="1"/>
  <c r="S166" i="22"/>
  <c r="G165" i="22"/>
  <c r="Q164" i="22"/>
  <c r="R163" i="22"/>
  <c r="H163" i="22" s="1"/>
  <c r="S162" i="22"/>
  <c r="G161" i="22"/>
  <c r="Q160" i="22"/>
  <c r="R159" i="22"/>
  <c r="H159" i="22" s="1"/>
  <c r="G158" i="22"/>
  <c r="Q157" i="22"/>
  <c r="R156" i="22"/>
  <c r="H156" i="22" s="1"/>
  <c r="S155" i="22"/>
  <c r="G154" i="22"/>
  <c r="Q153" i="22"/>
  <c r="R152" i="22"/>
  <c r="H152" i="22" s="1"/>
  <c r="S151" i="22"/>
  <c r="G151" i="22"/>
  <c r="Q150" i="22"/>
  <c r="R149" i="22"/>
  <c r="H149" i="22" s="1"/>
  <c r="S148" i="22"/>
  <c r="G147" i="22"/>
  <c r="Q146" i="22"/>
  <c r="R145" i="22"/>
  <c r="H145" i="22" s="1"/>
  <c r="S144" i="22"/>
  <c r="R142" i="22"/>
  <c r="H142" i="22" s="1"/>
  <c r="S141" i="22"/>
  <c r="G140" i="22"/>
  <c r="Q139" i="22"/>
  <c r="R138" i="22"/>
  <c r="H138" i="22" s="1"/>
  <c r="S137" i="22"/>
  <c r="R135" i="22"/>
  <c r="H135" i="22" s="1"/>
  <c r="S134" i="22"/>
  <c r="R133" i="22"/>
  <c r="H133" i="22" s="1"/>
  <c r="S132" i="22"/>
  <c r="G132" i="22"/>
  <c r="Q131" i="22"/>
  <c r="R130" i="22"/>
  <c r="H130" i="22" s="1"/>
  <c r="S206" i="22"/>
  <c r="G206" i="22"/>
  <c r="Q205" i="22"/>
  <c r="R204" i="22"/>
  <c r="H204" i="22" s="1"/>
  <c r="S203" i="22"/>
  <c r="G202" i="22"/>
  <c r="Q201" i="22"/>
  <c r="R200" i="22"/>
  <c r="H200" i="22" s="1"/>
  <c r="G200" i="22"/>
  <c r="Q199" i="22"/>
  <c r="R198" i="22"/>
  <c r="H198" i="22" s="1"/>
  <c r="S197" i="22"/>
  <c r="R195" i="22"/>
  <c r="H195" i="22" s="1"/>
  <c r="S194" i="22"/>
  <c r="G193" i="22"/>
  <c r="Q192" i="22"/>
  <c r="S191" i="22"/>
  <c r="R189" i="22"/>
  <c r="H189" i="22" s="1"/>
  <c r="S188" i="22"/>
  <c r="G187" i="22"/>
  <c r="Q186" i="22"/>
  <c r="S185" i="22"/>
  <c r="G184" i="22"/>
  <c r="Q183" i="22"/>
  <c r="R182" i="22"/>
  <c r="H182" i="22" s="1"/>
  <c r="S181" i="22"/>
  <c r="G181" i="22"/>
  <c r="Q180" i="22"/>
  <c r="S179" i="22"/>
  <c r="G178" i="22"/>
  <c r="Q177" i="22"/>
  <c r="S176" i="22"/>
  <c r="G175" i="22"/>
  <c r="Q174" i="22"/>
  <c r="S173" i="22"/>
  <c r="G172" i="22"/>
  <c r="Q171" i="22"/>
  <c r="R170" i="22"/>
  <c r="H170" i="22" s="1"/>
  <c r="S169" i="22"/>
  <c r="G168" i="22"/>
  <c r="Q167" i="22"/>
  <c r="R166" i="22"/>
  <c r="H166" i="22" s="1"/>
  <c r="S165" i="22"/>
  <c r="G164" i="22"/>
  <c r="Q163" i="22"/>
  <c r="R162" i="22"/>
  <c r="H162" i="22" s="1"/>
  <c r="S161" i="22"/>
  <c r="G160" i="22"/>
  <c r="Q159" i="22"/>
  <c r="S158" i="22"/>
  <c r="G157" i="22"/>
  <c r="Q156" i="22"/>
  <c r="R155" i="22"/>
  <c r="H155" i="22" s="1"/>
  <c r="S154" i="22"/>
  <c r="G153" i="22"/>
  <c r="Q152" i="22"/>
  <c r="R151" i="22"/>
  <c r="H151" i="22" s="1"/>
  <c r="G150" i="22"/>
  <c r="Q149" i="22"/>
  <c r="R148" i="22"/>
  <c r="H148" i="22" s="1"/>
  <c r="S147" i="22"/>
  <c r="G146" i="22"/>
  <c r="Q145" i="22"/>
  <c r="R144" i="22"/>
  <c r="H144" i="22" s="1"/>
  <c r="S143" i="22"/>
  <c r="G143" i="22"/>
  <c r="Q142" i="22"/>
  <c r="R141" i="22"/>
  <c r="H141" i="22" s="1"/>
  <c r="S140" i="22"/>
  <c r="G139" i="22"/>
  <c r="Q138" i="22"/>
  <c r="R137" i="22"/>
  <c r="H137" i="22" s="1"/>
  <c r="S136" i="22"/>
  <c r="G136" i="22"/>
  <c r="Q135" i="22"/>
  <c r="R134" i="22"/>
  <c r="H134" i="22" s="1"/>
  <c r="G134" i="22"/>
  <c r="Q133" i="22"/>
  <c r="R132" i="22"/>
  <c r="H132" i="22" s="1"/>
  <c r="G131" i="22"/>
  <c r="Q130" i="22"/>
  <c r="S129" i="22"/>
  <c r="G128" i="22"/>
  <c r="Q127" i="22"/>
  <c r="R126" i="22"/>
  <c r="H126" i="22" s="1"/>
  <c r="S125" i="22"/>
  <c r="G124" i="22"/>
  <c r="Q123" i="22"/>
  <c r="R122" i="22"/>
  <c r="H122" i="22" s="1"/>
  <c r="S121" i="22"/>
  <c r="G120" i="22"/>
  <c r="Q119" i="22"/>
  <c r="R118" i="22"/>
  <c r="H118" i="22" s="1"/>
  <c r="G117" i="22"/>
  <c r="Q116" i="22"/>
  <c r="R115" i="22"/>
  <c r="H115" i="22" s="1"/>
  <c r="S114" i="22"/>
  <c r="R112" i="22"/>
  <c r="H112" i="22" s="1"/>
  <c r="S111" i="22"/>
  <c r="G110" i="22"/>
  <c r="Q109" i="22"/>
  <c r="R108" i="22"/>
  <c r="H108" i="22" s="1"/>
  <c r="R206" i="22"/>
  <c r="H206" i="22" s="1"/>
  <c r="G205" i="22"/>
  <c r="Q204" i="22"/>
  <c r="R203" i="22"/>
  <c r="H203" i="22" s="1"/>
  <c r="S202" i="22"/>
  <c r="G201" i="22"/>
  <c r="Q200" i="22"/>
  <c r="G199" i="22"/>
  <c r="Q198" i="22"/>
  <c r="R197" i="22"/>
  <c r="H197" i="22" s="1"/>
  <c r="S196" i="22"/>
  <c r="G196" i="22"/>
  <c r="Q195" i="22"/>
  <c r="R194" i="22"/>
  <c r="H194" i="22" s="1"/>
  <c r="S193" i="22"/>
  <c r="R191" i="22"/>
  <c r="H191" i="22" s="1"/>
  <c r="S190" i="22"/>
  <c r="G190" i="22"/>
  <c r="Q189" i="22"/>
  <c r="R188" i="22"/>
  <c r="H188" i="22" s="1"/>
  <c r="S187" i="22"/>
  <c r="R185" i="22"/>
  <c r="H185" i="22" s="1"/>
  <c r="S184" i="22"/>
  <c r="G183" i="22"/>
  <c r="Q182" i="22"/>
  <c r="R181" i="22"/>
  <c r="H181" i="22" s="1"/>
  <c r="R179" i="22"/>
  <c r="H179" i="22" s="1"/>
  <c r="S178" i="22"/>
  <c r="R176" i="22"/>
  <c r="H176" i="22" s="1"/>
  <c r="S175" i="22"/>
  <c r="R173" i="22"/>
  <c r="H173" i="22" s="1"/>
  <c r="S172" i="22"/>
  <c r="G171" i="22"/>
  <c r="Q170" i="22"/>
  <c r="R169" i="22"/>
  <c r="H169" i="22" s="1"/>
  <c r="S168" i="22"/>
  <c r="G167" i="22"/>
  <c r="Q166" i="22"/>
  <c r="R165" i="22"/>
  <c r="H165" i="22" s="1"/>
  <c r="S164" i="22"/>
  <c r="G163" i="22"/>
  <c r="Q162" i="22"/>
  <c r="R161" i="22"/>
  <c r="H161" i="22" s="1"/>
  <c r="S160" i="22"/>
  <c r="R158" i="22"/>
  <c r="H158" i="22" s="1"/>
  <c r="S157" i="22"/>
  <c r="G156" i="22"/>
  <c r="Q155" i="22"/>
  <c r="R154" i="22"/>
  <c r="H154" i="22" s="1"/>
  <c r="S153" i="22"/>
  <c r="G152" i="22"/>
  <c r="Q151" i="22"/>
  <c r="S150" i="22"/>
  <c r="G149" i="22"/>
  <c r="Q148" i="22"/>
  <c r="R147" i="22"/>
  <c r="H147" i="22" s="1"/>
  <c r="S146" i="22"/>
  <c r="G145" i="22"/>
  <c r="Q144" i="22"/>
  <c r="R143" i="22"/>
  <c r="H143" i="22" s="1"/>
  <c r="G142" i="22"/>
  <c r="Q141" i="22"/>
  <c r="R140" i="22"/>
  <c r="H140" i="22" s="1"/>
  <c r="S139" i="22"/>
  <c r="G138" i="22"/>
  <c r="Q137" i="22"/>
  <c r="R136" i="22"/>
  <c r="H136" i="22" s="1"/>
  <c r="G135" i="22"/>
  <c r="Q134" i="22"/>
  <c r="G133" i="22"/>
  <c r="Q132" i="22"/>
  <c r="S131" i="22"/>
  <c r="R129" i="22"/>
  <c r="H129" i="22" s="1"/>
  <c r="S128" i="22"/>
  <c r="G127" i="22"/>
  <c r="Q126" i="22"/>
  <c r="R125" i="22"/>
  <c r="H125" i="22" s="1"/>
  <c r="S124" i="22"/>
  <c r="G123" i="22"/>
  <c r="Q122" i="22"/>
  <c r="R121" i="22"/>
  <c r="H121" i="22" s="1"/>
  <c r="S120" i="22"/>
  <c r="G119" i="22"/>
  <c r="Q118" i="22"/>
  <c r="S117" i="22"/>
  <c r="G116" i="22"/>
  <c r="Q115" i="22"/>
  <c r="R114" i="22"/>
  <c r="H114" i="22" s="1"/>
  <c r="S113" i="22"/>
  <c r="G113" i="22"/>
  <c r="Q112" i="22"/>
  <c r="R111" i="22"/>
  <c r="H111" i="22" s="1"/>
  <c r="S110" i="22"/>
  <c r="G109" i="22"/>
  <c r="S130" i="22"/>
  <c r="G129" i="22"/>
  <c r="S126" i="22"/>
  <c r="G125" i="22"/>
  <c r="S122" i="22"/>
  <c r="G121" i="22"/>
  <c r="S118" i="22"/>
  <c r="R117" i="22"/>
  <c r="H117" i="22" s="1"/>
  <c r="R116" i="22"/>
  <c r="H116" i="22" s="1"/>
  <c r="R113" i="22"/>
  <c r="H113" i="22" s="1"/>
  <c r="G112" i="22"/>
  <c r="S109" i="22"/>
  <c r="Q108" i="22"/>
  <c r="R107" i="22"/>
  <c r="H107" i="22" s="1"/>
  <c r="S106" i="22"/>
  <c r="G105" i="22"/>
  <c r="Q104" i="22"/>
  <c r="R103" i="22"/>
  <c r="H103" i="22" s="1"/>
  <c r="S102" i="22"/>
  <c r="G101" i="22"/>
  <c r="Q100" i="22"/>
  <c r="R99" i="22"/>
  <c r="H99" i="22" s="1"/>
  <c r="S98" i="22"/>
  <c r="G97" i="22"/>
  <c r="Q96" i="22"/>
  <c r="R95" i="22"/>
  <c r="H95" i="22" s="1"/>
  <c r="S94" i="22"/>
  <c r="G94" i="22"/>
  <c r="Q93" i="22"/>
  <c r="R92" i="22"/>
  <c r="H92" i="22" s="1"/>
  <c r="S91" i="22"/>
  <c r="G90" i="22"/>
  <c r="Q89" i="22"/>
  <c r="R88" i="22"/>
  <c r="H88" i="22" s="1"/>
  <c r="G87" i="22"/>
  <c r="Q86" i="22"/>
  <c r="R85" i="22"/>
  <c r="H85" i="22" s="1"/>
  <c r="S84" i="22"/>
  <c r="G83" i="22"/>
  <c r="Q82" i="22"/>
  <c r="R81" i="22"/>
  <c r="H81" i="22" s="1"/>
  <c r="S80" i="22"/>
  <c r="R78" i="22"/>
  <c r="H78" i="22" s="1"/>
  <c r="S77" i="22"/>
  <c r="R75" i="22"/>
  <c r="H75" i="22" s="1"/>
  <c r="S74" i="22"/>
  <c r="G73" i="22"/>
  <c r="Q72" i="22"/>
  <c r="R71" i="22"/>
  <c r="H71" i="22" s="1"/>
  <c r="S70" i="22"/>
  <c r="G69" i="22"/>
  <c r="Q68" i="22"/>
  <c r="S67" i="22"/>
  <c r="G66" i="22"/>
  <c r="Q65" i="22"/>
  <c r="R64" i="22"/>
  <c r="H64" i="22" s="1"/>
  <c r="G63" i="22"/>
  <c r="Q62" i="22"/>
  <c r="R61" i="22"/>
  <c r="H61" i="22" s="1"/>
  <c r="S60" i="22"/>
  <c r="G59" i="22"/>
  <c r="Q58" i="22"/>
  <c r="S57" i="22"/>
  <c r="G57" i="22"/>
  <c r="Q56" i="22"/>
  <c r="R55" i="22"/>
  <c r="H55" i="22" s="1"/>
  <c r="S54" i="22"/>
  <c r="G53" i="22"/>
  <c r="Q52" i="22"/>
  <c r="R51" i="22"/>
  <c r="H51" i="22" s="1"/>
  <c r="S50" i="22"/>
  <c r="G50" i="22"/>
  <c r="Q49" i="22"/>
  <c r="R48" i="22"/>
  <c r="H48" i="22" s="1"/>
  <c r="S47" i="22"/>
  <c r="G46" i="22"/>
  <c r="Q45" i="22"/>
  <c r="R44" i="22"/>
  <c r="H44" i="22" s="1"/>
  <c r="S43" i="22"/>
  <c r="G42" i="22"/>
  <c r="Q41" i="22"/>
  <c r="R40" i="22"/>
  <c r="H40" i="22" s="1"/>
  <c r="S39" i="22"/>
  <c r="G38" i="22"/>
  <c r="Q37" i="22"/>
  <c r="R36" i="22"/>
  <c r="H36" i="22" s="1"/>
  <c r="S35" i="22"/>
  <c r="G34" i="22"/>
  <c r="Q33" i="22"/>
  <c r="S32" i="22"/>
  <c r="G31" i="22"/>
  <c r="Q30" i="22"/>
  <c r="R29" i="22"/>
  <c r="H29" i="22" s="1"/>
  <c r="G28" i="22"/>
  <c r="Q27" i="22"/>
  <c r="R26" i="22"/>
  <c r="H26" i="22" s="1"/>
  <c r="S25" i="22"/>
  <c r="G24" i="22"/>
  <c r="Q23" i="22"/>
  <c r="R22" i="22"/>
  <c r="H22" i="22" s="1"/>
  <c r="S21" i="22"/>
  <c r="G21" i="22"/>
  <c r="Q20" i="22"/>
  <c r="R19" i="22"/>
  <c r="H19" i="22" s="1"/>
  <c r="S18" i="22"/>
  <c r="G17" i="22"/>
  <c r="Q16" i="22"/>
  <c r="R15" i="22"/>
  <c r="H15" i="22" s="1"/>
  <c r="G130" i="22"/>
  <c r="S127" i="22"/>
  <c r="G126" i="22"/>
  <c r="S123" i="22"/>
  <c r="G122" i="22"/>
  <c r="S119" i="22"/>
  <c r="Q117" i="22"/>
  <c r="Q114" i="22"/>
  <c r="Q113" i="22"/>
  <c r="R110" i="22"/>
  <c r="H110" i="22" s="1"/>
  <c r="R109" i="22"/>
  <c r="H109" i="22" s="1"/>
  <c r="G108" i="22"/>
  <c r="Q107" i="22"/>
  <c r="R106" i="22"/>
  <c r="H106" i="22" s="1"/>
  <c r="S105" i="22"/>
  <c r="G104" i="22"/>
  <c r="Q103" i="22"/>
  <c r="R102" i="22"/>
  <c r="H102" i="22" s="1"/>
  <c r="S101" i="22"/>
  <c r="G100" i="22"/>
  <c r="Q99" i="22"/>
  <c r="R98" i="22"/>
  <c r="H98" i="22" s="1"/>
  <c r="S97" i="22"/>
  <c r="G96" i="22"/>
  <c r="Q95" i="22"/>
  <c r="R94" i="22"/>
  <c r="H94" i="22" s="1"/>
  <c r="G93" i="22"/>
  <c r="Q92" i="22"/>
  <c r="R91" i="22"/>
  <c r="H91" i="22" s="1"/>
  <c r="S90" i="22"/>
  <c r="G89" i="22"/>
  <c r="Q88" i="22"/>
  <c r="S87" i="22"/>
  <c r="G86" i="22"/>
  <c r="Q85" i="22"/>
  <c r="R84" i="22"/>
  <c r="H84" i="22" s="1"/>
  <c r="S83" i="22"/>
  <c r="G82" i="22"/>
  <c r="Q81" i="22"/>
  <c r="R80" i="22"/>
  <c r="H80" i="22" s="1"/>
  <c r="S79" i="22"/>
  <c r="G79" i="22"/>
  <c r="Q78" i="22"/>
  <c r="R77" i="22"/>
  <c r="H77" i="22" s="1"/>
  <c r="S76" i="22"/>
  <c r="G76" i="22"/>
  <c r="Q75" i="22"/>
  <c r="R74" i="22"/>
  <c r="H74" i="22" s="1"/>
  <c r="S73" i="22"/>
  <c r="G72" i="22"/>
  <c r="Q71" i="22"/>
  <c r="R70" i="22"/>
  <c r="H70" i="22" s="1"/>
  <c r="S69" i="22"/>
  <c r="R67" i="22"/>
  <c r="H67" i="22" s="1"/>
  <c r="S66" i="22"/>
  <c r="G65" i="22"/>
  <c r="Q64" i="22"/>
  <c r="S63" i="22"/>
  <c r="G62" i="22"/>
  <c r="Q61" i="22"/>
  <c r="R60" i="22"/>
  <c r="H60" i="22" s="1"/>
  <c r="S59" i="22"/>
  <c r="R57" i="22"/>
  <c r="H57" i="22" s="1"/>
  <c r="G56" i="22"/>
  <c r="Q55" i="22"/>
  <c r="R54" i="22"/>
  <c r="H54" i="22" s="1"/>
  <c r="S53" i="22"/>
  <c r="G52" i="22"/>
  <c r="Q51" i="22"/>
  <c r="R50" i="22"/>
  <c r="H50" i="22" s="1"/>
  <c r="G49" i="22"/>
  <c r="Q48" i="22"/>
  <c r="R47" i="22"/>
  <c r="H47" i="22" s="1"/>
  <c r="S46" i="22"/>
  <c r="G45" i="22"/>
  <c r="Q44" i="22"/>
  <c r="R43" i="22"/>
  <c r="H43" i="22" s="1"/>
  <c r="S42" i="22"/>
  <c r="G41" i="22"/>
  <c r="Q40" i="22"/>
  <c r="R39" i="22"/>
  <c r="H39" i="22" s="1"/>
  <c r="S38" i="22"/>
  <c r="G37" i="22"/>
  <c r="Q36" i="22"/>
  <c r="R35" i="22"/>
  <c r="H35" i="22" s="1"/>
  <c r="S34" i="22"/>
  <c r="R32" i="22"/>
  <c r="H32" i="22" s="1"/>
  <c r="S31" i="22"/>
  <c r="G30" i="22"/>
  <c r="Q29" i="22"/>
  <c r="S28" i="22"/>
  <c r="G27" i="22"/>
  <c r="Q26" i="22"/>
  <c r="R25" i="22"/>
  <c r="H25" i="22" s="1"/>
  <c r="S24" i="22"/>
  <c r="G23" i="22"/>
  <c r="Q22" i="22"/>
  <c r="R21" i="22"/>
  <c r="H21" i="22" s="1"/>
  <c r="G20" i="22"/>
  <c r="Q19" i="22"/>
  <c r="R18" i="22"/>
  <c r="H18" i="22" s="1"/>
  <c r="S17" i="22"/>
  <c r="G16" i="22"/>
  <c r="Q15" i="22"/>
  <c r="S133" i="22"/>
  <c r="R131" i="22"/>
  <c r="H131" i="22" s="1"/>
  <c r="R128" i="22"/>
  <c r="H128" i="22" s="1"/>
  <c r="R127" i="22"/>
  <c r="H127" i="22" s="1"/>
  <c r="R124" i="22"/>
  <c r="H124" i="22" s="1"/>
  <c r="R123" i="22"/>
  <c r="H123" i="22" s="1"/>
  <c r="R120" i="22"/>
  <c r="H120" i="22" s="1"/>
  <c r="R119" i="22"/>
  <c r="H119" i="22" s="1"/>
  <c r="G118" i="22"/>
  <c r="S115" i="22"/>
  <c r="G114" i="22"/>
  <c r="Q111" i="22"/>
  <c r="Q110" i="22"/>
  <c r="G107" i="22"/>
  <c r="Q106" i="22"/>
  <c r="R105" i="22"/>
  <c r="H105" i="22" s="1"/>
  <c r="S104" i="22"/>
  <c r="G103" i="22"/>
  <c r="Q102" i="22"/>
  <c r="R101" i="22"/>
  <c r="H101" i="22" s="1"/>
  <c r="S100" i="22"/>
  <c r="G99" i="22"/>
  <c r="Q98" i="22"/>
  <c r="R97" i="22"/>
  <c r="H97" i="22" s="1"/>
  <c r="S96" i="22"/>
  <c r="G95" i="22"/>
  <c r="Q94" i="22"/>
  <c r="S93" i="22"/>
  <c r="G92" i="22"/>
  <c r="Q91" i="22"/>
  <c r="R90" i="22"/>
  <c r="H90" i="22" s="1"/>
  <c r="S89" i="22"/>
  <c r="R87" i="22"/>
  <c r="H87" i="22" s="1"/>
  <c r="S86" i="22"/>
  <c r="G85" i="22"/>
  <c r="Q84" i="22"/>
  <c r="R83" i="22"/>
  <c r="H83" i="22" s="1"/>
  <c r="S82" i="22"/>
  <c r="G81" i="22"/>
  <c r="Q80" i="22"/>
  <c r="R79" i="22"/>
  <c r="H79" i="22" s="1"/>
  <c r="G78" i="22"/>
  <c r="Q77" i="22"/>
  <c r="R76" i="22"/>
  <c r="H76" i="22" s="1"/>
  <c r="G75" i="22"/>
  <c r="Q74" i="22"/>
  <c r="R73" i="22"/>
  <c r="H73" i="22" s="1"/>
  <c r="S72" i="22"/>
  <c r="G71" i="22"/>
  <c r="Q70" i="22"/>
  <c r="R69" i="22"/>
  <c r="H69" i="22" s="1"/>
  <c r="S68" i="22"/>
  <c r="G68" i="22"/>
  <c r="Q67" i="22"/>
  <c r="R66" i="22"/>
  <c r="H66" i="22" s="1"/>
  <c r="S65" i="22"/>
  <c r="R63" i="22"/>
  <c r="H63" i="22" s="1"/>
  <c r="S62" i="22"/>
  <c r="G61" i="22"/>
  <c r="Q60" i="22"/>
  <c r="R59" i="22"/>
  <c r="H59" i="22" s="1"/>
  <c r="S58" i="22"/>
  <c r="G58" i="22"/>
  <c r="Q57" i="22"/>
  <c r="S56" i="22"/>
  <c r="G55" i="22"/>
  <c r="Q54" i="22"/>
  <c r="R53" i="22"/>
  <c r="H53" i="22" s="1"/>
  <c r="S52" i="22"/>
  <c r="G51" i="22"/>
  <c r="Q50" i="22"/>
  <c r="S49" i="22"/>
  <c r="G48" i="22"/>
  <c r="Q47" i="22"/>
  <c r="R46" i="22"/>
  <c r="H46" i="22" s="1"/>
  <c r="S45" i="22"/>
  <c r="G44" i="22"/>
  <c r="Q43" i="22"/>
  <c r="R42" i="22"/>
  <c r="H42" i="22" s="1"/>
  <c r="S41" i="22"/>
  <c r="G40" i="22"/>
  <c r="Q39" i="22"/>
  <c r="R38" i="22"/>
  <c r="H38" i="22" s="1"/>
  <c r="S37" i="22"/>
  <c r="G36" i="22"/>
  <c r="Q35" i="22"/>
  <c r="R34" i="22"/>
  <c r="H34" i="22" s="1"/>
  <c r="S33" i="22"/>
  <c r="G33" i="22"/>
  <c r="Q32" i="22"/>
  <c r="R31" i="22"/>
  <c r="H31" i="22" s="1"/>
  <c r="S30" i="22"/>
  <c r="R28" i="22"/>
  <c r="H28" i="22" s="1"/>
  <c r="S27" i="22"/>
  <c r="G26" i="22"/>
  <c r="Q25" i="22"/>
  <c r="R24" i="22"/>
  <c r="H24" i="22" s="1"/>
  <c r="S23" i="22"/>
  <c r="G22" i="22"/>
  <c r="Q21" i="22"/>
  <c r="S20" i="22"/>
  <c r="G19" i="22"/>
  <c r="Q18" i="22"/>
  <c r="R17" i="22"/>
  <c r="H17" i="22" s="1"/>
  <c r="S16" i="22"/>
  <c r="G15" i="22"/>
  <c r="Q129" i="22"/>
  <c r="Q128" i="22"/>
  <c r="Q125" i="22"/>
  <c r="Q124" i="22"/>
  <c r="Q121" i="22"/>
  <c r="Q120" i="22"/>
  <c r="S116" i="22"/>
  <c r="G115" i="22"/>
  <c r="S112" i="22"/>
  <c r="G111" i="22"/>
  <c r="M111" i="22" s="1"/>
  <c r="S108" i="22"/>
  <c r="S107" i="22"/>
  <c r="G106" i="22"/>
  <c r="Q105" i="22"/>
  <c r="R104" i="22"/>
  <c r="H104" i="22" s="1"/>
  <c r="S103" i="22"/>
  <c r="G102" i="22"/>
  <c r="Q101" i="22"/>
  <c r="R100" i="22"/>
  <c r="H100" i="22" s="1"/>
  <c r="S99" i="22"/>
  <c r="G98" i="22"/>
  <c r="Q97" i="22"/>
  <c r="R96" i="22"/>
  <c r="H96" i="22" s="1"/>
  <c r="S95" i="22"/>
  <c r="R93" i="22"/>
  <c r="H93" i="22" s="1"/>
  <c r="S92" i="22"/>
  <c r="G91" i="22"/>
  <c r="Q90" i="22"/>
  <c r="R89" i="22"/>
  <c r="H89" i="22" s="1"/>
  <c r="S88" i="22"/>
  <c r="G88" i="22"/>
  <c r="Q87" i="22"/>
  <c r="R86" i="22"/>
  <c r="H86" i="22" s="1"/>
  <c r="S85" i="22"/>
  <c r="G84" i="22"/>
  <c r="Q83" i="22"/>
  <c r="R82" i="22"/>
  <c r="H82" i="22" s="1"/>
  <c r="S81" i="22"/>
  <c r="G80" i="22"/>
  <c r="Q79" i="22"/>
  <c r="S78" i="22"/>
  <c r="G77" i="22"/>
  <c r="Q76" i="22"/>
  <c r="S75" i="22"/>
  <c r="G74" i="22"/>
  <c r="Q73" i="22"/>
  <c r="R72" i="22"/>
  <c r="H72" i="22" s="1"/>
  <c r="S71" i="22"/>
  <c r="G70" i="22"/>
  <c r="Q69" i="22"/>
  <c r="R68" i="22"/>
  <c r="H68" i="22" s="1"/>
  <c r="G67" i="22"/>
  <c r="Q66" i="22"/>
  <c r="R65" i="22"/>
  <c r="H65" i="22" s="1"/>
  <c r="S64" i="22"/>
  <c r="G64" i="22"/>
  <c r="Q63" i="22"/>
  <c r="R62" i="22"/>
  <c r="H62" i="22" s="1"/>
  <c r="S61" i="22"/>
  <c r="G60" i="22"/>
  <c r="Q59" i="22"/>
  <c r="R58" i="22"/>
  <c r="H58" i="22" s="1"/>
  <c r="R56" i="22"/>
  <c r="H56" i="22" s="1"/>
  <c r="S55" i="22"/>
  <c r="G54" i="22"/>
  <c r="Q53" i="22"/>
  <c r="R52" i="22"/>
  <c r="H52" i="22" s="1"/>
  <c r="S51" i="22"/>
  <c r="R49" i="22"/>
  <c r="H49" i="22" s="1"/>
  <c r="S48" i="22"/>
  <c r="G47" i="22"/>
  <c r="Q46" i="22"/>
  <c r="R45" i="22"/>
  <c r="H45" i="22" s="1"/>
  <c r="S44" i="22"/>
  <c r="G43" i="22"/>
  <c r="Q42" i="22"/>
  <c r="R41" i="22"/>
  <c r="H41" i="22" s="1"/>
  <c r="S40" i="22"/>
  <c r="G39" i="22"/>
  <c r="Q38" i="22"/>
  <c r="R37" i="22"/>
  <c r="H37" i="22" s="1"/>
  <c r="S36" i="22"/>
  <c r="G35" i="22"/>
  <c r="Q34" i="22"/>
  <c r="R33" i="22"/>
  <c r="H33" i="22" s="1"/>
  <c r="G32" i="22"/>
  <c r="Q31" i="22"/>
  <c r="R30" i="22"/>
  <c r="H30" i="22" s="1"/>
  <c r="S29" i="22"/>
  <c r="G29" i="22"/>
  <c r="Q28" i="22"/>
  <c r="R27" i="22"/>
  <c r="H27" i="22" s="1"/>
  <c r="S26" i="22"/>
  <c r="G25" i="22"/>
  <c r="Q24" i="22"/>
  <c r="R23" i="22"/>
  <c r="H23" i="22" s="1"/>
  <c r="S22" i="22"/>
  <c r="R20" i="22"/>
  <c r="H20" i="22" s="1"/>
  <c r="S19" i="22"/>
  <c r="G18" i="22"/>
  <c r="Q17" i="22"/>
  <c r="R16" i="22"/>
  <c r="H16" i="22" s="1"/>
  <c r="S15" i="22"/>
  <c r="X14" i="20"/>
  <c r="Y14" i="20"/>
  <c r="H14" i="20" s="1"/>
  <c r="Z14" i="20"/>
  <c r="G14" i="20"/>
  <c r="Z205" i="20"/>
  <c r="G204" i="20"/>
  <c r="X203" i="20"/>
  <c r="Y202" i="20"/>
  <c r="H202" i="20" s="1"/>
  <c r="Z201" i="20"/>
  <c r="G200" i="20"/>
  <c r="X199" i="20"/>
  <c r="Y198" i="20"/>
  <c r="H198" i="20" s="1"/>
  <c r="Z197" i="20"/>
  <c r="G196" i="20"/>
  <c r="X195" i="20"/>
  <c r="Y194" i="20"/>
  <c r="H194" i="20" s="1"/>
  <c r="Z193" i="20"/>
  <c r="G192" i="20"/>
  <c r="X191" i="20"/>
  <c r="Y190" i="20"/>
  <c r="H190" i="20" s="1"/>
  <c r="Z189" i="20"/>
  <c r="G188" i="20"/>
  <c r="X187" i="20"/>
  <c r="Y186" i="20"/>
  <c r="H186" i="20" s="1"/>
  <c r="Z185" i="20"/>
  <c r="G184" i="20"/>
  <c r="X183" i="20"/>
  <c r="Y182" i="20"/>
  <c r="H182" i="20" s="1"/>
  <c r="Z181" i="20"/>
  <c r="G180" i="20"/>
  <c r="X179" i="20"/>
  <c r="Y178" i="20"/>
  <c r="H178" i="20" s="1"/>
  <c r="Z177" i="20"/>
  <c r="G176" i="20"/>
  <c r="X175" i="20"/>
  <c r="Y174" i="20"/>
  <c r="H174" i="20" s="1"/>
  <c r="Z173" i="20"/>
  <c r="G172" i="20"/>
  <c r="X171" i="20"/>
  <c r="Y170" i="20"/>
  <c r="H170" i="20" s="1"/>
  <c r="Z169" i="20"/>
  <c r="G168" i="20"/>
  <c r="X167" i="20"/>
  <c r="Y166" i="20"/>
  <c r="H166" i="20" s="1"/>
  <c r="Z165" i="20"/>
  <c r="G164" i="20"/>
  <c r="X163" i="20"/>
  <c r="Y162" i="20"/>
  <c r="H162" i="20" s="1"/>
  <c r="Z161" i="20"/>
  <c r="G160" i="20"/>
  <c r="X159" i="20"/>
  <c r="Y158" i="20"/>
  <c r="H158" i="20" s="1"/>
  <c r="Z157" i="20"/>
  <c r="G156" i="20"/>
  <c r="X155" i="20"/>
  <c r="Y154" i="20"/>
  <c r="H154" i="20" s="1"/>
  <c r="Z153" i="20"/>
  <c r="G152" i="20"/>
  <c r="X151" i="20"/>
  <c r="Y150" i="20"/>
  <c r="H150" i="20" s="1"/>
  <c r="Z149" i="20"/>
  <c r="G148" i="20"/>
  <c r="X147" i="20"/>
  <c r="Y146" i="20"/>
  <c r="H146" i="20" s="1"/>
  <c r="Z145" i="20"/>
  <c r="G144" i="20"/>
  <c r="X143" i="20"/>
  <c r="Y142" i="20"/>
  <c r="H142" i="20" s="1"/>
  <c r="Z141" i="20"/>
  <c r="G140" i="20"/>
  <c r="X139" i="20"/>
  <c r="Y138" i="20"/>
  <c r="H138" i="20" s="1"/>
  <c r="Z137" i="20"/>
  <c r="G136" i="20"/>
  <c r="X135" i="20"/>
  <c r="Y134" i="20"/>
  <c r="H134" i="20" s="1"/>
  <c r="Z133" i="20"/>
  <c r="G132" i="20"/>
  <c r="X131" i="20"/>
  <c r="Y130" i="20"/>
  <c r="H130" i="20" s="1"/>
  <c r="Z129" i="20"/>
  <c r="G128" i="20"/>
  <c r="X127" i="20"/>
  <c r="Y126" i="20"/>
  <c r="H126" i="20" s="1"/>
  <c r="Z125" i="20"/>
  <c r="G124" i="20"/>
  <c r="X123" i="20"/>
  <c r="Y122" i="20"/>
  <c r="H122" i="20" s="1"/>
  <c r="Z121" i="20"/>
  <c r="Y205" i="20"/>
  <c r="H205" i="20" s="1"/>
  <c r="Z204" i="20"/>
  <c r="G203" i="20"/>
  <c r="X202" i="20"/>
  <c r="Y201" i="20"/>
  <c r="H201" i="20" s="1"/>
  <c r="Z200" i="20"/>
  <c r="G199" i="20"/>
  <c r="X198" i="20"/>
  <c r="Y197" i="20"/>
  <c r="H197" i="20" s="1"/>
  <c r="Z196" i="20"/>
  <c r="G195" i="20"/>
  <c r="X194" i="20"/>
  <c r="Y193" i="20"/>
  <c r="H193" i="20" s="1"/>
  <c r="Z192" i="20"/>
  <c r="G191" i="20"/>
  <c r="X190" i="20"/>
  <c r="Y189" i="20"/>
  <c r="H189" i="20" s="1"/>
  <c r="Z188" i="20"/>
  <c r="G187" i="20"/>
  <c r="X186" i="20"/>
  <c r="Y185" i="20"/>
  <c r="H185" i="20" s="1"/>
  <c r="Z184" i="20"/>
  <c r="G183" i="20"/>
  <c r="X182" i="20"/>
  <c r="Y181" i="20"/>
  <c r="H181" i="20" s="1"/>
  <c r="Z180" i="20"/>
  <c r="G179" i="20"/>
  <c r="X178" i="20"/>
  <c r="Y177" i="20"/>
  <c r="H177" i="20" s="1"/>
  <c r="Z176" i="20"/>
  <c r="G175" i="20"/>
  <c r="X174" i="20"/>
  <c r="Y173" i="20"/>
  <c r="H173" i="20" s="1"/>
  <c r="Z172" i="20"/>
  <c r="G171" i="20"/>
  <c r="X170" i="20"/>
  <c r="Y169" i="20"/>
  <c r="H169" i="20" s="1"/>
  <c r="Z168" i="20"/>
  <c r="G167" i="20"/>
  <c r="X166" i="20"/>
  <c r="Y165" i="20"/>
  <c r="H165" i="20" s="1"/>
  <c r="Z164" i="20"/>
  <c r="G163" i="20"/>
  <c r="X162" i="20"/>
  <c r="Y161" i="20"/>
  <c r="H161" i="20" s="1"/>
  <c r="Z160" i="20"/>
  <c r="G159" i="20"/>
  <c r="X158" i="20"/>
  <c r="Y157" i="20"/>
  <c r="H157" i="20" s="1"/>
  <c r="Z156" i="20"/>
  <c r="G155" i="20"/>
  <c r="X154" i="20"/>
  <c r="Y153" i="20"/>
  <c r="H153" i="20" s="1"/>
  <c r="Z152" i="20"/>
  <c r="G151" i="20"/>
  <c r="X150" i="20"/>
  <c r="Y149" i="20"/>
  <c r="H149" i="20" s="1"/>
  <c r="Z148" i="20"/>
  <c r="G147" i="20"/>
  <c r="X146" i="20"/>
  <c r="Y145" i="20"/>
  <c r="H145" i="20" s="1"/>
  <c r="Z144" i="20"/>
  <c r="G143" i="20"/>
  <c r="X142" i="20"/>
  <c r="Y141" i="20"/>
  <c r="H141" i="20" s="1"/>
  <c r="Z140" i="20"/>
  <c r="G139" i="20"/>
  <c r="X138" i="20"/>
  <c r="Y137" i="20"/>
  <c r="H137" i="20" s="1"/>
  <c r="Z136" i="20"/>
  <c r="G135" i="20"/>
  <c r="X134" i="20"/>
  <c r="Y133" i="20"/>
  <c r="H133" i="20" s="1"/>
  <c r="Z132" i="20"/>
  <c r="G131" i="20"/>
  <c r="X130" i="20"/>
  <c r="Y129" i="20"/>
  <c r="H129" i="20" s="1"/>
  <c r="Z128" i="20"/>
  <c r="G127" i="20"/>
  <c r="X126" i="20"/>
  <c r="Y125" i="20"/>
  <c r="H125" i="20" s="1"/>
  <c r="Z124" i="20"/>
  <c r="G123" i="20"/>
  <c r="X122" i="20"/>
  <c r="X205" i="20"/>
  <c r="Y204" i="20"/>
  <c r="H204" i="20" s="1"/>
  <c r="Z203" i="20"/>
  <c r="G202" i="20"/>
  <c r="X201" i="20"/>
  <c r="Y200" i="20"/>
  <c r="H200" i="20" s="1"/>
  <c r="Z199" i="20"/>
  <c r="G198" i="20"/>
  <c r="X197" i="20"/>
  <c r="Y196" i="20"/>
  <c r="H196" i="20" s="1"/>
  <c r="Z195" i="20"/>
  <c r="G194" i="20"/>
  <c r="X193" i="20"/>
  <c r="Y192" i="20"/>
  <c r="H192" i="20" s="1"/>
  <c r="Z191" i="20"/>
  <c r="G190" i="20"/>
  <c r="X189" i="20"/>
  <c r="Y188" i="20"/>
  <c r="H188" i="20" s="1"/>
  <c r="Z187" i="20"/>
  <c r="G186" i="20"/>
  <c r="X185" i="20"/>
  <c r="Y184" i="20"/>
  <c r="H184" i="20" s="1"/>
  <c r="Z183" i="20"/>
  <c r="G182" i="20"/>
  <c r="X181" i="20"/>
  <c r="Y180" i="20"/>
  <c r="H180" i="20" s="1"/>
  <c r="Z179" i="20"/>
  <c r="G178" i="20"/>
  <c r="X177" i="20"/>
  <c r="Y176" i="20"/>
  <c r="H176" i="20" s="1"/>
  <c r="Z175" i="20"/>
  <c r="G174" i="20"/>
  <c r="X173" i="20"/>
  <c r="Y172" i="20"/>
  <c r="H172" i="20" s="1"/>
  <c r="Z171" i="20"/>
  <c r="G170" i="20"/>
  <c r="X169" i="20"/>
  <c r="Y168" i="20"/>
  <c r="H168" i="20" s="1"/>
  <c r="Z167" i="20"/>
  <c r="G166" i="20"/>
  <c r="X165" i="20"/>
  <c r="Y164" i="20"/>
  <c r="H164" i="20" s="1"/>
  <c r="Z163" i="20"/>
  <c r="G162" i="20"/>
  <c r="X161" i="20"/>
  <c r="Y160" i="20"/>
  <c r="H160" i="20" s="1"/>
  <c r="Z159" i="20"/>
  <c r="G158" i="20"/>
  <c r="X157" i="20"/>
  <c r="Y156" i="20"/>
  <c r="H156" i="20" s="1"/>
  <c r="Z155" i="20"/>
  <c r="G154" i="20"/>
  <c r="X153" i="20"/>
  <c r="Y152" i="20"/>
  <c r="H152" i="20" s="1"/>
  <c r="Z151" i="20"/>
  <c r="G150" i="20"/>
  <c r="X149" i="20"/>
  <c r="Y148" i="20"/>
  <c r="H148" i="20" s="1"/>
  <c r="Z147" i="20"/>
  <c r="G146" i="20"/>
  <c r="X145" i="20"/>
  <c r="Y144" i="20"/>
  <c r="H144" i="20" s="1"/>
  <c r="Z143" i="20"/>
  <c r="G142" i="20"/>
  <c r="X141" i="20"/>
  <c r="Y140" i="20"/>
  <c r="H140" i="20" s="1"/>
  <c r="Z139" i="20"/>
  <c r="G138" i="20"/>
  <c r="X137" i="20"/>
  <c r="Y136" i="20"/>
  <c r="H136" i="20" s="1"/>
  <c r="Z135" i="20"/>
  <c r="G134" i="20"/>
  <c r="X133" i="20"/>
  <c r="Y132" i="20"/>
  <c r="H132" i="20" s="1"/>
  <c r="Z131" i="20"/>
  <c r="G130" i="20"/>
  <c r="X129" i="20"/>
  <c r="Y128" i="20"/>
  <c r="H128" i="20" s="1"/>
  <c r="Z127" i="20"/>
  <c r="G126" i="20"/>
  <c r="X125" i="20"/>
  <c r="Y124" i="20"/>
  <c r="H124" i="20" s="1"/>
  <c r="Z123" i="20"/>
  <c r="G122" i="20"/>
  <c r="G205" i="20"/>
  <c r="X204" i="20"/>
  <c r="Y203" i="20"/>
  <c r="H203" i="20" s="1"/>
  <c r="Z202" i="20"/>
  <c r="G201" i="20"/>
  <c r="X200" i="20"/>
  <c r="Y199" i="20"/>
  <c r="H199" i="20" s="1"/>
  <c r="Z198" i="20"/>
  <c r="G197" i="20"/>
  <c r="X196" i="20"/>
  <c r="Y195" i="20"/>
  <c r="H195" i="20" s="1"/>
  <c r="Z194" i="20"/>
  <c r="G193" i="20"/>
  <c r="X192" i="20"/>
  <c r="Y191" i="20"/>
  <c r="H191" i="20" s="1"/>
  <c r="Z190" i="20"/>
  <c r="G189" i="20"/>
  <c r="X188" i="20"/>
  <c r="Y187" i="20"/>
  <c r="H187" i="20" s="1"/>
  <c r="Z186" i="20"/>
  <c r="G185" i="20"/>
  <c r="X184" i="20"/>
  <c r="Y183" i="20"/>
  <c r="H183" i="20" s="1"/>
  <c r="Z182" i="20"/>
  <c r="G181" i="20"/>
  <c r="X121" i="20"/>
  <c r="Y120" i="20"/>
  <c r="H120" i="20" s="1"/>
  <c r="Z119" i="20"/>
  <c r="G119" i="20"/>
  <c r="X118" i="20"/>
  <c r="Y117" i="20"/>
  <c r="H117" i="20" s="1"/>
  <c r="Z116" i="20"/>
  <c r="G115" i="20"/>
  <c r="X114" i="20"/>
  <c r="Y113" i="20"/>
  <c r="H113" i="20" s="1"/>
  <c r="Z112" i="20"/>
  <c r="G112" i="20"/>
  <c r="X111" i="20"/>
  <c r="Y110" i="20"/>
  <c r="H110" i="20" s="1"/>
  <c r="Z109" i="20"/>
  <c r="G108" i="20"/>
  <c r="X107" i="20"/>
  <c r="Y106" i="20"/>
  <c r="H106" i="20" s="1"/>
  <c r="Z105" i="20"/>
  <c r="G105" i="20"/>
  <c r="X104" i="20"/>
  <c r="Y103" i="20"/>
  <c r="H103" i="20" s="1"/>
  <c r="Z102" i="20"/>
  <c r="G101" i="20"/>
  <c r="X100" i="20"/>
  <c r="Y99" i="20"/>
  <c r="H99" i="20" s="1"/>
  <c r="Z98" i="20"/>
  <c r="G97" i="20"/>
  <c r="X96" i="20"/>
  <c r="Y95" i="20"/>
  <c r="H95" i="20" s="1"/>
  <c r="Z94" i="20"/>
  <c r="G93" i="20"/>
  <c r="X92" i="20"/>
  <c r="Y91" i="20"/>
  <c r="H91" i="20" s="1"/>
  <c r="Z90" i="20"/>
  <c r="G89" i="20"/>
  <c r="X88" i="20"/>
  <c r="Y87" i="20"/>
  <c r="H87" i="20" s="1"/>
  <c r="Z86" i="20"/>
  <c r="G85" i="20"/>
  <c r="X84" i="20"/>
  <c r="Y83" i="20"/>
  <c r="H83" i="20" s="1"/>
  <c r="Z82" i="20"/>
  <c r="G81" i="20"/>
  <c r="X80" i="20"/>
  <c r="Y79" i="20"/>
  <c r="H79" i="20" s="1"/>
  <c r="Z78" i="20"/>
  <c r="G77" i="20"/>
  <c r="X76" i="20"/>
  <c r="Y75" i="20"/>
  <c r="H75" i="20" s="1"/>
  <c r="Z74" i="20"/>
  <c r="G73" i="20"/>
  <c r="X72" i="20"/>
  <c r="Y71" i="20"/>
  <c r="H71" i="20" s="1"/>
  <c r="Z70" i="20"/>
  <c r="G69" i="20"/>
  <c r="X68" i="20"/>
  <c r="Y67" i="20"/>
  <c r="H67" i="20" s="1"/>
  <c r="Z66" i="20"/>
  <c r="G65" i="20"/>
  <c r="X64" i="20"/>
  <c r="Y63" i="20"/>
  <c r="H63" i="20" s="1"/>
  <c r="Z62" i="20"/>
  <c r="G61" i="20"/>
  <c r="X60" i="20"/>
  <c r="Y59" i="20"/>
  <c r="H59" i="20" s="1"/>
  <c r="Z58" i="20"/>
  <c r="G57" i="20"/>
  <c r="X56" i="20"/>
  <c r="Y55" i="20"/>
  <c r="H55" i="20" s="1"/>
  <c r="Z54" i="20"/>
  <c r="X180" i="20"/>
  <c r="Z178" i="20"/>
  <c r="X176" i="20"/>
  <c r="Z174" i="20"/>
  <c r="X172" i="20"/>
  <c r="Z170" i="20"/>
  <c r="X168" i="20"/>
  <c r="Z166" i="20"/>
  <c r="X164" i="20"/>
  <c r="Z162" i="20"/>
  <c r="X160" i="20"/>
  <c r="Z158" i="20"/>
  <c r="X156" i="20"/>
  <c r="Z154" i="20"/>
  <c r="X152" i="20"/>
  <c r="Z150" i="20"/>
  <c r="X148" i="20"/>
  <c r="Z146" i="20"/>
  <c r="X144" i="20"/>
  <c r="Z142" i="20"/>
  <c r="X140" i="20"/>
  <c r="Z138" i="20"/>
  <c r="X136" i="20"/>
  <c r="Z134" i="20"/>
  <c r="X132" i="20"/>
  <c r="Z130" i="20"/>
  <c r="X128" i="20"/>
  <c r="Z126" i="20"/>
  <c r="X124" i="20"/>
  <c r="Z122" i="20"/>
  <c r="G121" i="20"/>
  <c r="X120" i="20"/>
  <c r="Y119" i="20"/>
  <c r="H119" i="20" s="1"/>
  <c r="G118" i="20"/>
  <c r="X117" i="20"/>
  <c r="Y116" i="20"/>
  <c r="H116" i="20" s="1"/>
  <c r="Z115" i="20"/>
  <c r="G114" i="20"/>
  <c r="X113" i="20"/>
  <c r="Y112" i="20"/>
  <c r="H112" i="20" s="1"/>
  <c r="G111" i="20"/>
  <c r="X110" i="20"/>
  <c r="Y109" i="20"/>
  <c r="H109" i="20" s="1"/>
  <c r="Z108" i="20"/>
  <c r="G107" i="20"/>
  <c r="X106" i="20"/>
  <c r="Y105" i="20"/>
  <c r="H105" i="20" s="1"/>
  <c r="G104" i="20"/>
  <c r="X103" i="20"/>
  <c r="Y102" i="20"/>
  <c r="H102" i="20" s="1"/>
  <c r="Z101" i="20"/>
  <c r="G100" i="20"/>
  <c r="X99" i="20"/>
  <c r="Y98" i="20"/>
  <c r="H98" i="20" s="1"/>
  <c r="Z97" i="20"/>
  <c r="G96" i="20"/>
  <c r="X95" i="20"/>
  <c r="Y94" i="20"/>
  <c r="H94" i="20" s="1"/>
  <c r="Z93" i="20"/>
  <c r="G92" i="20"/>
  <c r="X91" i="20"/>
  <c r="Y90" i="20"/>
  <c r="H90" i="20" s="1"/>
  <c r="Z89" i="20"/>
  <c r="G88" i="20"/>
  <c r="X87" i="20"/>
  <c r="Y86" i="20"/>
  <c r="H86" i="20" s="1"/>
  <c r="Z85" i="20"/>
  <c r="G84" i="20"/>
  <c r="X83" i="20"/>
  <c r="Y82" i="20"/>
  <c r="H82" i="20" s="1"/>
  <c r="Z81" i="20"/>
  <c r="G80" i="20"/>
  <c r="X79" i="20"/>
  <c r="Y78" i="20"/>
  <c r="H78" i="20" s="1"/>
  <c r="Z77" i="20"/>
  <c r="G76" i="20"/>
  <c r="X75" i="20"/>
  <c r="Y74" i="20"/>
  <c r="H74" i="20" s="1"/>
  <c r="Z73" i="20"/>
  <c r="G72" i="20"/>
  <c r="X71" i="20"/>
  <c r="Y70" i="20"/>
  <c r="H70" i="20" s="1"/>
  <c r="Z69" i="20"/>
  <c r="G68" i="20"/>
  <c r="X67" i="20"/>
  <c r="G120" i="20"/>
  <c r="X119" i="20"/>
  <c r="Z118" i="20"/>
  <c r="G117" i="20"/>
  <c r="X116" i="20"/>
  <c r="Y115" i="20"/>
  <c r="H115" i="20" s="1"/>
  <c r="Z114" i="20"/>
  <c r="G113" i="20"/>
  <c r="X112" i="20"/>
  <c r="Z111" i="20"/>
  <c r="G110" i="20"/>
  <c r="X109" i="20"/>
  <c r="Y108" i="20"/>
  <c r="H108" i="20" s="1"/>
  <c r="Z107" i="20"/>
  <c r="G106" i="20"/>
  <c r="X105" i="20"/>
  <c r="Z104" i="20"/>
  <c r="G103" i="20"/>
  <c r="X102" i="20"/>
  <c r="Y101" i="20"/>
  <c r="H101" i="20" s="1"/>
  <c r="Z100" i="20"/>
  <c r="G99" i="20"/>
  <c r="X98" i="20"/>
  <c r="Y97" i="20"/>
  <c r="H97" i="20" s="1"/>
  <c r="Z96" i="20"/>
  <c r="G95" i="20"/>
  <c r="X94" i="20"/>
  <c r="Y93" i="20"/>
  <c r="H93" i="20" s="1"/>
  <c r="Z92" i="20"/>
  <c r="G91" i="20"/>
  <c r="X90" i="20"/>
  <c r="Y89" i="20"/>
  <c r="H89" i="20" s="1"/>
  <c r="Z88" i="20"/>
  <c r="G87" i="20"/>
  <c r="X86" i="20"/>
  <c r="Y85" i="20"/>
  <c r="H85" i="20" s="1"/>
  <c r="Z84" i="20"/>
  <c r="Y179" i="20"/>
  <c r="H179" i="20" s="1"/>
  <c r="G177" i="20"/>
  <c r="Y175" i="20"/>
  <c r="H175" i="20" s="1"/>
  <c r="G173" i="20"/>
  <c r="Y171" i="20"/>
  <c r="H171" i="20" s="1"/>
  <c r="G169" i="20"/>
  <c r="Y167" i="20"/>
  <c r="H167" i="20" s="1"/>
  <c r="G165" i="20"/>
  <c r="Y163" i="20"/>
  <c r="H163" i="20" s="1"/>
  <c r="G161" i="20"/>
  <c r="Y159" i="20"/>
  <c r="H159" i="20" s="1"/>
  <c r="G157" i="20"/>
  <c r="Y155" i="20"/>
  <c r="H155" i="20" s="1"/>
  <c r="G153" i="20"/>
  <c r="Y151" i="20"/>
  <c r="H151" i="20" s="1"/>
  <c r="G149" i="20"/>
  <c r="Y147" i="20"/>
  <c r="H147" i="20" s="1"/>
  <c r="G145" i="20"/>
  <c r="Y143" i="20"/>
  <c r="H143" i="20" s="1"/>
  <c r="G141" i="20"/>
  <c r="Y139" i="20"/>
  <c r="H139" i="20" s="1"/>
  <c r="G137" i="20"/>
  <c r="Y135" i="20"/>
  <c r="H135" i="20" s="1"/>
  <c r="G133" i="20"/>
  <c r="Y131" i="20"/>
  <c r="H131" i="20" s="1"/>
  <c r="G129" i="20"/>
  <c r="Y127" i="20"/>
  <c r="H127" i="20" s="1"/>
  <c r="G125" i="20"/>
  <c r="Y123" i="20"/>
  <c r="H123" i="20" s="1"/>
  <c r="Y121" i="20"/>
  <c r="H121" i="20" s="1"/>
  <c r="Z120" i="20"/>
  <c r="Y118" i="20"/>
  <c r="H118" i="20" s="1"/>
  <c r="Z117" i="20"/>
  <c r="G116" i="20"/>
  <c r="X115" i="20"/>
  <c r="Y114" i="20"/>
  <c r="H114" i="20" s="1"/>
  <c r="Z113" i="20"/>
  <c r="Y111" i="20"/>
  <c r="H111" i="20" s="1"/>
  <c r="Z110" i="20"/>
  <c r="G109" i="20"/>
  <c r="X108" i="20"/>
  <c r="Y107" i="20"/>
  <c r="H107" i="20" s="1"/>
  <c r="Z106" i="20"/>
  <c r="Y104" i="20"/>
  <c r="H104" i="20" s="1"/>
  <c r="Z103" i="20"/>
  <c r="G102" i="20"/>
  <c r="X101" i="20"/>
  <c r="Y100" i="20"/>
  <c r="H100" i="20" s="1"/>
  <c r="Z99" i="20"/>
  <c r="G98" i="20"/>
  <c r="X97" i="20"/>
  <c r="Y96" i="20"/>
  <c r="H96" i="20" s="1"/>
  <c r="Z95" i="20"/>
  <c r="G94" i="20"/>
  <c r="X93" i="20"/>
  <c r="Y92" i="20"/>
  <c r="H92" i="20" s="1"/>
  <c r="Z91" i="20"/>
  <c r="G90" i="20"/>
  <c r="X89" i="20"/>
  <c r="Y88" i="20"/>
  <c r="H88" i="20" s="1"/>
  <c r="Z87" i="20"/>
  <c r="G86" i="20"/>
  <c r="X85" i="20"/>
  <c r="Y84" i="20"/>
  <c r="H84" i="20" s="1"/>
  <c r="Z83" i="20"/>
  <c r="G82" i="20"/>
  <c r="X81" i="20"/>
  <c r="Y80" i="20"/>
  <c r="H80" i="20" s="1"/>
  <c r="Z79" i="20"/>
  <c r="G78" i="20"/>
  <c r="X77" i="20"/>
  <c r="Y76" i="20"/>
  <c r="H76" i="20" s="1"/>
  <c r="X82" i="20"/>
  <c r="Z80" i="20"/>
  <c r="X78" i="20"/>
  <c r="Z76" i="20"/>
  <c r="Y73" i="20"/>
  <c r="H73" i="20" s="1"/>
  <c r="Y72" i="20"/>
  <c r="H72" i="20" s="1"/>
  <c r="Y69" i="20"/>
  <c r="H69" i="20" s="1"/>
  <c r="Y68" i="20"/>
  <c r="H68" i="20" s="1"/>
  <c r="G53" i="20"/>
  <c r="X52" i="20"/>
  <c r="Y51" i="20"/>
  <c r="H51" i="20" s="1"/>
  <c r="Z50" i="20"/>
  <c r="G49" i="20"/>
  <c r="X48" i="20"/>
  <c r="Y47" i="20"/>
  <c r="H47" i="20" s="1"/>
  <c r="Z46" i="20"/>
  <c r="G45" i="20"/>
  <c r="X44" i="20"/>
  <c r="Y43" i="20"/>
  <c r="H43" i="20" s="1"/>
  <c r="Z42" i="20"/>
  <c r="G41" i="20"/>
  <c r="X40" i="20"/>
  <c r="Y39" i="20"/>
  <c r="H39" i="20" s="1"/>
  <c r="Z38" i="20"/>
  <c r="G37" i="20"/>
  <c r="X36" i="20"/>
  <c r="Y35" i="20"/>
  <c r="H35" i="20" s="1"/>
  <c r="Z34" i="20"/>
  <c r="G33" i="20"/>
  <c r="X32" i="20"/>
  <c r="Y31" i="20"/>
  <c r="H31" i="20" s="1"/>
  <c r="Z30" i="20"/>
  <c r="G29" i="20"/>
  <c r="X28" i="20"/>
  <c r="Y27" i="20"/>
  <c r="H27" i="20" s="1"/>
  <c r="Z26" i="20"/>
  <c r="G26" i="20"/>
  <c r="X25" i="20"/>
  <c r="Y24" i="20"/>
  <c r="H24" i="20" s="1"/>
  <c r="Z23" i="20"/>
  <c r="G22" i="20"/>
  <c r="X21" i="20"/>
  <c r="Y20" i="20"/>
  <c r="H20" i="20" s="1"/>
  <c r="Z19" i="20"/>
  <c r="G18" i="20"/>
  <c r="X17" i="20"/>
  <c r="Y16" i="20"/>
  <c r="H16" i="20" s="1"/>
  <c r="Z15" i="20"/>
  <c r="G17" i="20"/>
  <c r="Y15" i="20"/>
  <c r="H15" i="20" s="1"/>
  <c r="Y29" i="20"/>
  <c r="H29" i="20" s="1"/>
  <c r="G27" i="20"/>
  <c r="X26" i="20"/>
  <c r="X23" i="20"/>
  <c r="Z21" i="20"/>
  <c r="G20" i="20"/>
  <c r="Z17" i="20"/>
  <c r="X15" i="20"/>
  <c r="Z72" i="20"/>
  <c r="Z68" i="20"/>
  <c r="X65" i="20"/>
  <c r="G64" i="20"/>
  <c r="X74" i="20"/>
  <c r="X73" i="20"/>
  <c r="X70" i="20"/>
  <c r="X69" i="20"/>
  <c r="Y66" i="20"/>
  <c r="H66" i="20" s="1"/>
  <c r="Z65" i="20"/>
  <c r="Z64" i="20"/>
  <c r="Z63" i="20"/>
  <c r="Y62" i="20"/>
  <c r="H62" i="20" s="1"/>
  <c r="Z61" i="20"/>
  <c r="Z60" i="20"/>
  <c r="Z59" i="20"/>
  <c r="Y58" i="20"/>
  <c r="H58" i="20" s="1"/>
  <c r="Z57" i="20"/>
  <c r="Z56" i="20"/>
  <c r="Z55" i="20"/>
  <c r="Y54" i="20"/>
  <c r="H54" i="20" s="1"/>
  <c r="Z53" i="20"/>
  <c r="G52" i="20"/>
  <c r="X51" i="20"/>
  <c r="Y50" i="20"/>
  <c r="H50" i="20" s="1"/>
  <c r="Z49" i="20"/>
  <c r="G48" i="20"/>
  <c r="X47" i="20"/>
  <c r="Y46" i="20"/>
  <c r="H46" i="20" s="1"/>
  <c r="Z45" i="20"/>
  <c r="G44" i="20"/>
  <c r="X43" i="20"/>
  <c r="Y42" i="20"/>
  <c r="H42" i="20" s="1"/>
  <c r="Z41" i="20"/>
  <c r="G40" i="20"/>
  <c r="X39" i="20"/>
  <c r="Y38" i="20"/>
  <c r="H38" i="20" s="1"/>
  <c r="Z37" i="20"/>
  <c r="G36" i="20"/>
  <c r="X35" i="20"/>
  <c r="Y34" i="20"/>
  <c r="H34" i="20" s="1"/>
  <c r="Z33" i="20"/>
  <c r="G32" i="20"/>
  <c r="X31" i="20"/>
  <c r="Y30" i="20"/>
  <c r="H30" i="20" s="1"/>
  <c r="Z29" i="20"/>
  <c r="G28" i="20"/>
  <c r="X27" i="20"/>
  <c r="Y26" i="20"/>
  <c r="H26" i="20" s="1"/>
  <c r="G25" i="20"/>
  <c r="X24" i="20"/>
  <c r="Y23" i="20"/>
  <c r="H23" i="20" s="1"/>
  <c r="Z22" i="20"/>
  <c r="G21" i="20"/>
  <c r="X20" i="20"/>
  <c r="Y19" i="20"/>
  <c r="H19" i="20" s="1"/>
  <c r="Z18" i="20"/>
  <c r="X16" i="20"/>
  <c r="Z28" i="20"/>
  <c r="Z25" i="20"/>
  <c r="G24" i="20"/>
  <c r="Y22" i="20"/>
  <c r="H22" i="20" s="1"/>
  <c r="X19" i="20"/>
  <c r="Y18" i="20"/>
  <c r="H18" i="20" s="1"/>
  <c r="G16" i="20"/>
  <c r="G75" i="20"/>
  <c r="G71" i="20"/>
  <c r="G67" i="20"/>
  <c r="G66" i="20"/>
  <c r="G63" i="20"/>
  <c r="G60" i="20"/>
  <c r="G59" i="20"/>
  <c r="G56" i="20"/>
  <c r="X53" i="20"/>
  <c r="X49" i="20"/>
  <c r="Z47" i="20"/>
  <c r="Y44" i="20"/>
  <c r="H44" i="20" s="1"/>
  <c r="X41" i="20"/>
  <c r="X37" i="20"/>
  <c r="Z35" i="20"/>
  <c r="Y32" i="20"/>
  <c r="H32" i="20" s="1"/>
  <c r="X29" i="20"/>
  <c r="Y25" i="20"/>
  <c r="H25" i="20" s="1"/>
  <c r="X22" i="20"/>
  <c r="X18" i="20"/>
  <c r="Z16" i="20"/>
  <c r="G83" i="20"/>
  <c r="Y81" i="20"/>
  <c r="H81" i="20" s="1"/>
  <c r="G79" i="20"/>
  <c r="Y77" i="20"/>
  <c r="H77" i="20" s="1"/>
  <c r="Z75" i="20"/>
  <c r="G74" i="20"/>
  <c r="Z71" i="20"/>
  <c r="G70" i="20"/>
  <c r="Z67" i="20"/>
  <c r="X66" i="20"/>
  <c r="Y65" i="20"/>
  <c r="H65" i="20" s="1"/>
  <c r="Y64" i="20"/>
  <c r="H64" i="20" s="1"/>
  <c r="X63" i="20"/>
  <c r="X62" i="20"/>
  <c r="Y61" i="20"/>
  <c r="H61" i="20" s="1"/>
  <c r="Y60" i="20"/>
  <c r="H60" i="20" s="1"/>
  <c r="X59" i="20"/>
  <c r="X58" i="20"/>
  <c r="Y57" i="20"/>
  <c r="H57" i="20" s="1"/>
  <c r="Y56" i="20"/>
  <c r="H56" i="20" s="1"/>
  <c r="X55" i="20"/>
  <c r="X54" i="20"/>
  <c r="Y53" i="20"/>
  <c r="H53" i="20" s="1"/>
  <c r="Z52" i="20"/>
  <c r="G51" i="20"/>
  <c r="X50" i="20"/>
  <c r="Y49" i="20"/>
  <c r="H49" i="20" s="1"/>
  <c r="Z48" i="20"/>
  <c r="G47" i="20"/>
  <c r="X46" i="20"/>
  <c r="Y45" i="20"/>
  <c r="H45" i="20" s="1"/>
  <c r="Z44" i="20"/>
  <c r="G43" i="20"/>
  <c r="X42" i="20"/>
  <c r="Y41" i="20"/>
  <c r="H41" i="20" s="1"/>
  <c r="Z40" i="20"/>
  <c r="G39" i="20"/>
  <c r="X38" i="20"/>
  <c r="Y37" i="20"/>
  <c r="H37" i="20" s="1"/>
  <c r="Z36" i="20"/>
  <c r="G35" i="20"/>
  <c r="X34" i="20"/>
  <c r="Y33" i="20"/>
  <c r="H33" i="20" s="1"/>
  <c r="Z32" i="20"/>
  <c r="G31" i="20"/>
  <c r="X30" i="20"/>
  <c r="X61" i="20"/>
  <c r="X57" i="20"/>
  <c r="G54" i="20"/>
  <c r="Z51" i="20"/>
  <c r="Y48" i="20"/>
  <c r="H48" i="20" s="1"/>
  <c r="X45" i="20"/>
  <c r="G42" i="20"/>
  <c r="Z39" i="20"/>
  <c r="Y36" i="20"/>
  <c r="H36" i="20" s="1"/>
  <c r="X33" i="20"/>
  <c r="G30" i="20"/>
  <c r="Z27" i="20"/>
  <c r="G23" i="20"/>
  <c r="Z20" i="20"/>
  <c r="Y17" i="20"/>
  <c r="H17" i="20" s="1"/>
  <c r="G62" i="20"/>
  <c r="G58" i="20"/>
  <c r="G55" i="20"/>
  <c r="Y52" i="20"/>
  <c r="H52" i="20" s="1"/>
  <c r="G50" i="20"/>
  <c r="G46" i="20"/>
  <c r="Z43" i="20"/>
  <c r="Y40" i="20"/>
  <c r="H40" i="20" s="1"/>
  <c r="G38" i="20"/>
  <c r="G34" i="20"/>
  <c r="Z31" i="20"/>
  <c r="Y28" i="20"/>
  <c r="H28" i="20" s="1"/>
  <c r="Z24" i="20"/>
  <c r="Y21" i="20"/>
  <c r="H21" i="20" s="1"/>
  <c r="G19" i="20"/>
  <c r="G15" i="20"/>
  <c r="J59" i="20" l="1"/>
  <c r="K59" i="20" s="1"/>
  <c r="M59" i="20"/>
  <c r="T59" i="20"/>
  <c r="Q59" i="20"/>
  <c r="R59" i="20" s="1"/>
  <c r="J65" i="20"/>
  <c r="K65" i="20" s="1"/>
  <c r="M65" i="20"/>
  <c r="T65" i="20"/>
  <c r="Q65" i="20"/>
  <c r="R65" i="20" s="1"/>
  <c r="J113" i="20"/>
  <c r="K113" i="20" s="1"/>
  <c r="M113" i="20"/>
  <c r="T113" i="20"/>
  <c r="Q113" i="20"/>
  <c r="R113" i="20" s="1"/>
  <c r="M128" i="20"/>
  <c r="J128" i="20"/>
  <c r="K128" i="20" s="1"/>
  <c r="T128" i="20"/>
  <c r="Q128" i="20"/>
  <c r="R128" i="20" s="1"/>
  <c r="J160" i="20"/>
  <c r="K160" i="20" s="1"/>
  <c r="M160" i="20"/>
  <c r="Q160" i="20"/>
  <c r="R160" i="20" s="1"/>
  <c r="T160" i="20"/>
  <c r="J45" i="20"/>
  <c r="K45" i="20" s="1"/>
  <c r="M45" i="20"/>
  <c r="T45" i="20"/>
  <c r="Q45" i="20"/>
  <c r="R45" i="20" s="1"/>
  <c r="J73" i="20"/>
  <c r="K73" i="20" s="1"/>
  <c r="M73" i="20"/>
  <c r="T73" i="20"/>
  <c r="Q73" i="20"/>
  <c r="R73" i="20" s="1"/>
  <c r="M147" i="20"/>
  <c r="J147" i="20"/>
  <c r="K147" i="20" s="1"/>
  <c r="T147" i="20"/>
  <c r="Q147" i="20"/>
  <c r="R147" i="20" s="1"/>
  <c r="J151" i="20"/>
  <c r="K151" i="20" s="1"/>
  <c r="M151" i="20"/>
  <c r="Q151" i="20"/>
  <c r="R151" i="20" s="1"/>
  <c r="T151" i="20"/>
  <c r="J155" i="20"/>
  <c r="K155" i="20" s="1"/>
  <c r="M155" i="20"/>
  <c r="T155" i="20"/>
  <c r="Q155" i="20"/>
  <c r="R155" i="20" s="1"/>
  <c r="J159" i="20"/>
  <c r="K159" i="20" s="1"/>
  <c r="M159" i="20"/>
  <c r="T159" i="20"/>
  <c r="Q159" i="20"/>
  <c r="R159" i="20" s="1"/>
  <c r="J163" i="20"/>
  <c r="K163" i="20" s="1"/>
  <c r="M163" i="20"/>
  <c r="T163" i="20"/>
  <c r="Q163" i="20"/>
  <c r="R163" i="20" s="1"/>
  <c r="J167" i="20"/>
  <c r="K167" i="20" s="1"/>
  <c r="M167" i="20"/>
  <c r="T167" i="20"/>
  <c r="Q167" i="20"/>
  <c r="R167" i="20" s="1"/>
  <c r="J171" i="20"/>
  <c r="K171" i="20" s="1"/>
  <c r="M171" i="20"/>
  <c r="Q171" i="20"/>
  <c r="R171" i="20" s="1"/>
  <c r="T171" i="20"/>
  <c r="J175" i="20"/>
  <c r="K175" i="20" s="1"/>
  <c r="M175" i="20"/>
  <c r="Q175" i="20"/>
  <c r="R175" i="20" s="1"/>
  <c r="T175" i="20"/>
  <c r="J179" i="20"/>
  <c r="K179" i="20" s="1"/>
  <c r="M179" i="20"/>
  <c r="T179" i="20"/>
  <c r="Q179" i="20"/>
  <c r="R179" i="20" s="1"/>
  <c r="M183" i="20"/>
  <c r="J183" i="20"/>
  <c r="K183" i="20" s="1"/>
  <c r="Q183" i="20"/>
  <c r="R183" i="20" s="1"/>
  <c r="T183" i="20"/>
  <c r="M187" i="20"/>
  <c r="J187" i="20"/>
  <c r="K187" i="20" s="1"/>
  <c r="Q187" i="20"/>
  <c r="R187" i="20" s="1"/>
  <c r="T187" i="20"/>
  <c r="M191" i="20"/>
  <c r="J191" i="20"/>
  <c r="K191" i="20" s="1"/>
  <c r="T191" i="20"/>
  <c r="Q191" i="20"/>
  <c r="R191" i="20" s="1"/>
  <c r="M195" i="20"/>
  <c r="J195" i="20"/>
  <c r="K195" i="20" s="1"/>
  <c r="T195" i="20"/>
  <c r="Q195" i="20"/>
  <c r="R195" i="20" s="1"/>
  <c r="M199" i="20"/>
  <c r="J199" i="20"/>
  <c r="K199" i="20" s="1"/>
  <c r="Q199" i="20"/>
  <c r="R199" i="20" s="1"/>
  <c r="T199" i="20"/>
  <c r="J203" i="20"/>
  <c r="K203" i="20" s="1"/>
  <c r="M203" i="20"/>
  <c r="Q203" i="20"/>
  <c r="R203" i="20" s="1"/>
  <c r="T203" i="20"/>
  <c r="J55" i="20"/>
  <c r="K55" i="20" s="1"/>
  <c r="M55" i="20"/>
  <c r="Q55" i="20"/>
  <c r="R55" i="20" s="1"/>
  <c r="T55" i="20"/>
  <c r="J49" i="20"/>
  <c r="K49" i="20" s="1"/>
  <c r="M49" i="20"/>
  <c r="T49" i="20"/>
  <c r="Q49" i="20"/>
  <c r="R49" i="20" s="1"/>
  <c r="J19" i="20"/>
  <c r="K19" i="20" s="1"/>
  <c r="M19" i="20"/>
  <c r="Q19" i="20"/>
  <c r="R19" i="20" s="1"/>
  <c r="T19" i="20"/>
  <c r="J24" i="20"/>
  <c r="K24" i="20" s="1"/>
  <c r="M24" i="20"/>
  <c r="T24" i="20"/>
  <c r="Q24" i="20"/>
  <c r="R24" i="20" s="1"/>
  <c r="J70" i="20"/>
  <c r="K70" i="20" s="1"/>
  <c r="M70" i="20"/>
  <c r="T70" i="20"/>
  <c r="Q70" i="20"/>
  <c r="R70" i="20" s="1"/>
  <c r="J26" i="20"/>
  <c r="K26" i="20" s="1"/>
  <c r="M26" i="20"/>
  <c r="Q26" i="20"/>
  <c r="R26" i="20" s="1"/>
  <c r="T26" i="20"/>
  <c r="J119" i="20"/>
  <c r="K119" i="20" s="1"/>
  <c r="M119" i="20"/>
  <c r="T119" i="20"/>
  <c r="Q119" i="20"/>
  <c r="R119" i="20" s="1"/>
  <c r="M144" i="20"/>
  <c r="J144" i="20"/>
  <c r="K144" i="20" s="1"/>
  <c r="Q144" i="20"/>
  <c r="R144" i="20" s="1"/>
  <c r="T144" i="20"/>
  <c r="J168" i="20"/>
  <c r="K168" i="20" s="1"/>
  <c r="M168" i="20"/>
  <c r="Q168" i="20"/>
  <c r="R168" i="20" s="1"/>
  <c r="T168" i="20"/>
  <c r="J176" i="20"/>
  <c r="K176" i="20" s="1"/>
  <c r="M176" i="20"/>
  <c r="Q176" i="20"/>
  <c r="R176" i="20" s="1"/>
  <c r="T176" i="20"/>
  <c r="J33" i="20"/>
  <c r="K33" i="20" s="1"/>
  <c r="M33" i="20"/>
  <c r="Q33" i="20"/>
  <c r="R33" i="20" s="1"/>
  <c r="T33" i="20"/>
  <c r="J41" i="20"/>
  <c r="K41" i="20" s="1"/>
  <c r="M41" i="20"/>
  <c r="Q41" i="20"/>
  <c r="R41" i="20" s="1"/>
  <c r="T41" i="20"/>
  <c r="J16" i="20"/>
  <c r="K16" i="20" s="1"/>
  <c r="M16" i="20"/>
  <c r="T16" i="20"/>
  <c r="Q16" i="20"/>
  <c r="R16" i="20" s="1"/>
  <c r="M116" i="20"/>
  <c r="J116" i="20"/>
  <c r="K116" i="20" s="1"/>
  <c r="T116" i="20"/>
  <c r="Q116" i="20"/>
  <c r="R116" i="20" s="1"/>
  <c r="J106" i="20"/>
  <c r="K106" i="20" s="1"/>
  <c r="M106" i="20"/>
  <c r="Q106" i="20"/>
  <c r="R106" i="20" s="1"/>
  <c r="T106" i="20"/>
  <c r="J56" i="20"/>
  <c r="K56" i="20" s="1"/>
  <c r="M56" i="20"/>
  <c r="Q56" i="20"/>
  <c r="R56" i="20" s="1"/>
  <c r="T56" i="20"/>
  <c r="J64" i="20"/>
  <c r="K64" i="20" s="1"/>
  <c r="M64" i="20"/>
  <c r="Q64" i="20"/>
  <c r="R64" i="20" s="1"/>
  <c r="T64" i="20"/>
  <c r="J68" i="20"/>
  <c r="K68" i="20" s="1"/>
  <c r="M68" i="20"/>
  <c r="Q68" i="20"/>
  <c r="R68" i="20" s="1"/>
  <c r="T68" i="20"/>
  <c r="J76" i="20"/>
  <c r="K76" i="20" s="1"/>
  <c r="M76" i="20"/>
  <c r="T76" i="20"/>
  <c r="Q76" i="20"/>
  <c r="R76" i="20" s="1"/>
  <c r="J88" i="20"/>
  <c r="K88" i="20" s="1"/>
  <c r="M88" i="20"/>
  <c r="T88" i="20"/>
  <c r="Q88" i="20"/>
  <c r="R88" i="20" s="1"/>
  <c r="M96" i="20"/>
  <c r="J96" i="20"/>
  <c r="K96" i="20" s="1"/>
  <c r="T96" i="20"/>
  <c r="Q96" i="20"/>
  <c r="R96" i="20" s="1"/>
  <c r="J104" i="20"/>
  <c r="K104" i="20" s="1"/>
  <c r="M104" i="20"/>
  <c r="T104" i="20"/>
  <c r="Q104" i="20"/>
  <c r="R104" i="20" s="1"/>
  <c r="J107" i="20"/>
  <c r="K107" i="20" s="1"/>
  <c r="M107" i="20"/>
  <c r="T107" i="20"/>
  <c r="Q107" i="20"/>
  <c r="R107" i="20" s="1"/>
  <c r="M118" i="20"/>
  <c r="J118" i="20"/>
  <c r="K118" i="20" s="1"/>
  <c r="T118" i="20"/>
  <c r="Q118" i="20"/>
  <c r="R118" i="20" s="1"/>
  <c r="J184" i="20"/>
  <c r="K184" i="20" s="1"/>
  <c r="M184" i="20"/>
  <c r="Q184" i="20"/>
  <c r="R184" i="20" s="1"/>
  <c r="T184" i="20"/>
  <c r="M192" i="20"/>
  <c r="J192" i="20"/>
  <c r="K192" i="20" s="1"/>
  <c r="Q192" i="20"/>
  <c r="R192" i="20" s="1"/>
  <c r="T192" i="20"/>
  <c r="J200" i="20"/>
  <c r="K200" i="20" s="1"/>
  <c r="M200" i="20"/>
  <c r="T200" i="20"/>
  <c r="Q200" i="20"/>
  <c r="R200" i="20" s="1"/>
  <c r="M204" i="20"/>
  <c r="J204" i="20"/>
  <c r="K204" i="20" s="1"/>
  <c r="T204" i="20"/>
  <c r="Q204" i="20"/>
  <c r="R204" i="20" s="1"/>
  <c r="M127" i="20"/>
  <c r="J127" i="20"/>
  <c r="K127" i="20" s="1"/>
  <c r="Q127" i="20"/>
  <c r="R127" i="20" s="1"/>
  <c r="T127" i="20"/>
  <c r="M135" i="20"/>
  <c r="J135" i="20"/>
  <c r="K135" i="20" s="1"/>
  <c r="Q135" i="20"/>
  <c r="R135" i="20" s="1"/>
  <c r="T135" i="20"/>
  <c r="M143" i="20"/>
  <c r="J143" i="20"/>
  <c r="K143" i="20" s="1"/>
  <c r="T143" i="20"/>
  <c r="Q143" i="20"/>
  <c r="R143" i="20" s="1"/>
  <c r="J61" i="20"/>
  <c r="K61" i="20" s="1"/>
  <c r="M61" i="20"/>
  <c r="Q61" i="20"/>
  <c r="R61" i="20" s="1"/>
  <c r="T61" i="20"/>
  <c r="J18" i="20"/>
  <c r="K18" i="20" s="1"/>
  <c r="M18" i="20"/>
  <c r="Q18" i="20"/>
  <c r="R18" i="20" s="1"/>
  <c r="T18" i="20"/>
  <c r="J74" i="20"/>
  <c r="K74" i="20" s="1"/>
  <c r="M74" i="20"/>
  <c r="T74" i="20"/>
  <c r="Q74" i="20"/>
  <c r="R74" i="20" s="1"/>
  <c r="J78" i="20"/>
  <c r="K78" i="20" s="1"/>
  <c r="M78" i="20"/>
  <c r="T78" i="20"/>
  <c r="Q78" i="20"/>
  <c r="R78" i="20" s="1"/>
  <c r="J77" i="20"/>
  <c r="K77" i="20" s="1"/>
  <c r="M77" i="20"/>
  <c r="Q77" i="20"/>
  <c r="R77" i="20" s="1"/>
  <c r="T77" i="20"/>
  <c r="J81" i="20"/>
  <c r="K81" i="20" s="1"/>
  <c r="M81" i="20"/>
  <c r="T81" i="20"/>
  <c r="Q81" i="20"/>
  <c r="R81" i="20" s="1"/>
  <c r="J85" i="20"/>
  <c r="K85" i="20" s="1"/>
  <c r="M85" i="20"/>
  <c r="Q85" i="20"/>
  <c r="R85" i="20" s="1"/>
  <c r="T85" i="20"/>
  <c r="J89" i="20"/>
  <c r="K89" i="20" s="1"/>
  <c r="M89" i="20"/>
  <c r="T89" i="20"/>
  <c r="Q89" i="20"/>
  <c r="R89" i="20" s="1"/>
  <c r="J93" i="20"/>
  <c r="K93" i="20" s="1"/>
  <c r="M93" i="20"/>
  <c r="Q93" i="20"/>
  <c r="R93" i="20" s="1"/>
  <c r="T93" i="20"/>
  <c r="J97" i="20"/>
  <c r="K97" i="20" s="1"/>
  <c r="M97" i="20"/>
  <c r="T97" i="20"/>
  <c r="Q97" i="20"/>
  <c r="R97" i="20" s="1"/>
  <c r="M101" i="20"/>
  <c r="J101" i="20"/>
  <c r="K101" i="20" s="1"/>
  <c r="Q101" i="20"/>
  <c r="R101" i="20" s="1"/>
  <c r="T101" i="20"/>
  <c r="J115" i="20"/>
  <c r="K115" i="20" s="1"/>
  <c r="M115" i="20"/>
  <c r="Q115" i="20"/>
  <c r="R115" i="20" s="1"/>
  <c r="T115" i="20"/>
  <c r="J105" i="20"/>
  <c r="K105" i="20" s="1"/>
  <c r="M105" i="20"/>
  <c r="Q105" i="20"/>
  <c r="R105" i="20" s="1"/>
  <c r="T105" i="20"/>
  <c r="M109" i="20"/>
  <c r="J109" i="20"/>
  <c r="K109" i="20" s="1"/>
  <c r="T109" i="20"/>
  <c r="Q109" i="20"/>
  <c r="R109" i="20" s="1"/>
  <c r="J67" i="20"/>
  <c r="K67" i="20" s="1"/>
  <c r="M67" i="20"/>
  <c r="T67" i="20"/>
  <c r="Q67" i="20"/>
  <c r="R67" i="20" s="1"/>
  <c r="J71" i="20"/>
  <c r="K71" i="20" s="1"/>
  <c r="M71" i="20"/>
  <c r="T71" i="20"/>
  <c r="Q71" i="20"/>
  <c r="R71" i="20" s="1"/>
  <c r="J75" i="20"/>
  <c r="K75" i="20" s="1"/>
  <c r="M75" i="20"/>
  <c r="Q75" i="20"/>
  <c r="R75" i="20" s="1"/>
  <c r="T75" i="20"/>
  <c r="J79" i="20"/>
  <c r="K79" i="20" s="1"/>
  <c r="M79" i="20"/>
  <c r="T79" i="20"/>
  <c r="Q79" i="20"/>
  <c r="R79" i="20" s="1"/>
  <c r="J83" i="20"/>
  <c r="K83" i="20" s="1"/>
  <c r="M83" i="20"/>
  <c r="Q83" i="20"/>
  <c r="R83" i="20" s="1"/>
  <c r="T83" i="20"/>
  <c r="J87" i="20"/>
  <c r="K87" i="20" s="1"/>
  <c r="M87" i="20"/>
  <c r="Q87" i="20"/>
  <c r="R87" i="20" s="1"/>
  <c r="T87" i="20"/>
  <c r="J91" i="20"/>
  <c r="K91" i="20" s="1"/>
  <c r="M91" i="20"/>
  <c r="T91" i="20"/>
  <c r="Q91" i="20"/>
  <c r="R91" i="20" s="1"/>
  <c r="M95" i="20"/>
  <c r="J95" i="20"/>
  <c r="K95" i="20" s="1"/>
  <c r="T95" i="20"/>
  <c r="Q95" i="20"/>
  <c r="R95" i="20" s="1"/>
  <c r="J99" i="20"/>
  <c r="K99" i="20" s="1"/>
  <c r="M99" i="20"/>
  <c r="Q99" i="20"/>
  <c r="R99" i="20" s="1"/>
  <c r="T99" i="20"/>
  <c r="M103" i="20"/>
  <c r="J103" i="20"/>
  <c r="K103" i="20" s="1"/>
  <c r="T103" i="20"/>
  <c r="Q103" i="20"/>
  <c r="R103" i="20" s="1"/>
  <c r="M124" i="20"/>
  <c r="J124" i="20"/>
  <c r="K124" i="20" s="1"/>
  <c r="T124" i="20"/>
  <c r="Q124" i="20"/>
  <c r="R124" i="20" s="1"/>
  <c r="J132" i="20"/>
  <c r="K132" i="20" s="1"/>
  <c r="M132" i="20"/>
  <c r="Q132" i="20"/>
  <c r="R132" i="20" s="1"/>
  <c r="T132" i="20"/>
  <c r="M140" i="20"/>
  <c r="J140" i="20"/>
  <c r="K140" i="20" s="1"/>
  <c r="T140" i="20"/>
  <c r="Q140" i="20"/>
  <c r="R140" i="20" s="1"/>
  <c r="M148" i="20"/>
  <c r="J148" i="20"/>
  <c r="K148" i="20" s="1"/>
  <c r="Q148" i="20"/>
  <c r="R148" i="20" s="1"/>
  <c r="T148" i="20"/>
  <c r="J156" i="20"/>
  <c r="K156" i="20" s="1"/>
  <c r="M156" i="20"/>
  <c r="T156" i="20"/>
  <c r="Q156" i="20"/>
  <c r="R156" i="20" s="1"/>
  <c r="J164" i="20"/>
  <c r="K164" i="20" s="1"/>
  <c r="M164" i="20"/>
  <c r="Q164" i="20"/>
  <c r="R164" i="20" s="1"/>
  <c r="T164" i="20"/>
  <c r="J172" i="20"/>
  <c r="K172" i="20" s="1"/>
  <c r="M172" i="20"/>
  <c r="T172" i="20"/>
  <c r="Q172" i="20"/>
  <c r="R172" i="20" s="1"/>
  <c r="J180" i="20"/>
  <c r="K180" i="20" s="1"/>
  <c r="M180" i="20"/>
  <c r="Q180" i="20"/>
  <c r="R180" i="20" s="1"/>
  <c r="T180" i="20"/>
  <c r="J125" i="20"/>
  <c r="K125" i="20" s="1"/>
  <c r="M125" i="20"/>
  <c r="Q125" i="20"/>
  <c r="R125" i="20" s="1"/>
  <c r="T125" i="20"/>
  <c r="M129" i="20"/>
  <c r="J129" i="20"/>
  <c r="K129" i="20" s="1"/>
  <c r="Q129" i="20"/>
  <c r="R129" i="20" s="1"/>
  <c r="T129" i="20"/>
  <c r="J133" i="20"/>
  <c r="K133" i="20" s="1"/>
  <c r="M133" i="20"/>
  <c r="Q133" i="20"/>
  <c r="R133" i="20" s="1"/>
  <c r="T133" i="20"/>
  <c r="J137" i="20"/>
  <c r="K137" i="20" s="1"/>
  <c r="M137" i="20"/>
  <c r="Q137" i="20"/>
  <c r="R137" i="20" s="1"/>
  <c r="T137" i="20"/>
  <c r="J141" i="20"/>
  <c r="K141" i="20" s="1"/>
  <c r="M141" i="20"/>
  <c r="Q141" i="20"/>
  <c r="R141" i="20" s="1"/>
  <c r="T141" i="20"/>
  <c r="M145" i="20"/>
  <c r="J145" i="20"/>
  <c r="K145" i="20" s="1"/>
  <c r="T145" i="20"/>
  <c r="Q145" i="20"/>
  <c r="R145" i="20" s="1"/>
  <c r="J149" i="20"/>
  <c r="K149" i="20" s="1"/>
  <c r="M149" i="20"/>
  <c r="T149" i="20"/>
  <c r="Q149" i="20"/>
  <c r="R149" i="20" s="1"/>
  <c r="M153" i="20"/>
  <c r="J153" i="20"/>
  <c r="K153" i="20" s="1"/>
  <c r="T153" i="20"/>
  <c r="Q153" i="20"/>
  <c r="R153" i="20" s="1"/>
  <c r="M157" i="20"/>
  <c r="J157" i="20"/>
  <c r="K157" i="20" s="1"/>
  <c r="Q157" i="20"/>
  <c r="R157" i="20" s="1"/>
  <c r="T157" i="20"/>
  <c r="M161" i="20"/>
  <c r="J161" i="20"/>
  <c r="K161" i="20" s="1"/>
  <c r="T161" i="20"/>
  <c r="Q161" i="20"/>
  <c r="R161" i="20" s="1"/>
  <c r="M165" i="20"/>
  <c r="J165" i="20"/>
  <c r="K165" i="20" s="1"/>
  <c r="Q165" i="20"/>
  <c r="R165" i="20" s="1"/>
  <c r="T165" i="20"/>
  <c r="M169" i="20"/>
  <c r="J169" i="20"/>
  <c r="K169" i="20" s="1"/>
  <c r="T169" i="20"/>
  <c r="Q169" i="20"/>
  <c r="R169" i="20" s="1"/>
  <c r="M173" i="20"/>
  <c r="J173" i="20"/>
  <c r="K173" i="20" s="1"/>
  <c r="Q173" i="20"/>
  <c r="R173" i="20" s="1"/>
  <c r="T173" i="20"/>
  <c r="M177" i="20"/>
  <c r="J177" i="20"/>
  <c r="K177" i="20" s="1"/>
  <c r="Q177" i="20"/>
  <c r="R177" i="20" s="1"/>
  <c r="T177" i="20"/>
  <c r="M181" i="20"/>
  <c r="J181" i="20"/>
  <c r="K181" i="20" s="1"/>
  <c r="T181" i="20"/>
  <c r="Q181" i="20"/>
  <c r="R181" i="20" s="1"/>
  <c r="M185" i="20"/>
  <c r="J185" i="20"/>
  <c r="K185" i="20" s="1"/>
  <c r="Q185" i="20"/>
  <c r="R185" i="20" s="1"/>
  <c r="T185" i="20"/>
  <c r="M189" i="20"/>
  <c r="J189" i="20"/>
  <c r="K189" i="20" s="1"/>
  <c r="Q189" i="20"/>
  <c r="R189" i="20" s="1"/>
  <c r="T189" i="20"/>
  <c r="J193" i="20"/>
  <c r="K193" i="20" s="1"/>
  <c r="M193" i="20"/>
  <c r="T193" i="20"/>
  <c r="Q193" i="20"/>
  <c r="R193" i="20" s="1"/>
  <c r="M197" i="20"/>
  <c r="J197" i="20"/>
  <c r="K197" i="20" s="1"/>
  <c r="T197" i="20"/>
  <c r="Q197" i="20"/>
  <c r="R197" i="20" s="1"/>
  <c r="M201" i="20"/>
  <c r="J201" i="20"/>
  <c r="K201" i="20" s="1"/>
  <c r="Q201" i="20"/>
  <c r="R201" i="20" s="1"/>
  <c r="T201" i="20"/>
  <c r="J205" i="20"/>
  <c r="K205" i="20" s="1"/>
  <c r="M205" i="20"/>
  <c r="T205" i="20"/>
  <c r="Q205" i="20"/>
  <c r="R205" i="20" s="1"/>
  <c r="J63" i="20"/>
  <c r="K63" i="20" s="1"/>
  <c r="M63" i="20"/>
  <c r="Q63" i="20"/>
  <c r="R63" i="20" s="1"/>
  <c r="T63" i="20"/>
  <c r="J37" i="20"/>
  <c r="K37" i="20" s="1"/>
  <c r="M37" i="20"/>
  <c r="T37" i="20"/>
  <c r="Q37" i="20"/>
  <c r="R37" i="20" s="1"/>
  <c r="J20" i="20"/>
  <c r="K20" i="20" s="1"/>
  <c r="M20" i="20"/>
  <c r="T20" i="20"/>
  <c r="Q20" i="20"/>
  <c r="R20" i="20" s="1"/>
  <c r="J82" i="20"/>
  <c r="K82" i="20" s="1"/>
  <c r="M82" i="20"/>
  <c r="Q82" i="20"/>
  <c r="R82" i="20" s="1"/>
  <c r="T82" i="20"/>
  <c r="J108" i="20"/>
  <c r="K108" i="20" s="1"/>
  <c r="M108" i="20"/>
  <c r="Q108" i="20"/>
  <c r="R108" i="20" s="1"/>
  <c r="T108" i="20"/>
  <c r="M117" i="20"/>
  <c r="J117" i="20"/>
  <c r="K117" i="20" s="1"/>
  <c r="Q117" i="20"/>
  <c r="R117" i="20" s="1"/>
  <c r="T117" i="20"/>
  <c r="M136" i="20"/>
  <c r="J136" i="20"/>
  <c r="K136" i="20" s="1"/>
  <c r="T136" i="20"/>
  <c r="Q136" i="20"/>
  <c r="R136" i="20" s="1"/>
  <c r="J152" i="20"/>
  <c r="K152" i="20" s="1"/>
  <c r="M152" i="20"/>
  <c r="Q152" i="20"/>
  <c r="R152" i="20" s="1"/>
  <c r="T152" i="20"/>
  <c r="J57" i="20"/>
  <c r="K57" i="20" s="1"/>
  <c r="M57" i="20"/>
  <c r="Q57" i="20"/>
  <c r="R57" i="20" s="1"/>
  <c r="T57" i="20"/>
  <c r="J29" i="20"/>
  <c r="K29" i="20" s="1"/>
  <c r="M29" i="20"/>
  <c r="T29" i="20"/>
  <c r="Q29" i="20"/>
  <c r="R29" i="20" s="1"/>
  <c r="J53" i="20"/>
  <c r="K53" i="20" s="1"/>
  <c r="M53" i="20"/>
  <c r="T53" i="20"/>
  <c r="Q53" i="20"/>
  <c r="R53" i="20" s="1"/>
  <c r="M112" i="20"/>
  <c r="J112" i="20"/>
  <c r="K112" i="20" s="1"/>
  <c r="T112" i="20"/>
  <c r="Q112" i="20"/>
  <c r="R112" i="20" s="1"/>
  <c r="M110" i="20"/>
  <c r="J110" i="20"/>
  <c r="K110" i="20" s="1"/>
  <c r="Q110" i="20"/>
  <c r="R110" i="20" s="1"/>
  <c r="T110" i="20"/>
  <c r="J60" i="20"/>
  <c r="K60" i="20" s="1"/>
  <c r="M60" i="20"/>
  <c r="T60" i="20"/>
  <c r="Q60" i="20"/>
  <c r="R60" i="20" s="1"/>
  <c r="J72" i="20"/>
  <c r="K72" i="20" s="1"/>
  <c r="M72" i="20"/>
  <c r="Q72" i="20"/>
  <c r="R72" i="20" s="1"/>
  <c r="T72" i="20"/>
  <c r="J80" i="20"/>
  <c r="K80" i="20" s="1"/>
  <c r="M80" i="20"/>
  <c r="Q80" i="20"/>
  <c r="R80" i="20" s="1"/>
  <c r="T80" i="20"/>
  <c r="J84" i="20"/>
  <c r="K84" i="20" s="1"/>
  <c r="M84" i="20"/>
  <c r="T84" i="20"/>
  <c r="Q84" i="20"/>
  <c r="R84" i="20" s="1"/>
  <c r="J92" i="20"/>
  <c r="K92" i="20" s="1"/>
  <c r="M92" i="20"/>
  <c r="Q92" i="20"/>
  <c r="R92" i="20" s="1"/>
  <c r="T92" i="20"/>
  <c r="M100" i="20"/>
  <c r="J100" i="20"/>
  <c r="K100" i="20" s="1"/>
  <c r="T100" i="20"/>
  <c r="Q100" i="20"/>
  <c r="R100" i="20" s="1"/>
  <c r="M111" i="20"/>
  <c r="J111" i="20"/>
  <c r="K111" i="20" s="1"/>
  <c r="T111" i="20"/>
  <c r="Q111" i="20"/>
  <c r="R111" i="20" s="1"/>
  <c r="M114" i="20"/>
  <c r="J114" i="20"/>
  <c r="K114" i="20" s="1"/>
  <c r="Q114" i="20"/>
  <c r="R114" i="20" s="1"/>
  <c r="T114" i="20"/>
  <c r="J121" i="20"/>
  <c r="K121" i="20" s="1"/>
  <c r="M121" i="20"/>
  <c r="T121" i="20"/>
  <c r="Q121" i="20"/>
  <c r="R121" i="20" s="1"/>
  <c r="J188" i="20"/>
  <c r="K188" i="20" s="1"/>
  <c r="M188" i="20"/>
  <c r="T188" i="20"/>
  <c r="Q188" i="20"/>
  <c r="R188" i="20" s="1"/>
  <c r="M196" i="20"/>
  <c r="J196" i="20"/>
  <c r="K196" i="20" s="1"/>
  <c r="Q196" i="20"/>
  <c r="R196" i="20" s="1"/>
  <c r="T196" i="20"/>
  <c r="M123" i="20"/>
  <c r="J123" i="20"/>
  <c r="K123" i="20" s="1"/>
  <c r="T123" i="20"/>
  <c r="Q123" i="20"/>
  <c r="R123" i="20" s="1"/>
  <c r="M131" i="20"/>
  <c r="J131" i="20"/>
  <c r="K131" i="20" s="1"/>
  <c r="T131" i="20"/>
  <c r="Q131" i="20"/>
  <c r="R131" i="20" s="1"/>
  <c r="M139" i="20"/>
  <c r="J139" i="20"/>
  <c r="K139" i="20" s="1"/>
  <c r="T139" i="20"/>
  <c r="Q139" i="20"/>
  <c r="R139" i="20" s="1"/>
  <c r="J30" i="20"/>
  <c r="K30" i="20" s="1"/>
  <c r="M30" i="20"/>
  <c r="Q30" i="20"/>
  <c r="R30" i="20" s="1"/>
  <c r="T30" i="20"/>
  <c r="J34" i="20"/>
  <c r="K34" i="20" s="1"/>
  <c r="M34" i="20"/>
  <c r="Q34" i="20"/>
  <c r="R34" i="20" s="1"/>
  <c r="T34" i="20"/>
  <c r="J38" i="20"/>
  <c r="K38" i="20" s="1"/>
  <c r="M38" i="20"/>
  <c r="T38" i="20"/>
  <c r="Q38" i="20"/>
  <c r="R38" i="20" s="1"/>
  <c r="J42" i="20"/>
  <c r="K42" i="20" s="1"/>
  <c r="M42" i="20"/>
  <c r="Q42" i="20"/>
  <c r="R42" i="20" s="1"/>
  <c r="T42" i="20"/>
  <c r="J46" i="20"/>
  <c r="K46" i="20" s="1"/>
  <c r="M46" i="20"/>
  <c r="T46" i="20"/>
  <c r="Q46" i="20"/>
  <c r="R46" i="20" s="1"/>
  <c r="J50" i="20"/>
  <c r="K50" i="20" s="1"/>
  <c r="M50" i="20"/>
  <c r="Q50" i="20"/>
  <c r="R50" i="20" s="1"/>
  <c r="T50" i="20"/>
  <c r="J54" i="20"/>
  <c r="K54" i="20" s="1"/>
  <c r="M54" i="20"/>
  <c r="T54" i="20"/>
  <c r="Q54" i="20"/>
  <c r="R54" i="20" s="1"/>
  <c r="J58" i="20"/>
  <c r="K58" i="20" s="1"/>
  <c r="M58" i="20"/>
  <c r="T58" i="20"/>
  <c r="Q58" i="20"/>
  <c r="R58" i="20" s="1"/>
  <c r="J62" i="20"/>
  <c r="K62" i="20" s="1"/>
  <c r="M62" i="20"/>
  <c r="T62" i="20"/>
  <c r="Q62" i="20"/>
  <c r="R62" i="20" s="1"/>
  <c r="J66" i="20"/>
  <c r="K66" i="20" s="1"/>
  <c r="M66" i="20"/>
  <c r="T66" i="20"/>
  <c r="Q66" i="20"/>
  <c r="R66" i="20" s="1"/>
  <c r="J22" i="20"/>
  <c r="K22" i="20" s="1"/>
  <c r="M22" i="20"/>
  <c r="T22" i="20"/>
  <c r="Q22" i="20"/>
  <c r="R22" i="20" s="1"/>
  <c r="J27" i="20"/>
  <c r="K27" i="20" s="1"/>
  <c r="M27" i="20"/>
  <c r="Q27" i="20"/>
  <c r="R27" i="20" s="1"/>
  <c r="T27" i="20"/>
  <c r="J31" i="20"/>
  <c r="K31" i="20" s="1"/>
  <c r="M31" i="20"/>
  <c r="Q31" i="20"/>
  <c r="R31" i="20" s="1"/>
  <c r="T31" i="20"/>
  <c r="J35" i="20"/>
  <c r="K35" i="20" s="1"/>
  <c r="M35" i="20"/>
  <c r="Q35" i="20"/>
  <c r="R35" i="20" s="1"/>
  <c r="T35" i="20"/>
  <c r="J39" i="20"/>
  <c r="K39" i="20" s="1"/>
  <c r="M39" i="20"/>
  <c r="Q39" i="20"/>
  <c r="R39" i="20" s="1"/>
  <c r="T39" i="20"/>
  <c r="J43" i="20"/>
  <c r="K43" i="20" s="1"/>
  <c r="M43" i="20"/>
  <c r="Q43" i="20"/>
  <c r="R43" i="20" s="1"/>
  <c r="T43" i="20"/>
  <c r="J47" i="20"/>
  <c r="K47" i="20" s="1"/>
  <c r="M47" i="20"/>
  <c r="Q47" i="20"/>
  <c r="R47" i="20" s="1"/>
  <c r="T47" i="20"/>
  <c r="J51" i="20"/>
  <c r="K51" i="20" s="1"/>
  <c r="M51" i="20"/>
  <c r="Q51" i="20"/>
  <c r="R51" i="20" s="1"/>
  <c r="T51" i="20"/>
  <c r="J69" i="20"/>
  <c r="K69" i="20" s="1"/>
  <c r="M69" i="20"/>
  <c r="Q69" i="20"/>
  <c r="R69" i="20" s="1"/>
  <c r="T69" i="20"/>
  <c r="J15" i="20"/>
  <c r="K15" i="20" s="1"/>
  <c r="M15" i="20"/>
  <c r="Q15" i="20"/>
  <c r="R15" i="20" s="1"/>
  <c r="T15" i="20"/>
  <c r="J23" i="20"/>
  <c r="K23" i="20" s="1"/>
  <c r="M23" i="20"/>
  <c r="Q23" i="20"/>
  <c r="R23" i="20" s="1"/>
  <c r="T23" i="20"/>
  <c r="J17" i="20"/>
  <c r="K17" i="20" s="1"/>
  <c r="M17" i="20"/>
  <c r="Q17" i="20"/>
  <c r="R17" i="20" s="1"/>
  <c r="T17" i="20"/>
  <c r="J21" i="20"/>
  <c r="K21" i="20" s="1"/>
  <c r="M21" i="20"/>
  <c r="T21" i="20"/>
  <c r="Q21" i="20"/>
  <c r="R21" i="20" s="1"/>
  <c r="J25" i="20"/>
  <c r="K25" i="20" s="1"/>
  <c r="M25" i="20"/>
  <c r="T25" i="20"/>
  <c r="Q25" i="20"/>
  <c r="R25" i="20" s="1"/>
  <c r="J28" i="20"/>
  <c r="K28" i="20" s="1"/>
  <c r="M28" i="20"/>
  <c r="T28" i="20"/>
  <c r="Q28" i="20"/>
  <c r="R28" i="20" s="1"/>
  <c r="J32" i="20"/>
  <c r="K32" i="20" s="1"/>
  <c r="M32" i="20"/>
  <c r="T32" i="20"/>
  <c r="Q32" i="20"/>
  <c r="R32" i="20" s="1"/>
  <c r="J36" i="20"/>
  <c r="K36" i="20" s="1"/>
  <c r="M36" i="20"/>
  <c r="T36" i="20"/>
  <c r="Q36" i="20"/>
  <c r="R36" i="20" s="1"/>
  <c r="J40" i="20"/>
  <c r="K40" i="20" s="1"/>
  <c r="M40" i="20"/>
  <c r="T40" i="20"/>
  <c r="Q40" i="20"/>
  <c r="R40" i="20" s="1"/>
  <c r="J44" i="20"/>
  <c r="K44" i="20" s="1"/>
  <c r="M44" i="20"/>
  <c r="T44" i="20"/>
  <c r="Q44" i="20"/>
  <c r="R44" i="20" s="1"/>
  <c r="J48" i="20"/>
  <c r="K48" i="20" s="1"/>
  <c r="M48" i="20"/>
  <c r="T48" i="20"/>
  <c r="Q48" i="20"/>
  <c r="R48" i="20" s="1"/>
  <c r="J52" i="20"/>
  <c r="K52" i="20" s="1"/>
  <c r="M52" i="20"/>
  <c r="T52" i="20"/>
  <c r="Q52" i="20"/>
  <c r="R52" i="20" s="1"/>
  <c r="J86" i="20"/>
  <c r="K86" i="20" s="1"/>
  <c r="M86" i="20"/>
  <c r="T86" i="20"/>
  <c r="Q86" i="20"/>
  <c r="R86" i="20" s="1"/>
  <c r="J90" i="20"/>
  <c r="K90" i="20" s="1"/>
  <c r="M90" i="20"/>
  <c r="Q90" i="20"/>
  <c r="R90" i="20" s="1"/>
  <c r="T90" i="20"/>
  <c r="J94" i="20"/>
  <c r="K94" i="20" s="1"/>
  <c r="M94" i="20"/>
  <c r="Q94" i="20"/>
  <c r="R94" i="20" s="1"/>
  <c r="T94" i="20"/>
  <c r="M98" i="20"/>
  <c r="J98" i="20"/>
  <c r="K98" i="20" s="1"/>
  <c r="T98" i="20"/>
  <c r="Q98" i="20"/>
  <c r="R98" i="20" s="1"/>
  <c r="J102" i="20"/>
  <c r="K102" i="20" s="1"/>
  <c r="M102" i="20"/>
  <c r="T102" i="20"/>
  <c r="Q102" i="20"/>
  <c r="R102" i="20" s="1"/>
  <c r="M120" i="20"/>
  <c r="J120" i="20"/>
  <c r="K120" i="20" s="1"/>
  <c r="T120" i="20"/>
  <c r="Q120" i="20"/>
  <c r="R120" i="20" s="1"/>
  <c r="J122" i="20"/>
  <c r="K122" i="20" s="1"/>
  <c r="M122" i="20"/>
  <c r="Q122" i="20"/>
  <c r="R122" i="20" s="1"/>
  <c r="T122" i="20"/>
  <c r="J126" i="20"/>
  <c r="K126" i="20" s="1"/>
  <c r="M126" i="20"/>
  <c r="Q126" i="20"/>
  <c r="R126" i="20" s="1"/>
  <c r="T126" i="20"/>
  <c r="J130" i="20"/>
  <c r="K130" i="20" s="1"/>
  <c r="M130" i="20"/>
  <c r="Q130" i="20"/>
  <c r="R130" i="20" s="1"/>
  <c r="T130" i="20"/>
  <c r="M134" i="20"/>
  <c r="J134" i="20"/>
  <c r="K134" i="20" s="1"/>
  <c r="Q134" i="20"/>
  <c r="R134" i="20" s="1"/>
  <c r="T134" i="20"/>
  <c r="J138" i="20"/>
  <c r="K138" i="20" s="1"/>
  <c r="M138" i="20"/>
  <c r="Q138" i="20"/>
  <c r="R138" i="20" s="1"/>
  <c r="T138" i="20"/>
  <c r="J142" i="20"/>
  <c r="K142" i="20" s="1"/>
  <c r="M142" i="20"/>
  <c r="Q142" i="20"/>
  <c r="R142" i="20" s="1"/>
  <c r="T142" i="20"/>
  <c r="J146" i="20"/>
  <c r="K146" i="20" s="1"/>
  <c r="M146" i="20"/>
  <c r="T146" i="20"/>
  <c r="Q146" i="20"/>
  <c r="R146" i="20" s="1"/>
  <c r="J150" i="20"/>
  <c r="K150" i="20" s="1"/>
  <c r="M150" i="20"/>
  <c r="T150" i="20"/>
  <c r="Q150" i="20"/>
  <c r="R150" i="20" s="1"/>
  <c r="J154" i="20"/>
  <c r="K154" i="20" s="1"/>
  <c r="M154" i="20"/>
  <c r="Q154" i="20"/>
  <c r="R154" i="20" s="1"/>
  <c r="T154" i="20"/>
  <c r="J158" i="20"/>
  <c r="K158" i="20" s="1"/>
  <c r="M158" i="20"/>
  <c r="T158" i="20"/>
  <c r="Q158" i="20"/>
  <c r="R158" i="20" s="1"/>
  <c r="J162" i="20"/>
  <c r="K162" i="20" s="1"/>
  <c r="M162" i="20"/>
  <c r="Q162" i="20"/>
  <c r="R162" i="20" s="1"/>
  <c r="T162" i="20"/>
  <c r="J166" i="20"/>
  <c r="K166" i="20" s="1"/>
  <c r="M166" i="20"/>
  <c r="T166" i="20"/>
  <c r="Q166" i="20"/>
  <c r="R166" i="20" s="1"/>
  <c r="J170" i="20"/>
  <c r="K170" i="20" s="1"/>
  <c r="M170" i="20"/>
  <c r="T170" i="20"/>
  <c r="Q170" i="20"/>
  <c r="R170" i="20" s="1"/>
  <c r="J174" i="20"/>
  <c r="K174" i="20" s="1"/>
  <c r="M174" i="20"/>
  <c r="T174" i="20"/>
  <c r="Q174" i="20"/>
  <c r="R174" i="20" s="1"/>
  <c r="J178" i="20"/>
  <c r="K178" i="20" s="1"/>
  <c r="M178" i="20"/>
  <c r="Q178" i="20"/>
  <c r="R178" i="20" s="1"/>
  <c r="T178" i="20"/>
  <c r="J182" i="20"/>
  <c r="K182" i="20" s="1"/>
  <c r="M182" i="20"/>
  <c r="Q182" i="20"/>
  <c r="R182" i="20" s="1"/>
  <c r="T182" i="20"/>
  <c r="M186" i="20"/>
  <c r="J186" i="20"/>
  <c r="K186" i="20" s="1"/>
  <c r="T186" i="20"/>
  <c r="Q186" i="20"/>
  <c r="R186" i="20" s="1"/>
  <c r="M190" i="20"/>
  <c r="J190" i="20"/>
  <c r="K190" i="20" s="1"/>
  <c r="T190" i="20"/>
  <c r="Q190" i="20"/>
  <c r="R190" i="20" s="1"/>
  <c r="M194" i="20"/>
  <c r="J194" i="20"/>
  <c r="K194" i="20" s="1"/>
  <c r="Q194" i="20"/>
  <c r="R194" i="20" s="1"/>
  <c r="T194" i="20"/>
  <c r="J198" i="20"/>
  <c r="K198" i="20" s="1"/>
  <c r="M198" i="20"/>
  <c r="T198" i="20"/>
  <c r="Q198" i="20"/>
  <c r="R198" i="20" s="1"/>
  <c r="M202" i="20"/>
  <c r="J202" i="20"/>
  <c r="K202" i="20" s="1"/>
  <c r="Q202" i="20"/>
  <c r="R202" i="20" s="1"/>
  <c r="T202" i="20"/>
  <c r="M60" i="22"/>
  <c r="M17" i="22"/>
  <c r="J24" i="22"/>
  <c r="K24" i="22" s="1"/>
  <c r="M24" i="22"/>
  <c r="J28" i="22"/>
  <c r="K28" i="22" s="1"/>
  <c r="M28" i="22"/>
  <c r="J31" i="22"/>
  <c r="K31" i="22" s="1"/>
  <c r="M31" i="22"/>
  <c r="M76" i="22"/>
  <c r="J76" i="22"/>
  <c r="K76" i="22" s="1"/>
  <c r="J125" i="22"/>
  <c r="K125" i="22" s="1"/>
  <c r="M125" i="22"/>
  <c r="J110" i="22"/>
  <c r="K110" i="22" s="1"/>
  <c r="M110" i="22"/>
  <c r="M22" i="22"/>
  <c r="J22" i="22"/>
  <c r="K22" i="22" s="1"/>
  <c r="M26" i="22"/>
  <c r="J26" i="22"/>
  <c r="K26" i="22" s="1"/>
  <c r="M51" i="22"/>
  <c r="J51" i="22"/>
  <c r="K51" i="22" s="1"/>
  <c r="J55" i="22"/>
  <c r="K55" i="22" s="1"/>
  <c r="M55" i="22"/>
  <c r="J64" i="22"/>
  <c r="K64" i="22" s="1"/>
  <c r="M64" i="22"/>
  <c r="M95" i="22"/>
  <c r="J95" i="22"/>
  <c r="K95" i="22" s="1"/>
  <c r="M99" i="22"/>
  <c r="J99" i="22"/>
  <c r="K99" i="22" s="1"/>
  <c r="M103" i="22"/>
  <c r="J103" i="22"/>
  <c r="K103" i="22" s="1"/>
  <c r="M107" i="22"/>
  <c r="J107" i="22"/>
  <c r="K107" i="22" s="1"/>
  <c r="J113" i="22"/>
  <c r="K113" i="22" s="1"/>
  <c r="M113" i="22"/>
  <c r="M33" i="22"/>
  <c r="J33" i="22"/>
  <c r="K33" i="22" s="1"/>
  <c r="J37" i="22"/>
  <c r="K37" i="22" s="1"/>
  <c r="M41" i="22"/>
  <c r="J41" i="22"/>
  <c r="K41" i="22" s="1"/>
  <c r="M45" i="22"/>
  <c r="J45" i="22"/>
  <c r="K45" i="22" s="1"/>
  <c r="J49" i="22"/>
  <c r="K49" i="22" s="1"/>
  <c r="M49" i="22"/>
  <c r="J52" i="22"/>
  <c r="K52" i="22" s="1"/>
  <c r="M52" i="22"/>
  <c r="M56" i="22"/>
  <c r="J56" i="22"/>
  <c r="K56" i="22" s="1"/>
  <c r="J89" i="22"/>
  <c r="K89" i="22" s="1"/>
  <c r="M93" i="22"/>
  <c r="J96" i="22"/>
  <c r="K96" i="22" s="1"/>
  <c r="M96" i="22"/>
  <c r="J100" i="22"/>
  <c r="K100" i="22" s="1"/>
  <c r="M100" i="22"/>
  <c r="J104" i="22"/>
  <c r="K104" i="22" s="1"/>
  <c r="M104" i="22"/>
  <c r="J108" i="22"/>
  <c r="K108" i="22" s="1"/>
  <c r="M108" i="22"/>
  <c r="J112" i="22"/>
  <c r="K112" i="22" s="1"/>
  <c r="M112" i="22"/>
  <c r="M115" i="22"/>
  <c r="J115" i="22"/>
  <c r="K115" i="22" s="1"/>
  <c r="M132" i="22"/>
  <c r="J132" i="22"/>
  <c r="K132" i="22" s="1"/>
  <c r="J144" i="22"/>
  <c r="K144" i="22" s="1"/>
  <c r="M144" i="22"/>
  <c r="J148" i="22"/>
  <c r="K148" i="22" s="1"/>
  <c r="M148" i="22"/>
  <c r="J189" i="22"/>
  <c r="K189" i="22" s="1"/>
  <c r="M189" i="22"/>
  <c r="J200" i="22"/>
  <c r="K200" i="22" s="1"/>
  <c r="M200" i="22"/>
  <c r="J204" i="22"/>
  <c r="K204" i="22" s="1"/>
  <c r="J133" i="22"/>
  <c r="K133" i="22" s="1"/>
  <c r="M133" i="22"/>
  <c r="M174" i="22"/>
  <c r="J174" i="22"/>
  <c r="K174" i="22" s="1"/>
  <c r="J199" i="22"/>
  <c r="K199" i="22" s="1"/>
  <c r="M199" i="22"/>
  <c r="J131" i="22"/>
  <c r="K131" i="22" s="1"/>
  <c r="M131" i="22"/>
  <c r="M139" i="22"/>
  <c r="J139" i="22"/>
  <c r="K139" i="22" s="1"/>
  <c r="J175" i="22"/>
  <c r="K175" i="22" s="1"/>
  <c r="M175" i="22"/>
  <c r="M184" i="22"/>
  <c r="J184" i="22"/>
  <c r="K184" i="22" s="1"/>
  <c r="M196" i="22"/>
  <c r="J196" i="22"/>
  <c r="K196" i="22" s="1"/>
  <c r="J197" i="22"/>
  <c r="K197" i="22" s="1"/>
  <c r="M197" i="22"/>
  <c r="J206" i="22"/>
  <c r="K206" i="22" s="1"/>
  <c r="M206" i="22"/>
  <c r="J18" i="24"/>
  <c r="K18" i="24" s="1"/>
  <c r="M18" i="24"/>
  <c r="J22" i="24"/>
  <c r="K22" i="24" s="1"/>
  <c r="M22" i="24"/>
  <c r="J26" i="24"/>
  <c r="K26" i="24" s="1"/>
  <c r="M26" i="24"/>
  <c r="J30" i="24"/>
  <c r="K30" i="24" s="1"/>
  <c r="M30" i="24"/>
  <c r="J34" i="24"/>
  <c r="K34" i="24" s="1"/>
  <c r="M34" i="24"/>
  <c r="M38" i="24"/>
  <c r="J38" i="24"/>
  <c r="K38" i="24" s="1"/>
  <c r="M42" i="24"/>
  <c r="J42" i="24"/>
  <c r="K42" i="24" s="1"/>
  <c r="J45" i="24"/>
  <c r="K45" i="24" s="1"/>
  <c r="M45" i="24"/>
  <c r="M49" i="24"/>
  <c r="J49" i="24"/>
  <c r="K49" i="24" s="1"/>
  <c r="J53" i="24"/>
  <c r="K53" i="24" s="1"/>
  <c r="M53" i="24"/>
  <c r="M57" i="24"/>
  <c r="J57" i="24"/>
  <c r="K57" i="24" s="1"/>
  <c r="J61" i="24"/>
  <c r="K61" i="24" s="1"/>
  <c r="M61" i="24"/>
  <c r="M65" i="24"/>
  <c r="J65" i="24"/>
  <c r="K65" i="24" s="1"/>
  <c r="J69" i="24"/>
  <c r="K69" i="24" s="1"/>
  <c r="M69" i="24"/>
  <c r="J73" i="24"/>
  <c r="K73" i="24" s="1"/>
  <c r="M73" i="24"/>
  <c r="J77" i="24"/>
  <c r="K77" i="24" s="1"/>
  <c r="M77" i="24"/>
  <c r="M81" i="24"/>
  <c r="J81" i="24"/>
  <c r="K81" i="24" s="1"/>
  <c r="M85" i="24"/>
  <c r="J85" i="24"/>
  <c r="K85" i="24" s="1"/>
  <c r="J89" i="24"/>
  <c r="K89" i="24" s="1"/>
  <c r="M89" i="24"/>
  <c r="J93" i="24"/>
  <c r="K93" i="24" s="1"/>
  <c r="M93" i="24"/>
  <c r="M97" i="24"/>
  <c r="J97" i="24"/>
  <c r="K97" i="24" s="1"/>
  <c r="J101" i="24"/>
  <c r="K101" i="24" s="1"/>
  <c r="M101" i="24"/>
  <c r="J105" i="24"/>
  <c r="K105" i="24" s="1"/>
  <c r="M105" i="24"/>
  <c r="J109" i="24"/>
  <c r="K109" i="24" s="1"/>
  <c r="M109" i="24"/>
  <c r="J113" i="24"/>
  <c r="K113" i="24" s="1"/>
  <c r="M113" i="24"/>
  <c r="M117" i="24"/>
  <c r="J117" i="24"/>
  <c r="K117" i="24" s="1"/>
  <c r="M121" i="24"/>
  <c r="J121" i="24"/>
  <c r="K121" i="24" s="1"/>
  <c r="J125" i="24"/>
  <c r="K125" i="24" s="1"/>
  <c r="M125" i="24"/>
  <c r="M129" i="24"/>
  <c r="J129" i="24"/>
  <c r="K129" i="24" s="1"/>
  <c r="M133" i="24"/>
  <c r="J133" i="24"/>
  <c r="K133" i="24" s="1"/>
  <c r="M137" i="24"/>
  <c r="J137" i="24"/>
  <c r="K137" i="24" s="1"/>
  <c r="M141" i="24"/>
  <c r="J141" i="24"/>
  <c r="K141" i="24" s="1"/>
  <c r="J145" i="24"/>
  <c r="K145" i="24" s="1"/>
  <c r="M145" i="24"/>
  <c r="J149" i="24"/>
  <c r="K149" i="24" s="1"/>
  <c r="M149" i="24"/>
  <c r="M153" i="24"/>
  <c r="J153" i="24"/>
  <c r="K153" i="24" s="1"/>
  <c r="M157" i="24"/>
  <c r="J157" i="24"/>
  <c r="K157" i="24" s="1"/>
  <c r="M161" i="24"/>
  <c r="J161" i="24"/>
  <c r="K161" i="24" s="1"/>
  <c r="J165" i="24"/>
  <c r="K165" i="24" s="1"/>
  <c r="M165" i="24"/>
  <c r="M169" i="24"/>
  <c r="J169" i="24"/>
  <c r="K169" i="24" s="1"/>
  <c r="J173" i="24"/>
  <c r="K173" i="24" s="1"/>
  <c r="M173" i="24"/>
  <c r="M177" i="24"/>
  <c r="J177" i="24"/>
  <c r="K177" i="24" s="1"/>
  <c r="J181" i="24"/>
  <c r="K181" i="24" s="1"/>
  <c r="M181" i="24"/>
  <c r="J185" i="24"/>
  <c r="K185" i="24" s="1"/>
  <c r="M185" i="24"/>
  <c r="M189" i="24"/>
  <c r="J189" i="24"/>
  <c r="K189" i="24" s="1"/>
  <c r="M193" i="24"/>
  <c r="J193" i="24"/>
  <c r="K193" i="24" s="1"/>
  <c r="J197" i="24"/>
  <c r="K197" i="24" s="1"/>
  <c r="M197" i="24"/>
  <c r="M201" i="24"/>
  <c r="J201" i="24"/>
  <c r="K201" i="24" s="1"/>
  <c r="M205" i="24"/>
  <c r="J205" i="24"/>
  <c r="K205" i="24" s="1"/>
  <c r="J53" i="22"/>
  <c r="K53" i="22" s="1"/>
  <c r="M53" i="22"/>
  <c r="M69" i="22"/>
  <c r="J69" i="22"/>
  <c r="K69" i="22" s="1"/>
  <c r="J73" i="22"/>
  <c r="K73" i="22" s="1"/>
  <c r="M73" i="22"/>
  <c r="J97" i="22"/>
  <c r="K97" i="22" s="1"/>
  <c r="M97" i="22"/>
  <c r="M101" i="22"/>
  <c r="J101" i="22"/>
  <c r="K101" i="22" s="1"/>
  <c r="J105" i="22"/>
  <c r="K105" i="22" s="1"/>
  <c r="M105" i="22"/>
  <c r="J120" i="22"/>
  <c r="K120" i="22" s="1"/>
  <c r="M120" i="22"/>
  <c r="M128" i="22"/>
  <c r="J128" i="22"/>
  <c r="K128" i="22" s="1"/>
  <c r="J21" i="22"/>
  <c r="K21" i="22" s="1"/>
  <c r="M21" i="22"/>
  <c r="J25" i="22"/>
  <c r="K25" i="22" s="1"/>
  <c r="M25" i="22"/>
  <c r="J57" i="22"/>
  <c r="K57" i="22" s="1"/>
  <c r="M57" i="22"/>
  <c r="J60" i="22"/>
  <c r="K60" i="22" s="1"/>
  <c r="J80" i="22"/>
  <c r="K80" i="22" s="1"/>
  <c r="M80" i="22"/>
  <c r="J84" i="22"/>
  <c r="K84" i="22" s="1"/>
  <c r="M84" i="22"/>
  <c r="J111" i="22"/>
  <c r="K111" i="22" s="1"/>
  <c r="J15" i="22"/>
  <c r="K15" i="22" s="1"/>
  <c r="M15" i="22"/>
  <c r="J19" i="22"/>
  <c r="K19" i="22" s="1"/>
  <c r="M19" i="22"/>
  <c r="M36" i="22"/>
  <c r="J36" i="22"/>
  <c r="K36" i="22" s="1"/>
  <c r="M40" i="22"/>
  <c r="J40" i="22"/>
  <c r="K40" i="22" s="1"/>
  <c r="M44" i="22"/>
  <c r="J44" i="22"/>
  <c r="K44" i="22" s="1"/>
  <c r="M48" i="22"/>
  <c r="J48" i="22"/>
  <c r="K48" i="22" s="1"/>
  <c r="M61" i="22"/>
  <c r="J61" i="22"/>
  <c r="K61" i="22" s="1"/>
  <c r="M88" i="22"/>
  <c r="J88" i="22"/>
  <c r="K88" i="22" s="1"/>
  <c r="M92" i="22"/>
  <c r="J92" i="22"/>
  <c r="K92" i="22" s="1"/>
  <c r="J114" i="22"/>
  <c r="K114" i="22" s="1"/>
  <c r="M114" i="22"/>
  <c r="J30" i="22"/>
  <c r="K30" i="22" s="1"/>
  <c r="M30" i="22"/>
  <c r="M68" i="22"/>
  <c r="J68" i="22"/>
  <c r="K68" i="22" s="1"/>
  <c r="M72" i="22"/>
  <c r="J72" i="22"/>
  <c r="K72" i="22" s="1"/>
  <c r="J82" i="22"/>
  <c r="K82" i="22" s="1"/>
  <c r="M82" i="22"/>
  <c r="J86" i="22"/>
  <c r="K86" i="22" s="1"/>
  <c r="M86" i="22"/>
  <c r="J137" i="22"/>
  <c r="K137" i="22" s="1"/>
  <c r="M137" i="22"/>
  <c r="M141" i="22"/>
  <c r="J141" i="22"/>
  <c r="K141" i="22" s="1"/>
  <c r="M162" i="22"/>
  <c r="J162" i="22"/>
  <c r="K162" i="22" s="1"/>
  <c r="J166" i="22"/>
  <c r="K166" i="22" s="1"/>
  <c r="M166" i="22"/>
  <c r="M170" i="22"/>
  <c r="J170" i="22"/>
  <c r="K170" i="22" s="1"/>
  <c r="J109" i="22"/>
  <c r="K109" i="22" s="1"/>
  <c r="M109" i="22"/>
  <c r="M130" i="22"/>
  <c r="J130" i="22"/>
  <c r="K130" i="22" s="1"/>
  <c r="M159" i="22"/>
  <c r="J159" i="22"/>
  <c r="K159" i="22" s="1"/>
  <c r="M163" i="22"/>
  <c r="J163" i="22"/>
  <c r="K163" i="22" s="1"/>
  <c r="J167" i="22"/>
  <c r="K167" i="22" s="1"/>
  <c r="M167" i="22"/>
  <c r="M171" i="22"/>
  <c r="J171" i="22"/>
  <c r="K171" i="22" s="1"/>
  <c r="J186" i="22"/>
  <c r="K186" i="22" s="1"/>
  <c r="M186" i="22"/>
  <c r="M160" i="22"/>
  <c r="J160" i="22"/>
  <c r="K160" i="22" s="1"/>
  <c r="J164" i="22"/>
  <c r="K164" i="22" s="1"/>
  <c r="M164" i="22"/>
  <c r="J168" i="22"/>
  <c r="K168" i="22" s="1"/>
  <c r="M168" i="22"/>
  <c r="M172" i="22"/>
  <c r="J172" i="22"/>
  <c r="K172" i="22" s="1"/>
  <c r="J193" i="22"/>
  <c r="K193" i="22" s="1"/>
  <c r="M193" i="22"/>
  <c r="M143" i="22"/>
  <c r="J143" i="22"/>
  <c r="K143" i="22" s="1"/>
  <c r="M147" i="22"/>
  <c r="J147" i="22"/>
  <c r="K147" i="22" s="1"/>
  <c r="J191" i="22"/>
  <c r="K191" i="22" s="1"/>
  <c r="M191" i="22"/>
  <c r="M194" i="22"/>
  <c r="J194" i="22"/>
  <c r="K194" i="22" s="1"/>
  <c r="J203" i="22"/>
  <c r="K203" i="22" s="1"/>
  <c r="M203" i="22"/>
  <c r="M17" i="24"/>
  <c r="J17" i="24"/>
  <c r="K17" i="24" s="1"/>
  <c r="M21" i="24"/>
  <c r="J21" i="24"/>
  <c r="K21" i="24" s="1"/>
  <c r="J25" i="24"/>
  <c r="K25" i="24" s="1"/>
  <c r="M25" i="24"/>
  <c r="J29" i="24"/>
  <c r="K29" i="24" s="1"/>
  <c r="M29" i="24"/>
  <c r="J33" i="24"/>
  <c r="K33" i="24" s="1"/>
  <c r="M33" i="24"/>
  <c r="J37" i="24"/>
  <c r="K37" i="24" s="1"/>
  <c r="M37" i="24"/>
  <c r="M41" i="24"/>
  <c r="J41" i="24"/>
  <c r="K41" i="24" s="1"/>
  <c r="M48" i="24"/>
  <c r="J48" i="24"/>
  <c r="K48" i="24" s="1"/>
  <c r="J52" i="24"/>
  <c r="K52" i="24" s="1"/>
  <c r="M52" i="24"/>
  <c r="M56" i="24"/>
  <c r="J56" i="24"/>
  <c r="K56" i="24" s="1"/>
  <c r="M60" i="24"/>
  <c r="J60" i="24"/>
  <c r="K60" i="24" s="1"/>
  <c r="M64" i="24"/>
  <c r="J64" i="24"/>
  <c r="K64" i="24" s="1"/>
  <c r="J68" i="24"/>
  <c r="K68" i="24" s="1"/>
  <c r="M68" i="24"/>
  <c r="J72" i="24"/>
  <c r="K72" i="24" s="1"/>
  <c r="M72" i="24"/>
  <c r="J76" i="24"/>
  <c r="K76" i="24" s="1"/>
  <c r="M76" i="24"/>
  <c r="M80" i="24"/>
  <c r="J80" i="24"/>
  <c r="K80" i="24" s="1"/>
  <c r="J84" i="24"/>
  <c r="K84" i="24" s="1"/>
  <c r="M84" i="24"/>
  <c r="J88" i="24"/>
  <c r="K88" i="24" s="1"/>
  <c r="M88" i="24"/>
  <c r="M92" i="24"/>
  <c r="J92" i="24"/>
  <c r="K92" i="24" s="1"/>
  <c r="J96" i="24"/>
  <c r="K96" i="24" s="1"/>
  <c r="M96" i="24"/>
  <c r="M100" i="24"/>
  <c r="J100" i="24"/>
  <c r="K100" i="24" s="1"/>
  <c r="J104" i="24"/>
  <c r="K104" i="24" s="1"/>
  <c r="M104" i="24"/>
  <c r="J108" i="24"/>
  <c r="K108" i="24" s="1"/>
  <c r="M108" i="24"/>
  <c r="J112" i="24"/>
  <c r="K112" i="24" s="1"/>
  <c r="M112" i="24"/>
  <c r="J116" i="24"/>
  <c r="K116" i="24" s="1"/>
  <c r="M116" i="24"/>
  <c r="J120" i="24"/>
  <c r="K120" i="24" s="1"/>
  <c r="M120" i="24"/>
  <c r="M124" i="24"/>
  <c r="J124" i="24"/>
  <c r="K124" i="24" s="1"/>
  <c r="M128" i="24"/>
  <c r="J128" i="24"/>
  <c r="K128" i="24" s="1"/>
  <c r="M132" i="24"/>
  <c r="J132" i="24"/>
  <c r="K132" i="24" s="1"/>
  <c r="J136" i="24"/>
  <c r="K136" i="24" s="1"/>
  <c r="M136" i="24"/>
  <c r="J140" i="24"/>
  <c r="K140" i="24" s="1"/>
  <c r="M140" i="24"/>
  <c r="M144" i="24"/>
  <c r="J144" i="24"/>
  <c r="K144" i="24" s="1"/>
  <c r="J148" i="24"/>
  <c r="K148" i="24" s="1"/>
  <c r="M148" i="24"/>
  <c r="M152" i="24"/>
  <c r="J152" i="24"/>
  <c r="K152" i="24" s="1"/>
  <c r="J156" i="24"/>
  <c r="K156" i="24" s="1"/>
  <c r="M156" i="24"/>
  <c r="M160" i="24"/>
  <c r="J160" i="24"/>
  <c r="K160" i="24" s="1"/>
  <c r="J164" i="24"/>
  <c r="K164" i="24" s="1"/>
  <c r="M164" i="24"/>
  <c r="M168" i="24"/>
  <c r="J168" i="24"/>
  <c r="K168" i="24" s="1"/>
  <c r="M172" i="24"/>
  <c r="J172" i="24"/>
  <c r="K172" i="24" s="1"/>
  <c r="J176" i="24"/>
  <c r="K176" i="24" s="1"/>
  <c r="M176" i="24"/>
  <c r="M180" i="24"/>
  <c r="J180" i="24"/>
  <c r="K180" i="24" s="1"/>
  <c r="J184" i="24"/>
  <c r="K184" i="24" s="1"/>
  <c r="M184" i="24"/>
  <c r="J188" i="24"/>
  <c r="K188" i="24" s="1"/>
  <c r="M188" i="24"/>
  <c r="J192" i="24"/>
  <c r="K192" i="24" s="1"/>
  <c r="M192" i="24"/>
  <c r="J196" i="24"/>
  <c r="K196" i="24" s="1"/>
  <c r="M196" i="24"/>
  <c r="M200" i="24"/>
  <c r="J200" i="24"/>
  <c r="K200" i="24" s="1"/>
  <c r="J204" i="24"/>
  <c r="K204" i="24" s="1"/>
  <c r="M204" i="24"/>
  <c r="J17" i="22"/>
  <c r="K17" i="22" s="1"/>
  <c r="M59" i="22"/>
  <c r="J59" i="22"/>
  <c r="K59" i="22" s="1"/>
  <c r="M63" i="22"/>
  <c r="J63" i="22"/>
  <c r="K63" i="22" s="1"/>
  <c r="M66" i="22"/>
  <c r="J66" i="22"/>
  <c r="K66" i="22" s="1"/>
  <c r="J74" i="22"/>
  <c r="K74" i="22" s="1"/>
  <c r="J121" i="22"/>
  <c r="K121" i="22" s="1"/>
  <c r="M121" i="22"/>
  <c r="J129" i="22"/>
  <c r="K129" i="22" s="1"/>
  <c r="M129" i="22"/>
  <c r="M18" i="22"/>
  <c r="J18" i="22"/>
  <c r="K18" i="22" s="1"/>
  <c r="M50" i="22"/>
  <c r="J50" i="22"/>
  <c r="K50" i="22" s="1"/>
  <c r="J54" i="22"/>
  <c r="K54" i="22" s="1"/>
  <c r="M54" i="22"/>
  <c r="M77" i="22"/>
  <c r="J77" i="22"/>
  <c r="K77" i="22" s="1"/>
  <c r="M94" i="22"/>
  <c r="J94" i="22"/>
  <c r="K94" i="22" s="1"/>
  <c r="J98" i="22"/>
  <c r="K98" i="22" s="1"/>
  <c r="M98" i="22"/>
  <c r="J102" i="22"/>
  <c r="K102" i="22" s="1"/>
  <c r="M102" i="22"/>
  <c r="M106" i="22"/>
  <c r="J106" i="22"/>
  <c r="K106" i="22" s="1"/>
  <c r="M37" i="22"/>
  <c r="M71" i="22"/>
  <c r="J71" i="22"/>
  <c r="K71" i="22" s="1"/>
  <c r="J75" i="22"/>
  <c r="K75" i="22" s="1"/>
  <c r="M75" i="22"/>
  <c r="J78" i="22"/>
  <c r="K78" i="22" s="1"/>
  <c r="M78" i="22"/>
  <c r="M81" i="22"/>
  <c r="J81" i="22"/>
  <c r="K81" i="22" s="1"/>
  <c r="M85" i="22"/>
  <c r="J85" i="22"/>
  <c r="K85" i="22" s="1"/>
  <c r="M89" i="22"/>
  <c r="J93" i="22"/>
  <c r="K93" i="22" s="1"/>
  <c r="J117" i="22"/>
  <c r="K117" i="22" s="1"/>
  <c r="M117" i="22"/>
  <c r="J16" i="22"/>
  <c r="K16" i="22" s="1"/>
  <c r="M16" i="22"/>
  <c r="M20" i="22"/>
  <c r="J20" i="22"/>
  <c r="K20" i="22" s="1"/>
  <c r="M23" i="22"/>
  <c r="J23" i="22"/>
  <c r="K23" i="22" s="1"/>
  <c r="J27" i="22"/>
  <c r="K27" i="22" s="1"/>
  <c r="M27" i="22"/>
  <c r="J65" i="22"/>
  <c r="K65" i="22" s="1"/>
  <c r="M65" i="22"/>
  <c r="M134" i="22"/>
  <c r="J134" i="22"/>
  <c r="K134" i="22" s="1"/>
  <c r="J182" i="22"/>
  <c r="K182" i="22" s="1"/>
  <c r="M182" i="22"/>
  <c r="J195" i="22"/>
  <c r="K195" i="22" s="1"/>
  <c r="M195" i="22"/>
  <c r="J198" i="22"/>
  <c r="K198" i="22" s="1"/>
  <c r="M198" i="22"/>
  <c r="M119" i="22"/>
  <c r="J119" i="22"/>
  <c r="K119" i="22" s="1"/>
  <c r="M123" i="22"/>
  <c r="J123" i="22"/>
  <c r="K123" i="22" s="1"/>
  <c r="M127" i="22"/>
  <c r="J127" i="22"/>
  <c r="K127" i="22" s="1"/>
  <c r="J152" i="22"/>
  <c r="K152" i="22" s="1"/>
  <c r="M152" i="22"/>
  <c r="J156" i="22"/>
  <c r="K156" i="22" s="1"/>
  <c r="M156" i="22"/>
  <c r="J180" i="22"/>
  <c r="K180" i="22" s="1"/>
  <c r="M180" i="22"/>
  <c r="M183" i="22"/>
  <c r="J183" i="22"/>
  <c r="K183" i="22" s="1"/>
  <c r="M192" i="22"/>
  <c r="J192" i="22"/>
  <c r="K192" i="22" s="1"/>
  <c r="M146" i="22"/>
  <c r="J146" i="22"/>
  <c r="K146" i="22" s="1"/>
  <c r="M150" i="22"/>
  <c r="J150" i="22"/>
  <c r="K150" i="22" s="1"/>
  <c r="J153" i="22"/>
  <c r="K153" i="22" s="1"/>
  <c r="M153" i="22"/>
  <c r="M157" i="22"/>
  <c r="J157" i="22"/>
  <c r="K157" i="22" s="1"/>
  <c r="M190" i="22"/>
  <c r="J190" i="22"/>
  <c r="K190" i="22" s="1"/>
  <c r="J202" i="22"/>
  <c r="K202" i="22" s="1"/>
  <c r="M202" i="22"/>
  <c r="M136" i="22"/>
  <c r="J136" i="22"/>
  <c r="K136" i="22" s="1"/>
  <c r="M140" i="22"/>
  <c r="J140" i="22"/>
  <c r="K140" i="22" s="1"/>
  <c r="J181" i="22"/>
  <c r="K181" i="22" s="1"/>
  <c r="M181" i="22"/>
  <c r="M185" i="22"/>
  <c r="J185" i="22"/>
  <c r="K185" i="22" s="1"/>
  <c r="J188" i="22"/>
  <c r="K188" i="22" s="1"/>
  <c r="M188" i="22"/>
  <c r="M204" i="22"/>
  <c r="M15" i="24"/>
  <c r="J15" i="24"/>
  <c r="K15" i="24" s="1"/>
  <c r="J19" i="24"/>
  <c r="K19" i="24" s="1"/>
  <c r="M19" i="24"/>
  <c r="J23" i="24"/>
  <c r="K23" i="24" s="1"/>
  <c r="M23" i="24"/>
  <c r="M27" i="24"/>
  <c r="J27" i="24"/>
  <c r="K27" i="24" s="1"/>
  <c r="M31" i="24"/>
  <c r="J31" i="24"/>
  <c r="K31" i="24" s="1"/>
  <c r="M35" i="24"/>
  <c r="J35" i="24"/>
  <c r="K35" i="24" s="1"/>
  <c r="M39" i="24"/>
  <c r="J39" i="24"/>
  <c r="K39" i="24" s="1"/>
  <c r="M43" i="24"/>
  <c r="J43" i="24"/>
  <c r="K43" i="24" s="1"/>
  <c r="J47" i="24"/>
  <c r="K47" i="24" s="1"/>
  <c r="M47" i="24"/>
  <c r="J51" i="24"/>
  <c r="K51" i="24" s="1"/>
  <c r="M51" i="24"/>
  <c r="M55" i="24"/>
  <c r="J55" i="24"/>
  <c r="K55" i="24" s="1"/>
  <c r="J59" i="24"/>
  <c r="K59" i="24" s="1"/>
  <c r="M59" i="24"/>
  <c r="M63" i="24"/>
  <c r="J63" i="24"/>
  <c r="K63" i="24" s="1"/>
  <c r="M67" i="24"/>
  <c r="J67" i="24"/>
  <c r="K67" i="24" s="1"/>
  <c r="M71" i="24"/>
  <c r="J71" i="24"/>
  <c r="K71" i="24" s="1"/>
  <c r="M75" i="24"/>
  <c r="J75" i="24"/>
  <c r="K75" i="24" s="1"/>
  <c r="M79" i="24"/>
  <c r="J79" i="24"/>
  <c r="K79" i="24" s="1"/>
  <c r="M83" i="24"/>
  <c r="J83" i="24"/>
  <c r="K83" i="24" s="1"/>
  <c r="M87" i="24"/>
  <c r="J87" i="24"/>
  <c r="K87" i="24" s="1"/>
  <c r="J91" i="24"/>
  <c r="K91" i="24" s="1"/>
  <c r="M91" i="24"/>
  <c r="J95" i="24"/>
  <c r="K95" i="24" s="1"/>
  <c r="M95" i="24"/>
  <c r="J99" i="24"/>
  <c r="K99" i="24" s="1"/>
  <c r="M99" i="24"/>
  <c r="J103" i="24"/>
  <c r="K103" i="24" s="1"/>
  <c r="M103" i="24"/>
  <c r="M107" i="24"/>
  <c r="J107" i="24"/>
  <c r="K107" i="24" s="1"/>
  <c r="J111" i="24"/>
  <c r="K111" i="24" s="1"/>
  <c r="M111" i="24"/>
  <c r="J115" i="24"/>
  <c r="K115" i="24" s="1"/>
  <c r="M115" i="24"/>
  <c r="M119" i="24"/>
  <c r="J119" i="24"/>
  <c r="K119" i="24" s="1"/>
  <c r="J123" i="24"/>
  <c r="K123" i="24" s="1"/>
  <c r="M123" i="24"/>
  <c r="J127" i="24"/>
  <c r="K127" i="24" s="1"/>
  <c r="M127" i="24"/>
  <c r="M131" i="24"/>
  <c r="J131" i="24"/>
  <c r="K131" i="24" s="1"/>
  <c r="J135" i="24"/>
  <c r="K135" i="24" s="1"/>
  <c r="M135" i="24"/>
  <c r="M139" i="24"/>
  <c r="J139" i="24"/>
  <c r="K139" i="24" s="1"/>
  <c r="J143" i="24"/>
  <c r="K143" i="24" s="1"/>
  <c r="M143" i="24"/>
  <c r="J147" i="24"/>
  <c r="K147" i="24" s="1"/>
  <c r="M147" i="24"/>
  <c r="J151" i="24"/>
  <c r="K151" i="24" s="1"/>
  <c r="M151" i="24"/>
  <c r="M155" i="24"/>
  <c r="J155" i="24"/>
  <c r="K155" i="24" s="1"/>
  <c r="J159" i="24"/>
  <c r="K159" i="24" s="1"/>
  <c r="M159" i="24"/>
  <c r="J163" i="24"/>
  <c r="K163" i="24" s="1"/>
  <c r="M163" i="24"/>
  <c r="J167" i="24"/>
  <c r="K167" i="24" s="1"/>
  <c r="M167" i="24"/>
  <c r="M171" i="24"/>
  <c r="J171" i="24"/>
  <c r="K171" i="24" s="1"/>
  <c r="M175" i="24"/>
  <c r="J175" i="24"/>
  <c r="K175" i="24" s="1"/>
  <c r="M179" i="24"/>
  <c r="J179" i="24"/>
  <c r="K179" i="24" s="1"/>
  <c r="J183" i="24"/>
  <c r="K183" i="24" s="1"/>
  <c r="M183" i="24"/>
  <c r="J187" i="24"/>
  <c r="K187" i="24" s="1"/>
  <c r="M187" i="24"/>
  <c r="M191" i="24"/>
  <c r="J191" i="24"/>
  <c r="K191" i="24" s="1"/>
  <c r="J195" i="24"/>
  <c r="K195" i="24" s="1"/>
  <c r="M195" i="24"/>
  <c r="M199" i="24"/>
  <c r="J199" i="24"/>
  <c r="K199" i="24" s="1"/>
  <c r="J203" i="24"/>
  <c r="K203" i="24" s="1"/>
  <c r="M203" i="24"/>
  <c r="J34" i="22"/>
  <c r="K34" i="22" s="1"/>
  <c r="M34" i="22"/>
  <c r="J38" i="22"/>
  <c r="K38" i="22" s="1"/>
  <c r="M38" i="22"/>
  <c r="M42" i="22"/>
  <c r="J42" i="22"/>
  <c r="K42" i="22" s="1"/>
  <c r="J46" i="22"/>
  <c r="K46" i="22" s="1"/>
  <c r="M46" i="22"/>
  <c r="J79" i="22"/>
  <c r="K79" i="22" s="1"/>
  <c r="M79" i="22"/>
  <c r="M83" i="22"/>
  <c r="J83" i="22"/>
  <c r="K83" i="22" s="1"/>
  <c r="M87" i="22"/>
  <c r="J87" i="22"/>
  <c r="K87" i="22" s="1"/>
  <c r="M90" i="22"/>
  <c r="J90" i="22"/>
  <c r="K90" i="22" s="1"/>
  <c r="M124" i="22"/>
  <c r="J124" i="22"/>
  <c r="K124" i="22" s="1"/>
  <c r="J32" i="22"/>
  <c r="K32" i="22" s="1"/>
  <c r="M32" i="22"/>
  <c r="J35" i="22"/>
  <c r="K35" i="22" s="1"/>
  <c r="M35" i="22"/>
  <c r="J39" i="22"/>
  <c r="K39" i="22" s="1"/>
  <c r="M39" i="22"/>
  <c r="M43" i="22"/>
  <c r="J43" i="22"/>
  <c r="K43" i="22" s="1"/>
  <c r="J47" i="22"/>
  <c r="K47" i="22" s="1"/>
  <c r="M47" i="22"/>
  <c r="M67" i="22"/>
  <c r="J67" i="22"/>
  <c r="K67" i="22" s="1"/>
  <c r="J70" i="22"/>
  <c r="K70" i="22" s="1"/>
  <c r="M70" i="22"/>
  <c r="M74" i="22"/>
  <c r="J91" i="22"/>
  <c r="K91" i="22" s="1"/>
  <c r="M91" i="22"/>
  <c r="M29" i="22"/>
  <c r="J29" i="22"/>
  <c r="K29" i="22" s="1"/>
  <c r="J58" i="22"/>
  <c r="K58" i="22" s="1"/>
  <c r="M58" i="22"/>
  <c r="M62" i="22"/>
  <c r="J62" i="22"/>
  <c r="K62" i="22" s="1"/>
  <c r="J118" i="22"/>
  <c r="K118" i="22" s="1"/>
  <c r="M118" i="22"/>
  <c r="J122" i="22"/>
  <c r="K122" i="22" s="1"/>
  <c r="M122" i="22"/>
  <c r="J126" i="22"/>
  <c r="K126" i="22" s="1"/>
  <c r="M126" i="22"/>
  <c r="M151" i="22"/>
  <c r="J151" i="22"/>
  <c r="K151" i="22" s="1"/>
  <c r="M155" i="22"/>
  <c r="J155" i="22"/>
  <c r="K155" i="22" s="1"/>
  <c r="J116" i="22"/>
  <c r="K116" i="22" s="1"/>
  <c r="M116" i="22"/>
  <c r="M135" i="22"/>
  <c r="J135" i="22"/>
  <c r="K135" i="22" s="1"/>
  <c r="M138" i="22"/>
  <c r="J138" i="22"/>
  <c r="K138" i="22" s="1"/>
  <c r="M142" i="22"/>
  <c r="J142" i="22"/>
  <c r="K142" i="22" s="1"/>
  <c r="J145" i="22"/>
  <c r="K145" i="22" s="1"/>
  <c r="M145" i="22"/>
  <c r="M149" i="22"/>
  <c r="J149" i="22"/>
  <c r="K149" i="22" s="1"/>
  <c r="J177" i="22"/>
  <c r="K177" i="22" s="1"/>
  <c r="M177" i="22"/>
  <c r="M201" i="22"/>
  <c r="J201" i="22"/>
  <c r="K201" i="22" s="1"/>
  <c r="J205" i="22"/>
  <c r="K205" i="22" s="1"/>
  <c r="M205" i="22"/>
  <c r="M178" i="22"/>
  <c r="J178" i="22"/>
  <c r="K178" i="22" s="1"/>
  <c r="M187" i="22"/>
  <c r="J187" i="22"/>
  <c r="K187" i="22" s="1"/>
  <c r="J154" i="22"/>
  <c r="K154" i="22" s="1"/>
  <c r="M154" i="22"/>
  <c r="M158" i="22"/>
  <c r="J158" i="22"/>
  <c r="K158" i="22" s="1"/>
  <c r="M161" i="22"/>
  <c r="J161" i="22"/>
  <c r="K161" i="22" s="1"/>
  <c r="J165" i="22"/>
  <c r="K165" i="22" s="1"/>
  <c r="M165" i="22"/>
  <c r="M169" i="22"/>
  <c r="J169" i="22"/>
  <c r="K169" i="22" s="1"/>
  <c r="M173" i="22"/>
  <c r="J173" i="22"/>
  <c r="K173" i="22" s="1"/>
  <c r="M176" i="22"/>
  <c r="J176" i="22"/>
  <c r="K176" i="22" s="1"/>
  <c r="M179" i="22"/>
  <c r="J179" i="22"/>
  <c r="K179" i="22" s="1"/>
  <c r="J16" i="24"/>
  <c r="K16" i="24" s="1"/>
  <c r="M16" i="24"/>
  <c r="J20" i="24"/>
  <c r="K20" i="24" s="1"/>
  <c r="M20" i="24"/>
  <c r="M24" i="24"/>
  <c r="J24" i="24"/>
  <c r="K24" i="24" s="1"/>
  <c r="J28" i="24"/>
  <c r="K28" i="24" s="1"/>
  <c r="M28" i="24"/>
  <c r="M32" i="24"/>
  <c r="J32" i="24"/>
  <c r="K32" i="24" s="1"/>
  <c r="J36" i="24"/>
  <c r="K36" i="24" s="1"/>
  <c r="M36" i="24"/>
  <c r="J40" i="24"/>
  <c r="K40" i="24" s="1"/>
  <c r="M40" i="24"/>
  <c r="J44" i="24"/>
  <c r="K44" i="24" s="1"/>
  <c r="M44" i="24"/>
  <c r="J46" i="24"/>
  <c r="K46" i="24" s="1"/>
  <c r="M46" i="24"/>
  <c r="M50" i="24"/>
  <c r="J50" i="24"/>
  <c r="K50" i="24" s="1"/>
  <c r="J54" i="24"/>
  <c r="K54" i="24" s="1"/>
  <c r="M54" i="24"/>
  <c r="M58" i="24"/>
  <c r="J58" i="24"/>
  <c r="K58" i="24" s="1"/>
  <c r="M62" i="24"/>
  <c r="J62" i="24"/>
  <c r="K62" i="24" s="1"/>
  <c r="M66" i="24"/>
  <c r="J66" i="24"/>
  <c r="K66" i="24" s="1"/>
  <c r="J70" i="24"/>
  <c r="K70" i="24" s="1"/>
  <c r="M70" i="24"/>
  <c r="J74" i="24"/>
  <c r="K74" i="24" s="1"/>
  <c r="M74" i="24"/>
  <c r="M78" i="24"/>
  <c r="J78" i="24"/>
  <c r="K78" i="24" s="1"/>
  <c r="J82" i="24"/>
  <c r="K82" i="24" s="1"/>
  <c r="M82" i="24"/>
  <c r="J86" i="24"/>
  <c r="K86" i="24" s="1"/>
  <c r="M86" i="24"/>
  <c r="J90" i="24"/>
  <c r="K90" i="24" s="1"/>
  <c r="M90" i="24"/>
  <c r="M94" i="24"/>
  <c r="J94" i="24"/>
  <c r="K94" i="24" s="1"/>
  <c r="M98" i="24"/>
  <c r="J98" i="24"/>
  <c r="K98" i="24" s="1"/>
  <c r="M102" i="24"/>
  <c r="J102" i="24"/>
  <c r="K102" i="24" s="1"/>
  <c r="M106" i="24"/>
  <c r="J106" i="24"/>
  <c r="K106" i="24" s="1"/>
  <c r="M110" i="24"/>
  <c r="J110" i="24"/>
  <c r="K110" i="24" s="1"/>
  <c r="J114" i="24"/>
  <c r="K114" i="24" s="1"/>
  <c r="M114" i="24"/>
  <c r="J118" i="24"/>
  <c r="K118" i="24" s="1"/>
  <c r="M118" i="24"/>
  <c r="M122" i="24"/>
  <c r="J122" i="24"/>
  <c r="K122" i="24" s="1"/>
  <c r="M126" i="24"/>
  <c r="J126" i="24"/>
  <c r="K126" i="24" s="1"/>
  <c r="M130" i="24"/>
  <c r="J130" i="24"/>
  <c r="K130" i="24" s="1"/>
  <c r="J134" i="24"/>
  <c r="K134" i="24" s="1"/>
  <c r="M134" i="24"/>
  <c r="J138" i="24"/>
  <c r="K138" i="24" s="1"/>
  <c r="M138" i="24"/>
  <c r="J142" i="24"/>
  <c r="K142" i="24" s="1"/>
  <c r="M142" i="24"/>
  <c r="J146" i="24"/>
  <c r="K146" i="24" s="1"/>
  <c r="M146" i="24"/>
  <c r="J150" i="24"/>
  <c r="K150" i="24" s="1"/>
  <c r="M150" i="24"/>
  <c r="M154" i="24"/>
  <c r="J154" i="24"/>
  <c r="K154" i="24" s="1"/>
  <c r="M158" i="24"/>
  <c r="J158" i="24"/>
  <c r="K158" i="24" s="1"/>
  <c r="M162" i="24"/>
  <c r="J162" i="24"/>
  <c r="K162" i="24" s="1"/>
  <c r="J166" i="24"/>
  <c r="K166" i="24" s="1"/>
  <c r="M166" i="24"/>
  <c r="J170" i="24"/>
  <c r="K170" i="24" s="1"/>
  <c r="M170" i="24"/>
  <c r="M174" i="24"/>
  <c r="J174" i="24"/>
  <c r="K174" i="24" s="1"/>
  <c r="M178" i="24"/>
  <c r="J178" i="24"/>
  <c r="K178" i="24" s="1"/>
  <c r="M182" i="24"/>
  <c r="J182" i="24"/>
  <c r="K182" i="24" s="1"/>
  <c r="J186" i="24"/>
  <c r="K186" i="24" s="1"/>
  <c r="M186" i="24"/>
  <c r="M190" i="24"/>
  <c r="J190" i="24"/>
  <c r="K190" i="24" s="1"/>
  <c r="J194" i="24"/>
  <c r="K194" i="24" s="1"/>
  <c r="M194" i="24"/>
  <c r="J198" i="24"/>
  <c r="K198" i="24" s="1"/>
  <c r="M198" i="24"/>
  <c r="M202" i="24"/>
  <c r="J202" i="24"/>
  <c r="K202" i="24" s="1"/>
  <c r="M206" i="24"/>
  <c r="J206" i="24"/>
  <c r="K206" i="24" s="1"/>
  <c r="T14" i="20"/>
  <c r="Q14" i="20"/>
  <c r="R14" i="20" s="1"/>
  <c r="J14" i="20"/>
  <c r="K14" i="20" s="1"/>
  <c r="M14" i="20"/>
  <c r="O182" i="20" l="1"/>
  <c r="L182" i="20"/>
  <c r="N182" i="20" s="1"/>
  <c r="O170" i="20"/>
  <c r="L170" i="20"/>
  <c r="N170" i="20" s="1"/>
  <c r="AA170" i="20" s="1"/>
  <c r="O158" i="20"/>
  <c r="L158" i="20"/>
  <c r="N158" i="20" s="1"/>
  <c r="L146" i="20"/>
  <c r="N146" i="20" s="1"/>
  <c r="O146" i="20"/>
  <c r="O126" i="20"/>
  <c r="L126" i="20"/>
  <c r="N126" i="20" s="1"/>
  <c r="S94" i="20"/>
  <c r="U94" i="20" s="1"/>
  <c r="V94" i="20"/>
  <c r="V15" i="20"/>
  <c r="S15" i="20"/>
  <c r="U15" i="20" s="1"/>
  <c r="V47" i="20"/>
  <c r="S47" i="20"/>
  <c r="U47" i="20" s="1"/>
  <c r="S35" i="20"/>
  <c r="U35" i="20" s="1"/>
  <c r="V35" i="20"/>
  <c r="V30" i="20"/>
  <c r="S30" i="20"/>
  <c r="U30" i="20" s="1"/>
  <c r="S72" i="20"/>
  <c r="U72" i="20" s="1"/>
  <c r="V72" i="20"/>
  <c r="V53" i="20"/>
  <c r="S53" i="20"/>
  <c r="U53" i="20" s="1"/>
  <c r="L82" i="20"/>
  <c r="N82" i="20" s="1"/>
  <c r="O82" i="20"/>
  <c r="O63" i="20"/>
  <c r="L63" i="20"/>
  <c r="N63" i="20" s="1"/>
  <c r="O141" i="20"/>
  <c r="L141" i="20"/>
  <c r="N141" i="20" s="1"/>
  <c r="O125" i="20"/>
  <c r="L125" i="20"/>
  <c r="N125" i="20" s="1"/>
  <c r="AA125" i="20" s="1"/>
  <c r="O164" i="20"/>
  <c r="L164" i="20"/>
  <c r="N164" i="20" s="1"/>
  <c r="O87" i="20"/>
  <c r="L87" i="20"/>
  <c r="N87" i="20" s="1"/>
  <c r="O75" i="20"/>
  <c r="L75" i="20"/>
  <c r="N75" i="20" s="1"/>
  <c r="O105" i="20"/>
  <c r="L105" i="20"/>
  <c r="N105" i="20" s="1"/>
  <c r="O93" i="20"/>
  <c r="L93" i="20"/>
  <c r="N93" i="20" s="1"/>
  <c r="O81" i="20"/>
  <c r="L81" i="20"/>
  <c r="N81" i="20" s="1"/>
  <c r="L74" i="20"/>
  <c r="N74" i="20" s="1"/>
  <c r="O74" i="20"/>
  <c r="O184" i="20"/>
  <c r="L184" i="20"/>
  <c r="N184" i="20" s="1"/>
  <c r="L76" i="20"/>
  <c r="N76" i="20" s="1"/>
  <c r="O76" i="20"/>
  <c r="L56" i="20"/>
  <c r="N56" i="20" s="1"/>
  <c r="O56" i="20"/>
  <c r="S119" i="20"/>
  <c r="U119" i="20" s="1"/>
  <c r="V119" i="20"/>
  <c r="S24" i="20"/>
  <c r="U24" i="20" s="1"/>
  <c r="V24" i="20"/>
  <c r="V191" i="20"/>
  <c r="S191" i="20"/>
  <c r="U191" i="20" s="1"/>
  <c r="V163" i="20"/>
  <c r="S163" i="20"/>
  <c r="U163" i="20" s="1"/>
  <c r="S113" i="20"/>
  <c r="U113" i="20" s="1"/>
  <c r="V113" i="20"/>
  <c r="V190" i="20"/>
  <c r="S190" i="20"/>
  <c r="U190" i="20" s="1"/>
  <c r="S166" i="20"/>
  <c r="U166" i="20" s="1"/>
  <c r="V166" i="20"/>
  <c r="S150" i="20"/>
  <c r="U150" i="20" s="1"/>
  <c r="V150" i="20"/>
  <c r="S146" i="20"/>
  <c r="U146" i="20" s="1"/>
  <c r="V146" i="20"/>
  <c r="V120" i="20"/>
  <c r="S120" i="20"/>
  <c r="U120" i="20" s="1"/>
  <c r="L98" i="20"/>
  <c r="N98" i="20" s="1"/>
  <c r="O98" i="20"/>
  <c r="O139" i="20"/>
  <c r="L139" i="20"/>
  <c r="N139" i="20" s="1"/>
  <c r="O131" i="20"/>
  <c r="L131" i="20"/>
  <c r="N131" i="20" s="1"/>
  <c r="O123" i="20"/>
  <c r="L123" i="20"/>
  <c r="N123" i="20" s="1"/>
  <c r="O196" i="20"/>
  <c r="L196" i="20"/>
  <c r="N196" i="20" s="1"/>
  <c r="L114" i="20"/>
  <c r="N114" i="20" s="1"/>
  <c r="O114" i="20"/>
  <c r="O111" i="20"/>
  <c r="L111" i="20"/>
  <c r="N111" i="20" s="1"/>
  <c r="L100" i="20"/>
  <c r="N100" i="20" s="1"/>
  <c r="O100" i="20"/>
  <c r="L110" i="20"/>
  <c r="N110" i="20" s="1"/>
  <c r="O110" i="20"/>
  <c r="L112" i="20"/>
  <c r="N112" i="20" s="1"/>
  <c r="O112" i="20"/>
  <c r="S57" i="20"/>
  <c r="U57" i="20" s="1"/>
  <c r="V57" i="20"/>
  <c r="S136" i="20"/>
  <c r="U136" i="20" s="1"/>
  <c r="V136" i="20"/>
  <c r="V20" i="20"/>
  <c r="S20" i="20"/>
  <c r="U20" i="20" s="1"/>
  <c r="S37" i="20"/>
  <c r="U37" i="20" s="1"/>
  <c r="V37" i="20"/>
  <c r="V205" i="20"/>
  <c r="S205" i="20"/>
  <c r="U205" i="20" s="1"/>
  <c r="V197" i="20"/>
  <c r="S197" i="20"/>
  <c r="U197" i="20" s="1"/>
  <c r="S193" i="20"/>
  <c r="U193" i="20" s="1"/>
  <c r="V193" i="20"/>
  <c r="V181" i="20"/>
  <c r="S181" i="20"/>
  <c r="U181" i="20" s="1"/>
  <c r="V169" i="20"/>
  <c r="S169" i="20"/>
  <c r="U169" i="20" s="1"/>
  <c r="V161" i="20"/>
  <c r="S161" i="20"/>
  <c r="U161" i="20" s="1"/>
  <c r="V153" i="20"/>
  <c r="S153" i="20"/>
  <c r="U153" i="20" s="1"/>
  <c r="S149" i="20"/>
  <c r="U149" i="20" s="1"/>
  <c r="V149" i="20"/>
  <c r="S145" i="20"/>
  <c r="U145" i="20" s="1"/>
  <c r="V145" i="20"/>
  <c r="S172" i="20"/>
  <c r="U172" i="20" s="1"/>
  <c r="V172" i="20"/>
  <c r="V156" i="20"/>
  <c r="S156" i="20"/>
  <c r="U156" i="20" s="1"/>
  <c r="S140" i="20"/>
  <c r="U140" i="20" s="1"/>
  <c r="V140" i="20"/>
  <c r="V124" i="20"/>
  <c r="S124" i="20"/>
  <c r="U124" i="20" s="1"/>
  <c r="S103" i="20"/>
  <c r="U103" i="20" s="1"/>
  <c r="V103" i="20"/>
  <c r="S95" i="20"/>
  <c r="U95" i="20" s="1"/>
  <c r="V95" i="20"/>
  <c r="V91" i="20"/>
  <c r="S91" i="20"/>
  <c r="U91" i="20" s="1"/>
  <c r="S79" i="20"/>
  <c r="U79" i="20" s="1"/>
  <c r="V79" i="20"/>
  <c r="V71" i="20"/>
  <c r="S71" i="20"/>
  <c r="U71" i="20" s="1"/>
  <c r="S67" i="20"/>
  <c r="U67" i="20" s="1"/>
  <c r="V67" i="20"/>
  <c r="S109" i="20"/>
  <c r="U109" i="20" s="1"/>
  <c r="V109" i="20"/>
  <c r="S97" i="20"/>
  <c r="U97" i="20" s="1"/>
  <c r="V97" i="20"/>
  <c r="S89" i="20"/>
  <c r="U89" i="20" s="1"/>
  <c r="V89" i="20"/>
  <c r="S81" i="20"/>
  <c r="U81" i="20" s="1"/>
  <c r="V81" i="20"/>
  <c r="S78" i="20"/>
  <c r="U78" i="20" s="1"/>
  <c r="V78" i="20"/>
  <c r="V74" i="20"/>
  <c r="S74" i="20"/>
  <c r="U74" i="20" s="1"/>
  <c r="V143" i="20"/>
  <c r="S143" i="20"/>
  <c r="U143" i="20" s="1"/>
  <c r="S204" i="20"/>
  <c r="U204" i="20" s="1"/>
  <c r="V204" i="20"/>
  <c r="V200" i="20"/>
  <c r="S200" i="20"/>
  <c r="U200" i="20" s="1"/>
  <c r="S118" i="20"/>
  <c r="U118" i="20" s="1"/>
  <c r="V118" i="20"/>
  <c r="V107" i="20"/>
  <c r="S107" i="20"/>
  <c r="U107" i="20" s="1"/>
  <c r="V104" i="20"/>
  <c r="S104" i="20"/>
  <c r="U104" i="20" s="1"/>
  <c r="S96" i="20"/>
  <c r="U96" i="20" s="1"/>
  <c r="V96" i="20"/>
  <c r="V88" i="20"/>
  <c r="S88" i="20"/>
  <c r="U88" i="20" s="1"/>
  <c r="S76" i="20"/>
  <c r="U76" i="20" s="1"/>
  <c r="V76" i="20"/>
  <c r="S116" i="20"/>
  <c r="U116" i="20" s="1"/>
  <c r="V116" i="20"/>
  <c r="V41" i="20"/>
  <c r="S41" i="20"/>
  <c r="U41" i="20" s="1"/>
  <c r="V33" i="20"/>
  <c r="S33" i="20"/>
  <c r="U33" i="20" s="1"/>
  <c r="V176" i="20"/>
  <c r="S176" i="20"/>
  <c r="U176" i="20" s="1"/>
  <c r="S168" i="20"/>
  <c r="U168" i="20" s="1"/>
  <c r="V168" i="20"/>
  <c r="V144" i="20"/>
  <c r="S144" i="20"/>
  <c r="U144" i="20" s="1"/>
  <c r="V26" i="20"/>
  <c r="S26" i="20"/>
  <c r="U26" i="20" s="1"/>
  <c r="S19" i="20"/>
  <c r="U19" i="20" s="1"/>
  <c r="V19" i="20"/>
  <c r="S55" i="20"/>
  <c r="U55" i="20" s="1"/>
  <c r="V55" i="20"/>
  <c r="V203" i="20"/>
  <c r="S203" i="20"/>
  <c r="U203" i="20" s="1"/>
  <c r="V199" i="20"/>
  <c r="S199" i="20"/>
  <c r="U199" i="20" s="1"/>
  <c r="V187" i="20"/>
  <c r="S187" i="20"/>
  <c r="U187" i="20" s="1"/>
  <c r="V183" i="20"/>
  <c r="S183" i="20"/>
  <c r="U183" i="20" s="1"/>
  <c r="V175" i="20"/>
  <c r="S175" i="20"/>
  <c r="U175" i="20" s="1"/>
  <c r="V171" i="20"/>
  <c r="S171" i="20"/>
  <c r="U171" i="20" s="1"/>
  <c r="V151" i="20"/>
  <c r="S151" i="20"/>
  <c r="U151" i="20" s="1"/>
  <c r="V160" i="20"/>
  <c r="S160" i="20"/>
  <c r="U160" i="20" s="1"/>
  <c r="O174" i="20"/>
  <c r="L174" i="20"/>
  <c r="N174" i="20" s="1"/>
  <c r="O166" i="20"/>
  <c r="L166" i="20"/>
  <c r="N166" i="20" s="1"/>
  <c r="O154" i="20"/>
  <c r="L154" i="20"/>
  <c r="N154" i="20" s="1"/>
  <c r="O142" i="20"/>
  <c r="L142" i="20"/>
  <c r="N142" i="20" s="1"/>
  <c r="O122" i="20"/>
  <c r="L122" i="20"/>
  <c r="N122" i="20" s="1"/>
  <c r="AA122" i="20" s="1"/>
  <c r="V23" i="20"/>
  <c r="S23" i="20"/>
  <c r="U23" i="20" s="1"/>
  <c r="S51" i="20"/>
  <c r="U51" i="20" s="1"/>
  <c r="V51" i="20"/>
  <c r="V39" i="20"/>
  <c r="S39" i="20"/>
  <c r="U39" i="20" s="1"/>
  <c r="S27" i="20"/>
  <c r="U27" i="20" s="1"/>
  <c r="V27" i="20"/>
  <c r="V50" i="20"/>
  <c r="S50" i="20"/>
  <c r="U50" i="20" s="1"/>
  <c r="V34" i="20"/>
  <c r="S34" i="20"/>
  <c r="U34" i="20" s="1"/>
  <c r="S196" i="20"/>
  <c r="U196" i="20" s="1"/>
  <c r="V196" i="20"/>
  <c r="S92" i="20"/>
  <c r="U92" i="20" s="1"/>
  <c r="V92" i="20"/>
  <c r="S110" i="20"/>
  <c r="U110" i="20" s="1"/>
  <c r="V110" i="20"/>
  <c r="S29" i="20"/>
  <c r="U29" i="20" s="1"/>
  <c r="V29" i="20"/>
  <c r="L108" i="20"/>
  <c r="N108" i="20" s="1"/>
  <c r="O108" i="20"/>
  <c r="O37" i="20"/>
  <c r="L37" i="20"/>
  <c r="N37" i="20" s="1"/>
  <c r="O193" i="20"/>
  <c r="L193" i="20"/>
  <c r="N193" i="20" s="1"/>
  <c r="O133" i="20"/>
  <c r="L133" i="20"/>
  <c r="N133" i="20" s="1"/>
  <c r="O172" i="20"/>
  <c r="L172" i="20"/>
  <c r="N172" i="20" s="1"/>
  <c r="AA172" i="20" s="1"/>
  <c r="O132" i="20"/>
  <c r="L132" i="20"/>
  <c r="N132" i="20" s="1"/>
  <c r="O91" i="20"/>
  <c r="L91" i="20"/>
  <c r="N91" i="20" s="1"/>
  <c r="O79" i="20"/>
  <c r="L79" i="20"/>
  <c r="N79" i="20" s="1"/>
  <c r="O67" i="20"/>
  <c r="L67" i="20"/>
  <c r="N67" i="20" s="1"/>
  <c r="L97" i="20"/>
  <c r="N97" i="20" s="1"/>
  <c r="O97" i="20"/>
  <c r="O85" i="20"/>
  <c r="L85" i="20"/>
  <c r="N85" i="20" s="1"/>
  <c r="L78" i="20"/>
  <c r="N78" i="20" s="1"/>
  <c r="O78" i="20"/>
  <c r="L18" i="20"/>
  <c r="N18" i="20" s="1"/>
  <c r="O18" i="20"/>
  <c r="O107" i="20"/>
  <c r="L107" i="20"/>
  <c r="N107" i="20" s="1"/>
  <c r="L88" i="20"/>
  <c r="N88" i="20" s="1"/>
  <c r="O88" i="20"/>
  <c r="L64" i="20"/>
  <c r="N64" i="20" s="1"/>
  <c r="O64" i="20"/>
  <c r="S16" i="20"/>
  <c r="U16" i="20" s="1"/>
  <c r="V16" i="20"/>
  <c r="V70" i="20"/>
  <c r="S70" i="20"/>
  <c r="U70" i="20" s="1"/>
  <c r="V195" i="20"/>
  <c r="S195" i="20"/>
  <c r="U195" i="20" s="1"/>
  <c r="V167" i="20"/>
  <c r="S167" i="20"/>
  <c r="U167" i="20" s="1"/>
  <c r="V155" i="20"/>
  <c r="S155" i="20"/>
  <c r="U155" i="20" s="1"/>
  <c r="S73" i="20"/>
  <c r="U73" i="20" s="1"/>
  <c r="V73" i="20"/>
  <c r="V128" i="20"/>
  <c r="S128" i="20"/>
  <c r="U128" i="20" s="1"/>
  <c r="V59" i="20"/>
  <c r="S59" i="20"/>
  <c r="U59" i="20" s="1"/>
  <c r="V186" i="20"/>
  <c r="S186" i="20"/>
  <c r="U186" i="20" s="1"/>
  <c r="V170" i="20"/>
  <c r="S170" i="20"/>
  <c r="U170" i="20" s="1"/>
  <c r="V202" i="20"/>
  <c r="S202" i="20"/>
  <c r="U202" i="20" s="1"/>
  <c r="S194" i="20"/>
  <c r="U194" i="20" s="1"/>
  <c r="V194" i="20"/>
  <c r="V182" i="20"/>
  <c r="S182" i="20"/>
  <c r="U182" i="20" s="1"/>
  <c r="S178" i="20"/>
  <c r="U178" i="20" s="1"/>
  <c r="V178" i="20"/>
  <c r="V162" i="20"/>
  <c r="S162" i="20"/>
  <c r="U162" i="20" s="1"/>
  <c r="V154" i="20"/>
  <c r="S154" i="20"/>
  <c r="U154" i="20" s="1"/>
  <c r="S142" i="20"/>
  <c r="U142" i="20" s="1"/>
  <c r="V142" i="20"/>
  <c r="V138" i="20"/>
  <c r="S138" i="20"/>
  <c r="U138" i="20" s="1"/>
  <c r="V134" i="20"/>
  <c r="S134" i="20"/>
  <c r="U134" i="20" s="1"/>
  <c r="V130" i="20"/>
  <c r="S130" i="20"/>
  <c r="U130" i="20" s="1"/>
  <c r="S126" i="20"/>
  <c r="U126" i="20" s="1"/>
  <c r="V126" i="20"/>
  <c r="V122" i="20"/>
  <c r="S122" i="20"/>
  <c r="U122" i="20" s="1"/>
  <c r="L102" i="20"/>
  <c r="N102" i="20" s="1"/>
  <c r="O102" i="20"/>
  <c r="L94" i="20"/>
  <c r="N94" i="20" s="1"/>
  <c r="O94" i="20"/>
  <c r="L90" i="20"/>
  <c r="N90" i="20" s="1"/>
  <c r="O90" i="20"/>
  <c r="L86" i="20"/>
  <c r="N86" i="20" s="1"/>
  <c r="O86" i="20"/>
  <c r="L52" i="20"/>
  <c r="N52" i="20" s="1"/>
  <c r="O52" i="20"/>
  <c r="L48" i="20"/>
  <c r="N48" i="20" s="1"/>
  <c r="O48" i="20"/>
  <c r="L44" i="20"/>
  <c r="N44" i="20" s="1"/>
  <c r="O44" i="20"/>
  <c r="L40" i="20"/>
  <c r="N40" i="20" s="1"/>
  <c r="O40" i="20"/>
  <c r="L36" i="20"/>
  <c r="N36" i="20" s="1"/>
  <c r="O36" i="20"/>
  <c r="L32" i="20"/>
  <c r="N32" i="20" s="1"/>
  <c r="O32" i="20"/>
  <c r="L28" i="20"/>
  <c r="N28" i="20" s="1"/>
  <c r="O28" i="20"/>
  <c r="O25" i="20"/>
  <c r="L25" i="20"/>
  <c r="N25" i="20" s="1"/>
  <c r="O21" i="20"/>
  <c r="L21" i="20"/>
  <c r="N21" i="20" s="1"/>
  <c r="O17" i="20"/>
  <c r="L17" i="20"/>
  <c r="N17" i="20" s="1"/>
  <c r="O23" i="20"/>
  <c r="L23" i="20"/>
  <c r="N23" i="20" s="1"/>
  <c r="O15" i="20"/>
  <c r="L15" i="20"/>
  <c r="N15" i="20" s="1"/>
  <c r="O69" i="20"/>
  <c r="L69" i="20"/>
  <c r="N69" i="20" s="1"/>
  <c r="O51" i="20"/>
  <c r="L51" i="20"/>
  <c r="N51" i="20" s="1"/>
  <c r="O47" i="20"/>
  <c r="L47" i="20"/>
  <c r="N47" i="20" s="1"/>
  <c r="AA47" i="20" s="1"/>
  <c r="O43" i="20"/>
  <c r="L43" i="20"/>
  <c r="N43" i="20" s="1"/>
  <c r="O39" i="20"/>
  <c r="L39" i="20"/>
  <c r="N39" i="20" s="1"/>
  <c r="O35" i="20"/>
  <c r="L35" i="20"/>
  <c r="N35" i="20" s="1"/>
  <c r="O31" i="20"/>
  <c r="L31" i="20"/>
  <c r="N31" i="20" s="1"/>
  <c r="O27" i="20"/>
  <c r="L27" i="20"/>
  <c r="N27" i="20" s="1"/>
  <c r="L22" i="20"/>
  <c r="N22" i="20" s="1"/>
  <c r="AA22" i="20" s="1"/>
  <c r="O22" i="20"/>
  <c r="L66" i="20"/>
  <c r="N66" i="20" s="1"/>
  <c r="O66" i="20"/>
  <c r="L62" i="20"/>
  <c r="N62" i="20" s="1"/>
  <c r="O62" i="20"/>
  <c r="L58" i="20"/>
  <c r="N58" i="20" s="1"/>
  <c r="O58" i="20"/>
  <c r="L54" i="20"/>
  <c r="N54" i="20" s="1"/>
  <c r="O54" i="20"/>
  <c r="L50" i="20"/>
  <c r="N50" i="20" s="1"/>
  <c r="O50" i="20"/>
  <c r="L46" i="20"/>
  <c r="N46" i="20" s="1"/>
  <c r="O46" i="20"/>
  <c r="L42" i="20"/>
  <c r="N42" i="20" s="1"/>
  <c r="O42" i="20"/>
  <c r="L38" i="20"/>
  <c r="N38" i="20" s="1"/>
  <c r="O38" i="20"/>
  <c r="L34" i="20"/>
  <c r="N34" i="20" s="1"/>
  <c r="AA34" i="20" s="1"/>
  <c r="O34" i="20"/>
  <c r="L30" i="20"/>
  <c r="N30" i="20" s="1"/>
  <c r="O30" i="20"/>
  <c r="O188" i="20"/>
  <c r="L188" i="20"/>
  <c r="N188" i="20" s="1"/>
  <c r="O121" i="20"/>
  <c r="L121" i="20"/>
  <c r="N121" i="20" s="1"/>
  <c r="L92" i="20"/>
  <c r="N92" i="20" s="1"/>
  <c r="O92" i="20"/>
  <c r="L84" i="20"/>
  <c r="N84" i="20" s="1"/>
  <c r="AA84" i="20" s="1"/>
  <c r="O84" i="20"/>
  <c r="L80" i="20"/>
  <c r="N80" i="20" s="1"/>
  <c r="O80" i="20"/>
  <c r="L72" i="20"/>
  <c r="N72" i="20" s="1"/>
  <c r="O72" i="20"/>
  <c r="L60" i="20"/>
  <c r="N60" i="20" s="1"/>
  <c r="O60" i="20"/>
  <c r="S152" i="20"/>
  <c r="U152" i="20" s="1"/>
  <c r="V152" i="20"/>
  <c r="S117" i="20"/>
  <c r="U117" i="20" s="1"/>
  <c r="V117" i="20"/>
  <c r="S108" i="20"/>
  <c r="U108" i="20" s="1"/>
  <c r="V108" i="20"/>
  <c r="S82" i="20"/>
  <c r="U82" i="20" s="1"/>
  <c r="V82" i="20"/>
  <c r="V63" i="20"/>
  <c r="S63" i="20"/>
  <c r="U63" i="20" s="1"/>
  <c r="V201" i="20"/>
  <c r="S201" i="20"/>
  <c r="U201" i="20" s="1"/>
  <c r="V189" i="20"/>
  <c r="S189" i="20"/>
  <c r="U189" i="20" s="1"/>
  <c r="S185" i="20"/>
  <c r="U185" i="20" s="1"/>
  <c r="V185" i="20"/>
  <c r="V177" i="20"/>
  <c r="S177" i="20"/>
  <c r="U177" i="20" s="1"/>
  <c r="V173" i="20"/>
  <c r="S173" i="20"/>
  <c r="U173" i="20" s="1"/>
  <c r="V165" i="20"/>
  <c r="S165" i="20"/>
  <c r="U165" i="20" s="1"/>
  <c r="V157" i="20"/>
  <c r="S157" i="20"/>
  <c r="U157" i="20" s="1"/>
  <c r="S141" i="20"/>
  <c r="U141" i="20" s="1"/>
  <c r="V141" i="20"/>
  <c r="S137" i="20"/>
  <c r="U137" i="20" s="1"/>
  <c r="V137" i="20"/>
  <c r="S133" i="20"/>
  <c r="U133" i="20" s="1"/>
  <c r="V133" i="20"/>
  <c r="S129" i="20"/>
  <c r="U129" i="20" s="1"/>
  <c r="V129" i="20"/>
  <c r="S125" i="20"/>
  <c r="U125" i="20" s="1"/>
  <c r="V125" i="20"/>
  <c r="S180" i="20"/>
  <c r="U180" i="20" s="1"/>
  <c r="V180" i="20"/>
  <c r="V164" i="20"/>
  <c r="S164" i="20"/>
  <c r="U164" i="20" s="1"/>
  <c r="V148" i="20"/>
  <c r="S148" i="20"/>
  <c r="U148" i="20" s="1"/>
  <c r="V132" i="20"/>
  <c r="S132" i="20"/>
  <c r="U132" i="20" s="1"/>
  <c r="V99" i="20"/>
  <c r="S99" i="20"/>
  <c r="U99" i="20" s="1"/>
  <c r="V87" i="20"/>
  <c r="S87" i="20"/>
  <c r="U87" i="20" s="1"/>
  <c r="V83" i="20"/>
  <c r="S83" i="20"/>
  <c r="U83" i="20" s="1"/>
  <c r="S75" i="20"/>
  <c r="U75" i="20" s="1"/>
  <c r="V75" i="20"/>
  <c r="S105" i="20"/>
  <c r="U105" i="20" s="1"/>
  <c r="V105" i="20"/>
  <c r="S115" i="20"/>
  <c r="U115" i="20" s="1"/>
  <c r="V115" i="20"/>
  <c r="S101" i="20"/>
  <c r="U101" i="20" s="1"/>
  <c r="V101" i="20"/>
  <c r="S93" i="20"/>
  <c r="U93" i="20" s="1"/>
  <c r="V93" i="20"/>
  <c r="S85" i="20"/>
  <c r="U85" i="20" s="1"/>
  <c r="V85" i="20"/>
  <c r="S77" i="20"/>
  <c r="U77" i="20" s="1"/>
  <c r="V77" i="20"/>
  <c r="V18" i="20"/>
  <c r="S18" i="20"/>
  <c r="U18" i="20" s="1"/>
  <c r="V61" i="20"/>
  <c r="S61" i="20"/>
  <c r="U61" i="20" s="1"/>
  <c r="V135" i="20"/>
  <c r="S135" i="20"/>
  <c r="U135" i="20" s="1"/>
  <c r="V127" i="20"/>
  <c r="S127" i="20"/>
  <c r="U127" i="20" s="1"/>
  <c r="V192" i="20"/>
  <c r="S192" i="20"/>
  <c r="U192" i="20" s="1"/>
  <c r="V184" i="20"/>
  <c r="S184" i="20"/>
  <c r="U184" i="20" s="1"/>
  <c r="V68" i="20"/>
  <c r="S68" i="20"/>
  <c r="U68" i="20" s="1"/>
  <c r="S64" i="20"/>
  <c r="U64" i="20" s="1"/>
  <c r="V64" i="20"/>
  <c r="S56" i="20"/>
  <c r="U56" i="20" s="1"/>
  <c r="V56" i="20"/>
  <c r="S106" i="20"/>
  <c r="U106" i="20" s="1"/>
  <c r="V106" i="20"/>
  <c r="O144" i="20"/>
  <c r="L144" i="20"/>
  <c r="N144" i="20" s="1"/>
  <c r="O199" i="20"/>
  <c r="L199" i="20"/>
  <c r="N199" i="20" s="1"/>
  <c r="AA199" i="20" s="1"/>
  <c r="O195" i="20"/>
  <c r="L195" i="20"/>
  <c r="N195" i="20" s="1"/>
  <c r="L191" i="20"/>
  <c r="N191" i="20" s="1"/>
  <c r="O191" i="20"/>
  <c r="O187" i="20"/>
  <c r="L187" i="20"/>
  <c r="N187" i="20" s="1"/>
  <c r="L183" i="20"/>
  <c r="N183" i="20" s="1"/>
  <c r="O183" i="20"/>
  <c r="L147" i="20"/>
  <c r="N147" i="20" s="1"/>
  <c r="O147" i="20"/>
  <c r="O128" i="20"/>
  <c r="L128" i="20"/>
  <c r="N128" i="20" s="1"/>
  <c r="AA128" i="20" s="1"/>
  <c r="L198" i="20"/>
  <c r="N198" i="20" s="1"/>
  <c r="O198" i="20"/>
  <c r="O178" i="20"/>
  <c r="L178" i="20"/>
  <c r="N178" i="20" s="1"/>
  <c r="O162" i="20"/>
  <c r="L162" i="20"/>
  <c r="N162" i="20" s="1"/>
  <c r="O150" i="20"/>
  <c r="L150" i="20"/>
  <c r="N150" i="20" s="1"/>
  <c r="O138" i="20"/>
  <c r="L138" i="20"/>
  <c r="N138" i="20" s="1"/>
  <c r="L130" i="20"/>
  <c r="N130" i="20" s="1"/>
  <c r="O130" i="20"/>
  <c r="S90" i="20"/>
  <c r="U90" i="20" s="1"/>
  <c r="V90" i="20"/>
  <c r="V17" i="20"/>
  <c r="S17" i="20"/>
  <c r="U17" i="20" s="1"/>
  <c r="V69" i="20"/>
  <c r="S69" i="20"/>
  <c r="U69" i="20" s="1"/>
  <c r="S43" i="20"/>
  <c r="U43" i="20" s="1"/>
  <c r="V43" i="20"/>
  <c r="V31" i="20"/>
  <c r="S31" i="20"/>
  <c r="U31" i="20" s="1"/>
  <c r="V42" i="20"/>
  <c r="S42" i="20"/>
  <c r="U42" i="20" s="1"/>
  <c r="S114" i="20"/>
  <c r="U114" i="20" s="1"/>
  <c r="V114" i="20"/>
  <c r="V80" i="20"/>
  <c r="S80" i="20"/>
  <c r="U80" i="20" s="1"/>
  <c r="O152" i="20"/>
  <c r="L152" i="20"/>
  <c r="N152" i="20" s="1"/>
  <c r="L20" i="20"/>
  <c r="N20" i="20" s="1"/>
  <c r="AA20" i="20" s="1"/>
  <c r="O20" i="20"/>
  <c r="O205" i="20"/>
  <c r="L205" i="20"/>
  <c r="N205" i="20" s="1"/>
  <c r="AA205" i="20" s="1"/>
  <c r="O149" i="20"/>
  <c r="L149" i="20"/>
  <c r="N149" i="20" s="1"/>
  <c r="O137" i="20"/>
  <c r="L137" i="20"/>
  <c r="N137" i="20" s="1"/>
  <c r="O180" i="20"/>
  <c r="L180" i="20"/>
  <c r="N180" i="20" s="1"/>
  <c r="O156" i="20"/>
  <c r="L156" i="20"/>
  <c r="N156" i="20" s="1"/>
  <c r="L99" i="20"/>
  <c r="N99" i="20" s="1"/>
  <c r="O99" i="20"/>
  <c r="O83" i="20"/>
  <c r="L83" i="20"/>
  <c r="N83" i="20" s="1"/>
  <c r="O71" i="20"/>
  <c r="L71" i="20"/>
  <c r="N71" i="20" s="1"/>
  <c r="L115" i="20"/>
  <c r="N115" i="20" s="1"/>
  <c r="O115" i="20"/>
  <c r="O89" i="20"/>
  <c r="L89" i="20"/>
  <c r="N89" i="20" s="1"/>
  <c r="O77" i="20"/>
  <c r="L77" i="20"/>
  <c r="N77" i="20" s="1"/>
  <c r="AA77" i="20" s="1"/>
  <c r="O61" i="20"/>
  <c r="L61" i="20"/>
  <c r="N61" i="20" s="1"/>
  <c r="L200" i="20"/>
  <c r="N200" i="20" s="1"/>
  <c r="O200" i="20"/>
  <c r="L104" i="20"/>
  <c r="N104" i="20" s="1"/>
  <c r="O104" i="20"/>
  <c r="L68" i="20"/>
  <c r="N68" i="20" s="1"/>
  <c r="O68" i="20"/>
  <c r="L106" i="20"/>
  <c r="N106" i="20" s="1"/>
  <c r="O106" i="20"/>
  <c r="V49" i="20"/>
  <c r="S49" i="20"/>
  <c r="U49" i="20" s="1"/>
  <c r="V179" i="20"/>
  <c r="S179" i="20"/>
  <c r="U179" i="20" s="1"/>
  <c r="V159" i="20"/>
  <c r="S159" i="20"/>
  <c r="U159" i="20" s="1"/>
  <c r="S147" i="20"/>
  <c r="U147" i="20" s="1"/>
  <c r="V147" i="20"/>
  <c r="S45" i="20"/>
  <c r="U45" i="20" s="1"/>
  <c r="V45" i="20"/>
  <c r="S65" i="20"/>
  <c r="U65" i="20" s="1"/>
  <c r="V65" i="20"/>
  <c r="S198" i="20"/>
  <c r="U198" i="20" s="1"/>
  <c r="V198" i="20"/>
  <c r="V174" i="20"/>
  <c r="S174" i="20"/>
  <c r="U174" i="20" s="1"/>
  <c r="V158" i="20"/>
  <c r="S158" i="20"/>
  <c r="U158" i="20" s="1"/>
  <c r="L202" i="20"/>
  <c r="N202" i="20" s="1"/>
  <c r="O202" i="20"/>
  <c r="L194" i="20"/>
  <c r="N194" i="20" s="1"/>
  <c r="O194" i="20"/>
  <c r="L190" i="20"/>
  <c r="N190" i="20" s="1"/>
  <c r="O190" i="20"/>
  <c r="O186" i="20"/>
  <c r="L186" i="20"/>
  <c r="N186" i="20" s="1"/>
  <c r="L134" i="20"/>
  <c r="N134" i="20" s="1"/>
  <c r="O134" i="20"/>
  <c r="L120" i="20"/>
  <c r="N120" i="20" s="1"/>
  <c r="O120" i="20"/>
  <c r="S102" i="20"/>
  <c r="U102" i="20" s="1"/>
  <c r="V102" i="20"/>
  <c r="S98" i="20"/>
  <c r="U98" i="20" s="1"/>
  <c r="V98" i="20"/>
  <c r="S86" i="20"/>
  <c r="U86" i="20" s="1"/>
  <c r="V86" i="20"/>
  <c r="V52" i="20"/>
  <c r="S52" i="20"/>
  <c r="U52" i="20" s="1"/>
  <c r="S48" i="20"/>
  <c r="U48" i="20" s="1"/>
  <c r="V48" i="20"/>
  <c r="V44" i="20"/>
  <c r="S44" i="20"/>
  <c r="U44" i="20" s="1"/>
  <c r="S40" i="20"/>
  <c r="U40" i="20" s="1"/>
  <c r="V40" i="20"/>
  <c r="V36" i="20"/>
  <c r="S36" i="20"/>
  <c r="U36" i="20" s="1"/>
  <c r="S32" i="20"/>
  <c r="U32" i="20" s="1"/>
  <c r="V32" i="20"/>
  <c r="V28" i="20"/>
  <c r="S28" i="20"/>
  <c r="U28" i="20" s="1"/>
  <c r="V25" i="20"/>
  <c r="S25" i="20"/>
  <c r="U25" i="20" s="1"/>
  <c r="S21" i="20"/>
  <c r="U21" i="20" s="1"/>
  <c r="V21" i="20"/>
  <c r="V22" i="20"/>
  <c r="S22" i="20"/>
  <c r="U22" i="20" s="1"/>
  <c r="V66" i="20"/>
  <c r="S66" i="20"/>
  <c r="U66" i="20" s="1"/>
  <c r="V62" i="20"/>
  <c r="S62" i="20"/>
  <c r="U62" i="20" s="1"/>
  <c r="V58" i="20"/>
  <c r="S58" i="20"/>
  <c r="U58" i="20" s="1"/>
  <c r="V54" i="20"/>
  <c r="S54" i="20"/>
  <c r="U54" i="20" s="1"/>
  <c r="V46" i="20"/>
  <c r="S46" i="20"/>
  <c r="U46" i="20" s="1"/>
  <c r="V38" i="20"/>
  <c r="S38" i="20"/>
  <c r="U38" i="20" s="1"/>
  <c r="V139" i="20"/>
  <c r="S139" i="20"/>
  <c r="U139" i="20" s="1"/>
  <c r="S131" i="20"/>
  <c r="U131" i="20" s="1"/>
  <c r="V131" i="20"/>
  <c r="V123" i="20"/>
  <c r="S123" i="20"/>
  <c r="U123" i="20" s="1"/>
  <c r="S188" i="20"/>
  <c r="U188" i="20" s="1"/>
  <c r="V188" i="20"/>
  <c r="V121" i="20"/>
  <c r="S121" i="20"/>
  <c r="U121" i="20" s="1"/>
  <c r="V111" i="20"/>
  <c r="S111" i="20"/>
  <c r="U111" i="20" s="1"/>
  <c r="S100" i="20"/>
  <c r="U100" i="20" s="1"/>
  <c r="V100" i="20"/>
  <c r="S84" i="20"/>
  <c r="U84" i="20" s="1"/>
  <c r="V84" i="20"/>
  <c r="V60" i="20"/>
  <c r="S60" i="20"/>
  <c r="U60" i="20" s="1"/>
  <c r="V112" i="20"/>
  <c r="S112" i="20"/>
  <c r="U112" i="20" s="1"/>
  <c r="O53" i="20"/>
  <c r="L53" i="20"/>
  <c r="N53" i="20" s="1"/>
  <c r="AA53" i="20" s="1"/>
  <c r="O29" i="20"/>
  <c r="L29" i="20"/>
  <c r="N29" i="20" s="1"/>
  <c r="O57" i="20"/>
  <c r="L57" i="20"/>
  <c r="N57" i="20" s="1"/>
  <c r="AA57" i="20" s="1"/>
  <c r="O136" i="20"/>
  <c r="L136" i="20"/>
  <c r="N136" i="20" s="1"/>
  <c r="O117" i="20"/>
  <c r="L117" i="20"/>
  <c r="N117" i="20" s="1"/>
  <c r="O201" i="20"/>
  <c r="L201" i="20"/>
  <c r="N201" i="20" s="1"/>
  <c r="L197" i="20"/>
  <c r="N197" i="20" s="1"/>
  <c r="O197" i="20"/>
  <c r="O189" i="20"/>
  <c r="L189" i="20"/>
  <c r="N189" i="20" s="1"/>
  <c r="O185" i="20"/>
  <c r="L185" i="20"/>
  <c r="N185" i="20" s="1"/>
  <c r="O181" i="20"/>
  <c r="L181" i="20"/>
  <c r="N181" i="20" s="1"/>
  <c r="O177" i="20"/>
  <c r="L177" i="20"/>
  <c r="N177" i="20" s="1"/>
  <c r="O173" i="20"/>
  <c r="L173" i="20"/>
  <c r="N173" i="20" s="1"/>
  <c r="O169" i="20"/>
  <c r="L169" i="20"/>
  <c r="N169" i="20" s="1"/>
  <c r="AA169" i="20" s="1"/>
  <c r="O165" i="20"/>
  <c r="L165" i="20"/>
  <c r="N165" i="20" s="1"/>
  <c r="AA165" i="20" s="1"/>
  <c r="O161" i="20"/>
  <c r="L161" i="20"/>
  <c r="N161" i="20" s="1"/>
  <c r="O157" i="20"/>
  <c r="L157" i="20"/>
  <c r="N157" i="20" s="1"/>
  <c r="O153" i="20"/>
  <c r="L153" i="20"/>
  <c r="N153" i="20" s="1"/>
  <c r="O145" i="20"/>
  <c r="L145" i="20"/>
  <c r="N145" i="20" s="1"/>
  <c r="O129" i="20"/>
  <c r="L129" i="20"/>
  <c r="N129" i="20" s="1"/>
  <c r="O148" i="20"/>
  <c r="L148" i="20"/>
  <c r="N148" i="20" s="1"/>
  <c r="AA148" i="20" s="1"/>
  <c r="O140" i="20"/>
  <c r="L140" i="20"/>
  <c r="N140" i="20" s="1"/>
  <c r="O124" i="20"/>
  <c r="L124" i="20"/>
  <c r="N124" i="20" s="1"/>
  <c r="L103" i="20"/>
  <c r="N103" i="20" s="1"/>
  <c r="O103" i="20"/>
  <c r="O95" i="20"/>
  <c r="L95" i="20"/>
  <c r="N95" i="20" s="1"/>
  <c r="O109" i="20"/>
  <c r="L109" i="20"/>
  <c r="N109" i="20" s="1"/>
  <c r="L101" i="20"/>
  <c r="N101" i="20" s="1"/>
  <c r="O101" i="20"/>
  <c r="O143" i="20"/>
  <c r="L143" i="20"/>
  <c r="N143" i="20" s="1"/>
  <c r="L135" i="20"/>
  <c r="N135" i="20" s="1"/>
  <c r="O135" i="20"/>
  <c r="L127" i="20"/>
  <c r="N127" i="20" s="1"/>
  <c r="O127" i="20"/>
  <c r="L204" i="20"/>
  <c r="N204" i="20" s="1"/>
  <c r="O204" i="20"/>
  <c r="O192" i="20"/>
  <c r="L192" i="20"/>
  <c r="N192" i="20" s="1"/>
  <c r="L118" i="20"/>
  <c r="N118" i="20" s="1"/>
  <c r="O118" i="20"/>
  <c r="L96" i="20"/>
  <c r="N96" i="20" s="1"/>
  <c r="O96" i="20"/>
  <c r="L116" i="20"/>
  <c r="N116" i="20" s="1"/>
  <c r="O116" i="20"/>
  <c r="L16" i="20"/>
  <c r="N16" i="20" s="1"/>
  <c r="O16" i="20"/>
  <c r="O41" i="20"/>
  <c r="L41" i="20"/>
  <c r="N41" i="20" s="1"/>
  <c r="O33" i="20"/>
  <c r="L33" i="20"/>
  <c r="N33" i="20" s="1"/>
  <c r="O176" i="20"/>
  <c r="L176" i="20"/>
  <c r="N176" i="20" s="1"/>
  <c r="O168" i="20"/>
  <c r="L168" i="20"/>
  <c r="N168" i="20" s="1"/>
  <c r="L119" i="20"/>
  <c r="N119" i="20" s="1"/>
  <c r="O119" i="20"/>
  <c r="L26" i="20"/>
  <c r="N26" i="20" s="1"/>
  <c r="O26" i="20"/>
  <c r="L70" i="20"/>
  <c r="N70" i="20" s="1"/>
  <c r="O70" i="20"/>
  <c r="L24" i="20"/>
  <c r="N24" i="20" s="1"/>
  <c r="O24" i="20"/>
  <c r="O19" i="20"/>
  <c r="L19" i="20"/>
  <c r="N19" i="20" s="1"/>
  <c r="O49" i="20"/>
  <c r="L49" i="20"/>
  <c r="N49" i="20" s="1"/>
  <c r="O55" i="20"/>
  <c r="L55" i="20"/>
  <c r="N55" i="20" s="1"/>
  <c r="O203" i="20"/>
  <c r="L203" i="20"/>
  <c r="N203" i="20" s="1"/>
  <c r="O179" i="20"/>
  <c r="L179" i="20"/>
  <c r="N179" i="20" s="1"/>
  <c r="L175" i="20"/>
  <c r="N175" i="20" s="1"/>
  <c r="O175" i="20"/>
  <c r="L171" i="20"/>
  <c r="N171" i="20" s="1"/>
  <c r="AA171" i="20" s="1"/>
  <c r="O171" i="20"/>
  <c r="O167" i="20"/>
  <c r="L167" i="20"/>
  <c r="N167" i="20" s="1"/>
  <c r="L163" i="20"/>
  <c r="N163" i="20" s="1"/>
  <c r="O163" i="20"/>
  <c r="O159" i="20"/>
  <c r="L159" i="20"/>
  <c r="N159" i="20" s="1"/>
  <c r="L155" i="20"/>
  <c r="N155" i="20" s="1"/>
  <c r="O155" i="20"/>
  <c r="O151" i="20"/>
  <c r="L151" i="20"/>
  <c r="N151" i="20" s="1"/>
  <c r="O73" i="20"/>
  <c r="L73" i="20"/>
  <c r="N73" i="20" s="1"/>
  <c r="O45" i="20"/>
  <c r="L45" i="20"/>
  <c r="N45" i="20" s="1"/>
  <c r="O160" i="20"/>
  <c r="L160" i="20"/>
  <c r="N160" i="20" s="1"/>
  <c r="L113" i="20"/>
  <c r="N113" i="20" s="1"/>
  <c r="O113" i="20"/>
  <c r="O65" i="20"/>
  <c r="L65" i="20"/>
  <c r="N65" i="20" s="1"/>
  <c r="O59" i="20"/>
  <c r="L59" i="20"/>
  <c r="N59" i="20" s="1"/>
  <c r="O206" i="24"/>
  <c r="L206" i="24"/>
  <c r="N206" i="24" s="1"/>
  <c r="O202" i="24"/>
  <c r="L202" i="24"/>
  <c r="N202" i="24" s="1"/>
  <c r="O190" i="24"/>
  <c r="L190" i="24"/>
  <c r="N190" i="24" s="1"/>
  <c r="O182" i="24"/>
  <c r="L182" i="24"/>
  <c r="N182" i="24" s="1"/>
  <c r="L178" i="24"/>
  <c r="N178" i="24" s="1"/>
  <c r="O178" i="24"/>
  <c r="L174" i="24"/>
  <c r="N174" i="24" s="1"/>
  <c r="O174" i="24"/>
  <c r="L162" i="24"/>
  <c r="N162" i="24" s="1"/>
  <c r="O162" i="24"/>
  <c r="L158" i="24"/>
  <c r="N158" i="24" s="1"/>
  <c r="O158" i="24"/>
  <c r="L154" i="24"/>
  <c r="N154" i="24" s="1"/>
  <c r="O154" i="24"/>
  <c r="O130" i="24"/>
  <c r="L130" i="24"/>
  <c r="N130" i="24" s="1"/>
  <c r="O126" i="24"/>
  <c r="L126" i="24"/>
  <c r="N126" i="24" s="1"/>
  <c r="O122" i="24"/>
  <c r="L122" i="24"/>
  <c r="N122" i="24" s="1"/>
  <c r="O110" i="24"/>
  <c r="L110" i="24"/>
  <c r="N110" i="24" s="1"/>
  <c r="O106" i="24"/>
  <c r="L106" i="24"/>
  <c r="N106" i="24" s="1"/>
  <c r="O102" i="24"/>
  <c r="L102" i="24"/>
  <c r="N102" i="24" s="1"/>
  <c r="L98" i="24"/>
  <c r="N98" i="24" s="1"/>
  <c r="O98" i="24"/>
  <c r="L94" i="24"/>
  <c r="N94" i="24" s="1"/>
  <c r="O94" i="24"/>
  <c r="L78" i="24"/>
  <c r="N78" i="24" s="1"/>
  <c r="O78" i="24"/>
  <c r="O66" i="24"/>
  <c r="L66" i="24"/>
  <c r="N66" i="24" s="1"/>
  <c r="O62" i="24"/>
  <c r="L62" i="24"/>
  <c r="N62" i="24" s="1"/>
  <c r="O58" i="24"/>
  <c r="L58" i="24"/>
  <c r="N58" i="24" s="1"/>
  <c r="L50" i="24"/>
  <c r="N50" i="24" s="1"/>
  <c r="O50" i="24"/>
  <c r="O32" i="24"/>
  <c r="L32" i="24"/>
  <c r="N32" i="24" s="1"/>
  <c r="O24" i="24"/>
  <c r="L24" i="24"/>
  <c r="N24" i="24" s="1"/>
  <c r="O173" i="22"/>
  <c r="L173" i="22"/>
  <c r="N173" i="22" s="1"/>
  <c r="L142" i="22"/>
  <c r="N142" i="22" s="1"/>
  <c r="O142" i="22"/>
  <c r="O91" i="22"/>
  <c r="L91" i="22"/>
  <c r="N91" i="22" s="1"/>
  <c r="L185" i="22"/>
  <c r="N185" i="22" s="1"/>
  <c r="O185" i="22"/>
  <c r="O123" i="22"/>
  <c r="L123" i="22"/>
  <c r="N123" i="22" s="1"/>
  <c r="L93" i="22"/>
  <c r="N93" i="22" s="1"/>
  <c r="O93" i="22"/>
  <c r="L85" i="22"/>
  <c r="N85" i="22" s="1"/>
  <c r="O85" i="22"/>
  <c r="O81" i="22"/>
  <c r="L81" i="22"/>
  <c r="N81" i="22" s="1"/>
  <c r="L71" i="22"/>
  <c r="N71" i="22" s="1"/>
  <c r="O71" i="22"/>
  <c r="L106" i="22"/>
  <c r="N106" i="22" s="1"/>
  <c r="O106" i="22"/>
  <c r="L129" i="22"/>
  <c r="N129" i="22" s="1"/>
  <c r="O129" i="22"/>
  <c r="L121" i="22"/>
  <c r="N121" i="22" s="1"/>
  <c r="O121" i="22"/>
  <c r="O66" i="22"/>
  <c r="L66" i="22"/>
  <c r="N66" i="22" s="1"/>
  <c r="L63" i="22"/>
  <c r="N63" i="22" s="1"/>
  <c r="O63" i="22"/>
  <c r="O17" i="22"/>
  <c r="L17" i="22"/>
  <c r="N17" i="22" s="1"/>
  <c r="O204" i="24"/>
  <c r="L204" i="24"/>
  <c r="N204" i="24" s="1"/>
  <c r="O196" i="24"/>
  <c r="L196" i="24"/>
  <c r="N196" i="24" s="1"/>
  <c r="L192" i="24"/>
  <c r="N192" i="24" s="1"/>
  <c r="O192" i="24"/>
  <c r="L188" i="24"/>
  <c r="N188" i="24" s="1"/>
  <c r="O188" i="24"/>
  <c r="L184" i="24"/>
  <c r="N184" i="24" s="1"/>
  <c r="O184" i="24"/>
  <c r="L176" i="24"/>
  <c r="N176" i="24" s="1"/>
  <c r="O176" i="24"/>
  <c r="L164" i="24"/>
  <c r="N164" i="24" s="1"/>
  <c r="O164" i="24"/>
  <c r="L156" i="24"/>
  <c r="N156" i="24" s="1"/>
  <c r="O156" i="24"/>
  <c r="O148" i="24"/>
  <c r="L148" i="24"/>
  <c r="N148" i="24" s="1"/>
  <c r="L140" i="24"/>
  <c r="N140" i="24" s="1"/>
  <c r="O140" i="24"/>
  <c r="L136" i="24"/>
  <c r="N136" i="24" s="1"/>
  <c r="O136" i="24"/>
  <c r="L120" i="24"/>
  <c r="N120" i="24" s="1"/>
  <c r="O120" i="24"/>
  <c r="L116" i="24"/>
  <c r="N116" i="24" s="1"/>
  <c r="O116" i="24"/>
  <c r="O112" i="24"/>
  <c r="L112" i="24"/>
  <c r="N112" i="24" s="1"/>
  <c r="O108" i="24"/>
  <c r="L108" i="24"/>
  <c r="N108" i="24" s="1"/>
  <c r="L104" i="24"/>
  <c r="N104" i="24" s="1"/>
  <c r="O104" i="24"/>
  <c r="L96" i="24"/>
  <c r="N96" i="24" s="1"/>
  <c r="O96" i="24"/>
  <c r="L88" i="24"/>
  <c r="N88" i="24" s="1"/>
  <c r="O88" i="24"/>
  <c r="L84" i="24"/>
  <c r="N84" i="24" s="1"/>
  <c r="O84" i="24"/>
  <c r="O76" i="24"/>
  <c r="L76" i="24"/>
  <c r="N76" i="24" s="1"/>
  <c r="O72" i="24"/>
  <c r="L72" i="24"/>
  <c r="N72" i="24" s="1"/>
  <c r="L68" i="24"/>
  <c r="N68" i="24" s="1"/>
  <c r="O68" i="24"/>
  <c r="O52" i="24"/>
  <c r="L52" i="24"/>
  <c r="N52" i="24" s="1"/>
  <c r="O171" i="22"/>
  <c r="L171" i="22"/>
  <c r="N171" i="22" s="1"/>
  <c r="L68" i="22"/>
  <c r="N68" i="22" s="1"/>
  <c r="O68" i="22"/>
  <c r="L48" i="22"/>
  <c r="N48" i="22" s="1"/>
  <c r="O48" i="22"/>
  <c r="O44" i="22"/>
  <c r="L44" i="22"/>
  <c r="N44" i="22" s="1"/>
  <c r="O40" i="22"/>
  <c r="L40" i="22"/>
  <c r="N40" i="22" s="1"/>
  <c r="L111" i="22"/>
  <c r="N111" i="22" s="1"/>
  <c r="O111" i="22"/>
  <c r="L80" i="22"/>
  <c r="N80" i="22" s="1"/>
  <c r="O80" i="22"/>
  <c r="O57" i="22"/>
  <c r="L57" i="22"/>
  <c r="N57" i="22" s="1"/>
  <c r="O25" i="22"/>
  <c r="L25" i="22"/>
  <c r="N25" i="22" s="1"/>
  <c r="O21" i="22"/>
  <c r="L21" i="22"/>
  <c r="N21" i="22" s="1"/>
  <c r="L120" i="22"/>
  <c r="N120" i="22" s="1"/>
  <c r="O120" i="22"/>
  <c r="L105" i="22"/>
  <c r="N105" i="22" s="1"/>
  <c r="O105" i="22"/>
  <c r="O97" i="22"/>
  <c r="L97" i="22"/>
  <c r="N97" i="22" s="1"/>
  <c r="O73" i="22"/>
  <c r="L73" i="22"/>
  <c r="N73" i="22" s="1"/>
  <c r="L53" i="22"/>
  <c r="N53" i="22" s="1"/>
  <c r="O53" i="22"/>
  <c r="O205" i="24"/>
  <c r="L205" i="24"/>
  <c r="N205" i="24" s="1"/>
  <c r="L201" i="24"/>
  <c r="N201" i="24" s="1"/>
  <c r="O201" i="24"/>
  <c r="O193" i="24"/>
  <c r="L193" i="24"/>
  <c r="N193" i="24" s="1"/>
  <c r="L189" i="24"/>
  <c r="N189" i="24" s="1"/>
  <c r="O189" i="24"/>
  <c r="L177" i="24"/>
  <c r="N177" i="24" s="1"/>
  <c r="O177" i="24"/>
  <c r="O169" i="24"/>
  <c r="L169" i="24"/>
  <c r="N169" i="24" s="1"/>
  <c r="L161" i="24"/>
  <c r="N161" i="24" s="1"/>
  <c r="O161" i="24"/>
  <c r="O157" i="24"/>
  <c r="L157" i="24"/>
  <c r="N157" i="24" s="1"/>
  <c r="O153" i="24"/>
  <c r="L153" i="24"/>
  <c r="N153" i="24" s="1"/>
  <c r="L141" i="24"/>
  <c r="N141" i="24" s="1"/>
  <c r="O141" i="24"/>
  <c r="O137" i="24"/>
  <c r="L137" i="24"/>
  <c r="N137" i="24" s="1"/>
  <c r="L133" i="24"/>
  <c r="N133" i="24" s="1"/>
  <c r="O133" i="24"/>
  <c r="L129" i="24"/>
  <c r="N129" i="24" s="1"/>
  <c r="O129" i="24"/>
  <c r="O121" i="24"/>
  <c r="L121" i="24"/>
  <c r="N121" i="24" s="1"/>
  <c r="O117" i="24"/>
  <c r="L117" i="24"/>
  <c r="N117" i="24" s="1"/>
  <c r="O97" i="24"/>
  <c r="L97" i="24"/>
  <c r="N97" i="24" s="1"/>
  <c r="O85" i="24"/>
  <c r="L85" i="24"/>
  <c r="N85" i="24" s="1"/>
  <c r="O81" i="24"/>
  <c r="L81" i="24"/>
  <c r="N81" i="24" s="1"/>
  <c r="O65" i="24"/>
  <c r="L65" i="24"/>
  <c r="N65" i="24" s="1"/>
  <c r="L57" i="24"/>
  <c r="N57" i="24" s="1"/>
  <c r="O57" i="24"/>
  <c r="L49" i="24"/>
  <c r="N49" i="24" s="1"/>
  <c r="O49" i="24"/>
  <c r="O175" i="22"/>
  <c r="L175" i="22"/>
  <c r="N175" i="22" s="1"/>
  <c r="L199" i="22"/>
  <c r="N199" i="22" s="1"/>
  <c r="O199" i="22"/>
  <c r="L133" i="22"/>
  <c r="N133" i="22" s="1"/>
  <c r="O133" i="22"/>
  <c r="O144" i="22"/>
  <c r="L144" i="22"/>
  <c r="N144" i="22" s="1"/>
  <c r="L132" i="22"/>
  <c r="N132" i="22" s="1"/>
  <c r="O132" i="22"/>
  <c r="O115" i="22"/>
  <c r="L115" i="22"/>
  <c r="N115" i="22" s="1"/>
  <c r="L103" i="22"/>
  <c r="N103" i="22" s="1"/>
  <c r="O103" i="22"/>
  <c r="L99" i="22"/>
  <c r="N99" i="22" s="1"/>
  <c r="O99" i="22"/>
  <c r="O198" i="24"/>
  <c r="L198" i="24"/>
  <c r="N198" i="24" s="1"/>
  <c r="O194" i="24"/>
  <c r="L194" i="24"/>
  <c r="N194" i="24" s="1"/>
  <c r="O186" i="24"/>
  <c r="L186" i="24"/>
  <c r="N186" i="24" s="1"/>
  <c r="L170" i="24"/>
  <c r="N170" i="24" s="1"/>
  <c r="O170" i="24"/>
  <c r="L166" i="24"/>
  <c r="N166" i="24" s="1"/>
  <c r="O166" i="24"/>
  <c r="L150" i="24"/>
  <c r="N150" i="24" s="1"/>
  <c r="O150" i="24"/>
  <c r="O146" i="24"/>
  <c r="L146" i="24"/>
  <c r="N146" i="24" s="1"/>
  <c r="L142" i="24"/>
  <c r="N142" i="24" s="1"/>
  <c r="O142" i="24"/>
  <c r="O138" i="24"/>
  <c r="L138" i="24"/>
  <c r="N138" i="24" s="1"/>
  <c r="O134" i="24"/>
  <c r="L134" i="24"/>
  <c r="N134" i="24" s="1"/>
  <c r="O118" i="24"/>
  <c r="L118" i="24"/>
  <c r="N118" i="24" s="1"/>
  <c r="O114" i="24"/>
  <c r="L114" i="24"/>
  <c r="N114" i="24" s="1"/>
  <c r="L90" i="24"/>
  <c r="N90" i="24" s="1"/>
  <c r="O90" i="24"/>
  <c r="L86" i="24"/>
  <c r="N86" i="24" s="1"/>
  <c r="O86" i="24"/>
  <c r="L82" i="24"/>
  <c r="N82" i="24" s="1"/>
  <c r="O82" i="24"/>
  <c r="L74" i="24"/>
  <c r="N74" i="24" s="1"/>
  <c r="O74" i="24"/>
  <c r="L70" i="24"/>
  <c r="N70" i="24" s="1"/>
  <c r="O70" i="24"/>
  <c r="L54" i="24"/>
  <c r="N54" i="24" s="1"/>
  <c r="O54" i="24"/>
  <c r="O46" i="24"/>
  <c r="L46" i="24"/>
  <c r="N46" i="24" s="1"/>
  <c r="O44" i="24"/>
  <c r="L44" i="24"/>
  <c r="N44" i="24" s="1"/>
  <c r="O40" i="24"/>
  <c r="L40" i="24"/>
  <c r="N40" i="24" s="1"/>
  <c r="O36" i="24"/>
  <c r="L36" i="24"/>
  <c r="N36" i="24" s="1"/>
  <c r="O28" i="24"/>
  <c r="L28" i="24"/>
  <c r="N28" i="24" s="1"/>
  <c r="O20" i="24"/>
  <c r="L20" i="24"/>
  <c r="N20" i="24" s="1"/>
  <c r="L16" i="24"/>
  <c r="N16" i="24" s="1"/>
  <c r="O16" i="24"/>
  <c r="L176" i="22"/>
  <c r="N176" i="22" s="1"/>
  <c r="O176" i="22"/>
  <c r="L161" i="22"/>
  <c r="N161" i="22" s="1"/>
  <c r="O161" i="22"/>
  <c r="O158" i="22"/>
  <c r="L158" i="22"/>
  <c r="N158" i="22" s="1"/>
  <c r="L187" i="22"/>
  <c r="N187" i="22" s="1"/>
  <c r="O187" i="22"/>
  <c r="O149" i="22"/>
  <c r="L149" i="22"/>
  <c r="N149" i="22" s="1"/>
  <c r="L138" i="22"/>
  <c r="N138" i="22" s="1"/>
  <c r="O138" i="22"/>
  <c r="L135" i="22"/>
  <c r="N135" i="22" s="1"/>
  <c r="O135" i="22"/>
  <c r="O155" i="22"/>
  <c r="L155" i="22"/>
  <c r="N155" i="22" s="1"/>
  <c r="L151" i="22"/>
  <c r="N151" i="22" s="1"/>
  <c r="O151" i="22"/>
  <c r="O43" i="22"/>
  <c r="L43" i="22"/>
  <c r="N43" i="22" s="1"/>
  <c r="O188" i="22"/>
  <c r="L188" i="22"/>
  <c r="N188" i="22" s="1"/>
  <c r="L181" i="22"/>
  <c r="N181" i="22" s="1"/>
  <c r="O181" i="22"/>
  <c r="L140" i="22"/>
  <c r="N140" i="22" s="1"/>
  <c r="O140" i="22"/>
  <c r="L190" i="22"/>
  <c r="N190" i="22" s="1"/>
  <c r="O190" i="22"/>
  <c r="O157" i="22"/>
  <c r="L157" i="22"/>
  <c r="N157" i="22" s="1"/>
  <c r="O150" i="22"/>
  <c r="L150" i="22"/>
  <c r="N150" i="22" s="1"/>
  <c r="O146" i="22"/>
  <c r="L146" i="22"/>
  <c r="N146" i="22" s="1"/>
  <c r="L192" i="22"/>
  <c r="N192" i="22" s="1"/>
  <c r="O192" i="22"/>
  <c r="L183" i="22"/>
  <c r="N183" i="22" s="1"/>
  <c r="O183" i="22"/>
  <c r="L119" i="22"/>
  <c r="N119" i="22" s="1"/>
  <c r="O119" i="22"/>
  <c r="L134" i="22"/>
  <c r="N134" i="22" s="1"/>
  <c r="O134" i="22"/>
  <c r="L20" i="22"/>
  <c r="N20" i="22" s="1"/>
  <c r="O20" i="22"/>
  <c r="O78" i="22"/>
  <c r="L78" i="22"/>
  <c r="N78" i="22" s="1"/>
  <c r="L75" i="22"/>
  <c r="N75" i="22" s="1"/>
  <c r="O75" i="22"/>
  <c r="O74" i="22"/>
  <c r="L74" i="22"/>
  <c r="N74" i="22" s="1"/>
  <c r="O194" i="22"/>
  <c r="L194" i="22"/>
  <c r="N194" i="22" s="1"/>
  <c r="O147" i="22"/>
  <c r="L147" i="22"/>
  <c r="N147" i="22" s="1"/>
  <c r="L143" i="22"/>
  <c r="N143" i="22" s="1"/>
  <c r="O143" i="22"/>
  <c r="O160" i="22"/>
  <c r="L160" i="22"/>
  <c r="N160" i="22" s="1"/>
  <c r="O163" i="22"/>
  <c r="L163" i="22"/>
  <c r="N163" i="22" s="1"/>
  <c r="O170" i="22"/>
  <c r="L170" i="22"/>
  <c r="N170" i="22" s="1"/>
  <c r="O162" i="22"/>
  <c r="L162" i="22"/>
  <c r="N162" i="22" s="1"/>
  <c r="O15" i="22"/>
  <c r="L15" i="22"/>
  <c r="N15" i="22" s="1"/>
  <c r="L84" i="22"/>
  <c r="N84" i="22" s="1"/>
  <c r="O84" i="22"/>
  <c r="O197" i="24"/>
  <c r="L197" i="24"/>
  <c r="N197" i="24" s="1"/>
  <c r="L185" i="24"/>
  <c r="N185" i="24" s="1"/>
  <c r="O185" i="24"/>
  <c r="O181" i="24"/>
  <c r="L181" i="24"/>
  <c r="N181" i="24" s="1"/>
  <c r="L173" i="24"/>
  <c r="N173" i="24" s="1"/>
  <c r="O173" i="24"/>
  <c r="L165" i="24"/>
  <c r="N165" i="24" s="1"/>
  <c r="O165" i="24"/>
  <c r="O149" i="24"/>
  <c r="L149" i="24"/>
  <c r="N149" i="24" s="1"/>
  <c r="O145" i="24"/>
  <c r="L145" i="24"/>
  <c r="N145" i="24" s="1"/>
  <c r="L125" i="24"/>
  <c r="N125" i="24" s="1"/>
  <c r="O125" i="24"/>
  <c r="O113" i="24"/>
  <c r="L113" i="24"/>
  <c r="N113" i="24" s="1"/>
  <c r="L109" i="24"/>
  <c r="N109" i="24" s="1"/>
  <c r="O109" i="24"/>
  <c r="O105" i="24"/>
  <c r="L105" i="24"/>
  <c r="N105" i="24" s="1"/>
  <c r="O101" i="24"/>
  <c r="L101" i="24"/>
  <c r="N101" i="24" s="1"/>
  <c r="O93" i="24"/>
  <c r="L93" i="24"/>
  <c r="N93" i="24" s="1"/>
  <c r="O89" i="24"/>
  <c r="L89" i="24"/>
  <c r="N89" i="24" s="1"/>
  <c r="L77" i="24"/>
  <c r="N77" i="24" s="1"/>
  <c r="O77" i="24"/>
  <c r="L73" i="24"/>
  <c r="N73" i="24" s="1"/>
  <c r="O73" i="24"/>
  <c r="L69" i="24"/>
  <c r="N69" i="24" s="1"/>
  <c r="O69" i="24"/>
  <c r="L61" i="24"/>
  <c r="N61" i="24" s="1"/>
  <c r="O61" i="24"/>
  <c r="O53" i="24"/>
  <c r="L53" i="24"/>
  <c r="N53" i="24" s="1"/>
  <c r="L45" i="24"/>
  <c r="N45" i="24" s="1"/>
  <c r="O45" i="24"/>
  <c r="L206" i="22"/>
  <c r="N206" i="22" s="1"/>
  <c r="O206" i="22"/>
  <c r="O197" i="22"/>
  <c r="L197" i="22"/>
  <c r="N197" i="22" s="1"/>
  <c r="L131" i="22"/>
  <c r="N131" i="22" s="1"/>
  <c r="O131" i="22"/>
  <c r="L204" i="22"/>
  <c r="N204" i="22" s="1"/>
  <c r="O204" i="22"/>
  <c r="L200" i="22"/>
  <c r="N200" i="22" s="1"/>
  <c r="O200" i="22"/>
  <c r="L189" i="22"/>
  <c r="N189" i="22" s="1"/>
  <c r="O189" i="22"/>
  <c r="L148" i="22"/>
  <c r="N148" i="22" s="1"/>
  <c r="O148" i="22"/>
  <c r="O112" i="22"/>
  <c r="L112" i="22"/>
  <c r="N112" i="22" s="1"/>
  <c r="O108" i="22"/>
  <c r="L108" i="22"/>
  <c r="N108" i="22" s="1"/>
  <c r="O104" i="22"/>
  <c r="L104" i="22"/>
  <c r="N104" i="22" s="1"/>
  <c r="L100" i="22"/>
  <c r="N100" i="22" s="1"/>
  <c r="O100" i="22"/>
  <c r="L96" i="22"/>
  <c r="N96" i="22" s="1"/>
  <c r="O96" i="22"/>
  <c r="O33" i="22"/>
  <c r="L33" i="22"/>
  <c r="N33" i="22" s="1"/>
  <c r="O95" i="22"/>
  <c r="L95" i="22"/>
  <c r="N95" i="22" s="1"/>
  <c r="L51" i="22"/>
  <c r="N51" i="22" s="1"/>
  <c r="O51" i="22"/>
  <c r="O26" i="22"/>
  <c r="L26" i="22"/>
  <c r="N26" i="22" s="1"/>
  <c r="L22" i="22"/>
  <c r="N22" i="22" s="1"/>
  <c r="O22" i="22"/>
  <c r="L179" i="22"/>
  <c r="N179" i="22" s="1"/>
  <c r="O179" i="22"/>
  <c r="L169" i="22"/>
  <c r="N169" i="22" s="1"/>
  <c r="O169" i="22"/>
  <c r="O201" i="22"/>
  <c r="L201" i="22"/>
  <c r="N201" i="22" s="1"/>
  <c r="O126" i="22"/>
  <c r="L126" i="22"/>
  <c r="N126" i="22" s="1"/>
  <c r="O122" i="22"/>
  <c r="L122" i="22"/>
  <c r="N122" i="22" s="1"/>
  <c r="L118" i="22"/>
  <c r="N118" i="22" s="1"/>
  <c r="O118" i="22"/>
  <c r="L62" i="22"/>
  <c r="N62" i="22" s="1"/>
  <c r="O62" i="22"/>
  <c r="O67" i="22"/>
  <c r="L67" i="22"/>
  <c r="N67" i="22" s="1"/>
  <c r="L35" i="22"/>
  <c r="N35" i="22" s="1"/>
  <c r="O35" i="22"/>
  <c r="L124" i="22"/>
  <c r="N124" i="22" s="1"/>
  <c r="O124" i="22"/>
  <c r="L90" i="22"/>
  <c r="N90" i="22" s="1"/>
  <c r="O90" i="22"/>
  <c r="O87" i="22"/>
  <c r="L87" i="22"/>
  <c r="N87" i="22" s="1"/>
  <c r="O83" i="22"/>
  <c r="L83" i="22"/>
  <c r="N83" i="22" s="1"/>
  <c r="O42" i="22"/>
  <c r="L42" i="22"/>
  <c r="N42" i="22" s="1"/>
  <c r="L199" i="24"/>
  <c r="N199" i="24" s="1"/>
  <c r="O199" i="24"/>
  <c r="L191" i="24"/>
  <c r="N191" i="24" s="1"/>
  <c r="O191" i="24"/>
  <c r="O179" i="24"/>
  <c r="L179" i="24"/>
  <c r="N179" i="24" s="1"/>
  <c r="O175" i="24"/>
  <c r="L175" i="24"/>
  <c r="N175" i="24" s="1"/>
  <c r="L171" i="24"/>
  <c r="N171" i="24" s="1"/>
  <c r="O171" i="24"/>
  <c r="L155" i="24"/>
  <c r="N155" i="24" s="1"/>
  <c r="O155" i="24"/>
  <c r="O139" i="24"/>
  <c r="L139" i="24"/>
  <c r="N139" i="24" s="1"/>
  <c r="L131" i="24"/>
  <c r="N131" i="24" s="1"/>
  <c r="O131" i="24"/>
  <c r="O119" i="24"/>
  <c r="L119" i="24"/>
  <c r="N119" i="24" s="1"/>
  <c r="O107" i="24"/>
  <c r="L107" i="24"/>
  <c r="N107" i="24" s="1"/>
  <c r="O87" i="24"/>
  <c r="L87" i="24"/>
  <c r="N87" i="24" s="1"/>
  <c r="L83" i="24"/>
  <c r="N83" i="24" s="1"/>
  <c r="O83" i="24"/>
  <c r="O79" i="24"/>
  <c r="L79" i="24"/>
  <c r="N79" i="24" s="1"/>
  <c r="O75" i="24"/>
  <c r="L75" i="24"/>
  <c r="N75" i="24" s="1"/>
  <c r="O71" i="24"/>
  <c r="L71" i="24"/>
  <c r="N71" i="24" s="1"/>
  <c r="O67" i="24"/>
  <c r="L67" i="24"/>
  <c r="N67" i="24" s="1"/>
  <c r="O63" i="24"/>
  <c r="L63" i="24"/>
  <c r="N63" i="24" s="1"/>
  <c r="O55" i="24"/>
  <c r="L55" i="24"/>
  <c r="N55" i="24" s="1"/>
  <c r="L43" i="24"/>
  <c r="N43" i="24" s="1"/>
  <c r="O43" i="24"/>
  <c r="O39" i="24"/>
  <c r="L39" i="24"/>
  <c r="N39" i="24" s="1"/>
  <c r="O35" i="24"/>
  <c r="L35" i="24"/>
  <c r="N35" i="24" s="1"/>
  <c r="O31" i="24"/>
  <c r="L31" i="24"/>
  <c r="N31" i="24" s="1"/>
  <c r="L27" i="24"/>
  <c r="N27" i="24" s="1"/>
  <c r="O27" i="24"/>
  <c r="L15" i="24"/>
  <c r="N15" i="24" s="1"/>
  <c r="O15" i="24"/>
  <c r="O202" i="22"/>
  <c r="L202" i="22"/>
  <c r="N202" i="22" s="1"/>
  <c r="O153" i="22"/>
  <c r="L153" i="22"/>
  <c r="N153" i="22" s="1"/>
  <c r="L180" i="22"/>
  <c r="N180" i="22" s="1"/>
  <c r="O180" i="22"/>
  <c r="L156" i="22"/>
  <c r="N156" i="22" s="1"/>
  <c r="O156" i="22"/>
  <c r="O152" i="22"/>
  <c r="L152" i="22"/>
  <c r="N152" i="22" s="1"/>
  <c r="L198" i="22"/>
  <c r="N198" i="22" s="1"/>
  <c r="O198" i="22"/>
  <c r="L195" i="22"/>
  <c r="N195" i="22" s="1"/>
  <c r="O195" i="22"/>
  <c r="L182" i="22"/>
  <c r="N182" i="22" s="1"/>
  <c r="O182" i="22"/>
  <c r="L65" i="22"/>
  <c r="N65" i="22" s="1"/>
  <c r="O65" i="22"/>
  <c r="O27" i="22"/>
  <c r="L27" i="22"/>
  <c r="N27" i="22" s="1"/>
  <c r="O16" i="22"/>
  <c r="L16" i="22"/>
  <c r="N16" i="22" s="1"/>
  <c r="L117" i="22"/>
  <c r="N117" i="22" s="1"/>
  <c r="O117" i="22"/>
  <c r="O94" i="22"/>
  <c r="L94" i="22"/>
  <c r="N94" i="22" s="1"/>
  <c r="L77" i="22"/>
  <c r="N77" i="22" s="1"/>
  <c r="O77" i="22"/>
  <c r="L50" i="22"/>
  <c r="N50" i="22" s="1"/>
  <c r="O50" i="22"/>
  <c r="O59" i="22"/>
  <c r="L59" i="22"/>
  <c r="N59" i="22" s="1"/>
  <c r="L41" i="24"/>
  <c r="N41" i="24" s="1"/>
  <c r="O41" i="24"/>
  <c r="L21" i="24"/>
  <c r="N21" i="24" s="1"/>
  <c r="O21" i="24"/>
  <c r="L17" i="24"/>
  <c r="N17" i="24" s="1"/>
  <c r="O17" i="24"/>
  <c r="L203" i="22"/>
  <c r="N203" i="22" s="1"/>
  <c r="O203" i="22"/>
  <c r="L191" i="22"/>
  <c r="N191" i="22" s="1"/>
  <c r="O191" i="22"/>
  <c r="L172" i="22"/>
  <c r="N172" i="22" s="1"/>
  <c r="O172" i="22"/>
  <c r="L159" i="22"/>
  <c r="N159" i="22" s="1"/>
  <c r="O159" i="22"/>
  <c r="L130" i="22"/>
  <c r="N130" i="22" s="1"/>
  <c r="O130" i="22"/>
  <c r="O141" i="22"/>
  <c r="L141" i="22"/>
  <c r="N141" i="22" s="1"/>
  <c r="L72" i="22"/>
  <c r="N72" i="22" s="1"/>
  <c r="O72" i="22"/>
  <c r="L92" i="22"/>
  <c r="N92" i="22" s="1"/>
  <c r="O92" i="22"/>
  <c r="L88" i="22"/>
  <c r="N88" i="22" s="1"/>
  <c r="O88" i="22"/>
  <c r="L36" i="22"/>
  <c r="N36" i="22" s="1"/>
  <c r="O36" i="22"/>
  <c r="O60" i="22"/>
  <c r="L60" i="22"/>
  <c r="N60" i="22" s="1"/>
  <c r="O69" i="22"/>
  <c r="L69" i="22"/>
  <c r="N69" i="22" s="1"/>
  <c r="L42" i="24"/>
  <c r="N42" i="24" s="1"/>
  <c r="O42" i="24"/>
  <c r="O38" i="24"/>
  <c r="L38" i="24"/>
  <c r="N38" i="24" s="1"/>
  <c r="O184" i="22"/>
  <c r="L184" i="22"/>
  <c r="N184" i="22" s="1"/>
  <c r="L89" i="22"/>
  <c r="N89" i="22" s="1"/>
  <c r="O89" i="22"/>
  <c r="L56" i="22"/>
  <c r="N56" i="22" s="1"/>
  <c r="O56" i="22"/>
  <c r="O45" i="22"/>
  <c r="L45" i="22"/>
  <c r="N45" i="22" s="1"/>
  <c r="O41" i="22"/>
  <c r="L41" i="22"/>
  <c r="N41" i="22" s="1"/>
  <c r="O37" i="22"/>
  <c r="L37" i="22"/>
  <c r="N37" i="22" s="1"/>
  <c r="L113" i="22"/>
  <c r="N113" i="22" s="1"/>
  <c r="O113" i="22"/>
  <c r="L64" i="22"/>
  <c r="N64" i="22" s="1"/>
  <c r="O64" i="22"/>
  <c r="L55" i="22"/>
  <c r="N55" i="22" s="1"/>
  <c r="O55" i="22"/>
  <c r="O110" i="22"/>
  <c r="L110" i="22"/>
  <c r="N110" i="22" s="1"/>
  <c r="O76" i="22"/>
  <c r="L76" i="22"/>
  <c r="N76" i="22" s="1"/>
  <c r="L31" i="22"/>
  <c r="N31" i="22" s="1"/>
  <c r="O31" i="22"/>
  <c r="O165" i="22"/>
  <c r="L165" i="22"/>
  <c r="N165" i="22" s="1"/>
  <c r="O154" i="22"/>
  <c r="L154" i="22"/>
  <c r="N154" i="22" s="1"/>
  <c r="L178" i="22"/>
  <c r="N178" i="22" s="1"/>
  <c r="O178" i="22"/>
  <c r="O205" i="22"/>
  <c r="L205" i="22"/>
  <c r="N205" i="22" s="1"/>
  <c r="L177" i="22"/>
  <c r="N177" i="22" s="1"/>
  <c r="O177" i="22"/>
  <c r="L145" i="22"/>
  <c r="N145" i="22" s="1"/>
  <c r="O145" i="22"/>
  <c r="O116" i="22"/>
  <c r="L116" i="22"/>
  <c r="N116" i="22" s="1"/>
  <c r="O58" i="22"/>
  <c r="L58" i="22"/>
  <c r="N58" i="22" s="1"/>
  <c r="O29" i="22"/>
  <c r="L29" i="22"/>
  <c r="N29" i="22" s="1"/>
  <c r="O70" i="22"/>
  <c r="L70" i="22"/>
  <c r="N70" i="22" s="1"/>
  <c r="L47" i="22"/>
  <c r="N47" i="22" s="1"/>
  <c r="O47" i="22"/>
  <c r="L39" i="22"/>
  <c r="N39" i="22" s="1"/>
  <c r="O39" i="22"/>
  <c r="L32" i="22"/>
  <c r="N32" i="22" s="1"/>
  <c r="O32" i="22"/>
  <c r="L79" i="22"/>
  <c r="N79" i="22" s="1"/>
  <c r="O79" i="22"/>
  <c r="L46" i="22"/>
  <c r="N46" i="22" s="1"/>
  <c r="O46" i="22"/>
  <c r="L38" i="22"/>
  <c r="N38" i="22" s="1"/>
  <c r="O38" i="22"/>
  <c r="L34" i="22"/>
  <c r="N34" i="22" s="1"/>
  <c r="O34" i="22"/>
  <c r="L203" i="24"/>
  <c r="N203" i="24" s="1"/>
  <c r="O203" i="24"/>
  <c r="L195" i="24"/>
  <c r="N195" i="24" s="1"/>
  <c r="O195" i="24"/>
  <c r="O187" i="24"/>
  <c r="L187" i="24"/>
  <c r="N187" i="24" s="1"/>
  <c r="O183" i="24"/>
  <c r="L183" i="24"/>
  <c r="N183" i="24" s="1"/>
  <c r="O167" i="24"/>
  <c r="L167" i="24"/>
  <c r="N167" i="24" s="1"/>
  <c r="L163" i="24"/>
  <c r="N163" i="24" s="1"/>
  <c r="O163" i="24"/>
  <c r="L159" i="24"/>
  <c r="N159" i="24" s="1"/>
  <c r="O159" i="24"/>
  <c r="L151" i="24"/>
  <c r="N151" i="24" s="1"/>
  <c r="O151" i="24"/>
  <c r="L147" i="24"/>
  <c r="N147" i="24" s="1"/>
  <c r="O147" i="24"/>
  <c r="O143" i="24"/>
  <c r="L143" i="24"/>
  <c r="N143" i="24" s="1"/>
  <c r="L135" i="24"/>
  <c r="N135" i="24" s="1"/>
  <c r="O135" i="24"/>
  <c r="L127" i="24"/>
  <c r="N127" i="24" s="1"/>
  <c r="O127" i="24"/>
  <c r="O123" i="24"/>
  <c r="L123" i="24"/>
  <c r="N123" i="24" s="1"/>
  <c r="L115" i="24"/>
  <c r="N115" i="24" s="1"/>
  <c r="O115" i="24"/>
  <c r="O111" i="24"/>
  <c r="L111" i="24"/>
  <c r="N111" i="24" s="1"/>
  <c r="L103" i="24"/>
  <c r="N103" i="24" s="1"/>
  <c r="O103" i="24"/>
  <c r="L99" i="24"/>
  <c r="N99" i="24" s="1"/>
  <c r="O99" i="24"/>
  <c r="L95" i="24"/>
  <c r="N95" i="24" s="1"/>
  <c r="O95" i="24"/>
  <c r="O91" i="24"/>
  <c r="L91" i="24"/>
  <c r="N91" i="24" s="1"/>
  <c r="O59" i="24"/>
  <c r="L59" i="24"/>
  <c r="N59" i="24" s="1"/>
  <c r="O51" i="24"/>
  <c r="L51" i="24"/>
  <c r="N51" i="24" s="1"/>
  <c r="L47" i="24"/>
  <c r="N47" i="24" s="1"/>
  <c r="O47" i="24"/>
  <c r="L23" i="24"/>
  <c r="N23" i="24" s="1"/>
  <c r="O23" i="24"/>
  <c r="L19" i="24"/>
  <c r="N19" i="24" s="1"/>
  <c r="O19" i="24"/>
  <c r="O136" i="22"/>
  <c r="L136" i="22"/>
  <c r="N136" i="22" s="1"/>
  <c r="O127" i="22"/>
  <c r="L127" i="22"/>
  <c r="N127" i="22" s="1"/>
  <c r="O23" i="22"/>
  <c r="L23" i="22"/>
  <c r="N23" i="22" s="1"/>
  <c r="L102" i="22"/>
  <c r="N102" i="22" s="1"/>
  <c r="O102" i="22"/>
  <c r="O98" i="22"/>
  <c r="L98" i="22"/>
  <c r="N98" i="22" s="1"/>
  <c r="L54" i="22"/>
  <c r="N54" i="22" s="1"/>
  <c r="O54" i="22"/>
  <c r="O18" i="22"/>
  <c r="L18" i="22"/>
  <c r="N18" i="22" s="1"/>
  <c r="L200" i="24"/>
  <c r="N200" i="24" s="1"/>
  <c r="O200" i="24"/>
  <c r="L180" i="24"/>
  <c r="N180" i="24" s="1"/>
  <c r="O180" i="24"/>
  <c r="O172" i="24"/>
  <c r="L172" i="24"/>
  <c r="N172" i="24" s="1"/>
  <c r="O168" i="24"/>
  <c r="L168" i="24"/>
  <c r="N168" i="24" s="1"/>
  <c r="O160" i="24"/>
  <c r="L160" i="24"/>
  <c r="N160" i="24" s="1"/>
  <c r="L152" i="24"/>
  <c r="N152" i="24" s="1"/>
  <c r="O152" i="24"/>
  <c r="L144" i="24"/>
  <c r="N144" i="24" s="1"/>
  <c r="O144" i="24"/>
  <c r="L132" i="24"/>
  <c r="N132" i="24" s="1"/>
  <c r="O132" i="24"/>
  <c r="L128" i="24"/>
  <c r="N128" i="24" s="1"/>
  <c r="O128" i="24"/>
  <c r="O124" i="24"/>
  <c r="L124" i="24"/>
  <c r="N124" i="24" s="1"/>
  <c r="O100" i="24"/>
  <c r="L100" i="24"/>
  <c r="N100" i="24" s="1"/>
  <c r="L92" i="24"/>
  <c r="N92" i="24" s="1"/>
  <c r="O92" i="24"/>
  <c r="O80" i="24"/>
  <c r="L80" i="24"/>
  <c r="N80" i="24" s="1"/>
  <c r="L64" i="24"/>
  <c r="N64" i="24" s="1"/>
  <c r="O64" i="24"/>
  <c r="L60" i="24"/>
  <c r="N60" i="24" s="1"/>
  <c r="O60" i="24"/>
  <c r="L56" i="24"/>
  <c r="N56" i="24" s="1"/>
  <c r="O56" i="24"/>
  <c r="L48" i="24"/>
  <c r="N48" i="24" s="1"/>
  <c r="O48" i="24"/>
  <c r="L37" i="24"/>
  <c r="N37" i="24" s="1"/>
  <c r="O37" i="24"/>
  <c r="L33" i="24"/>
  <c r="N33" i="24" s="1"/>
  <c r="O33" i="24"/>
  <c r="L29" i="24"/>
  <c r="N29" i="24" s="1"/>
  <c r="O29" i="24"/>
  <c r="L25" i="24"/>
  <c r="N25" i="24" s="1"/>
  <c r="O25" i="24"/>
  <c r="L193" i="22"/>
  <c r="N193" i="22" s="1"/>
  <c r="O193" i="22"/>
  <c r="O168" i="22"/>
  <c r="L168" i="22"/>
  <c r="N168" i="22" s="1"/>
  <c r="O164" i="22"/>
  <c r="L164" i="22"/>
  <c r="N164" i="22" s="1"/>
  <c r="L186" i="22"/>
  <c r="N186" i="22" s="1"/>
  <c r="O186" i="22"/>
  <c r="O167" i="22"/>
  <c r="L167" i="22"/>
  <c r="N167" i="22" s="1"/>
  <c r="L109" i="22"/>
  <c r="N109" i="22" s="1"/>
  <c r="O109" i="22"/>
  <c r="L166" i="22"/>
  <c r="N166" i="22" s="1"/>
  <c r="O166" i="22"/>
  <c r="O137" i="22"/>
  <c r="L137" i="22"/>
  <c r="N137" i="22" s="1"/>
  <c r="L86" i="22"/>
  <c r="N86" i="22" s="1"/>
  <c r="O86" i="22"/>
  <c r="O82" i="22"/>
  <c r="L82" i="22"/>
  <c r="N82" i="22" s="1"/>
  <c r="L30" i="22"/>
  <c r="N30" i="22" s="1"/>
  <c r="O30" i="22"/>
  <c r="O114" i="22"/>
  <c r="L114" i="22"/>
  <c r="N114" i="22" s="1"/>
  <c r="L61" i="22"/>
  <c r="N61" i="22" s="1"/>
  <c r="O61" i="22"/>
  <c r="L19" i="22"/>
  <c r="N19" i="22" s="1"/>
  <c r="O19" i="22"/>
  <c r="O128" i="22"/>
  <c r="L128" i="22"/>
  <c r="N128" i="22" s="1"/>
  <c r="L101" i="22"/>
  <c r="N101" i="22" s="1"/>
  <c r="O101" i="22"/>
  <c r="L34" i="24"/>
  <c r="N34" i="24" s="1"/>
  <c r="O34" i="24"/>
  <c r="O30" i="24"/>
  <c r="L30" i="24"/>
  <c r="N30" i="24" s="1"/>
  <c r="O26" i="24"/>
  <c r="L26" i="24"/>
  <c r="N26" i="24" s="1"/>
  <c r="O22" i="24"/>
  <c r="L22" i="24"/>
  <c r="N22" i="24" s="1"/>
  <c r="O18" i="24"/>
  <c r="L18" i="24"/>
  <c r="N18" i="24" s="1"/>
  <c r="L196" i="22"/>
  <c r="N196" i="22" s="1"/>
  <c r="O196" i="22"/>
  <c r="L139" i="22"/>
  <c r="N139" i="22" s="1"/>
  <c r="O139" i="22"/>
  <c r="O174" i="22"/>
  <c r="L174" i="22"/>
  <c r="N174" i="22" s="1"/>
  <c r="O52" i="22"/>
  <c r="L52" i="22"/>
  <c r="N52" i="22" s="1"/>
  <c r="O49" i="22"/>
  <c r="L49" i="22"/>
  <c r="N49" i="22" s="1"/>
  <c r="L107" i="22"/>
  <c r="N107" i="22" s="1"/>
  <c r="O107" i="22"/>
  <c r="L125" i="22"/>
  <c r="N125" i="22" s="1"/>
  <c r="O125" i="22"/>
  <c r="L28" i="22"/>
  <c r="N28" i="22" s="1"/>
  <c r="O28" i="22"/>
  <c r="L24" i="22"/>
  <c r="N24" i="22" s="1"/>
  <c r="O24" i="22"/>
  <c r="S14" i="20"/>
  <c r="U14" i="20" s="1"/>
  <c r="V14" i="20"/>
  <c r="O14" i="20"/>
  <c r="L14" i="20"/>
  <c r="N14" i="20" s="1"/>
  <c r="AA30" i="20"/>
  <c r="AA159" i="20"/>
  <c r="AA182" i="20"/>
  <c r="AA98" i="20"/>
  <c r="AA187" i="20"/>
  <c r="AA198" i="20"/>
  <c r="AA142" i="20"/>
  <c r="AA120" i="20"/>
  <c r="AA191" i="20"/>
  <c r="AA183" i="20"/>
  <c r="AA104" i="20"/>
  <c r="AA43" i="20"/>
  <c r="AA58" i="20"/>
  <c r="AA54" i="20"/>
  <c r="AA50" i="20"/>
  <c r="AA46" i="20"/>
  <c r="AA103" i="20"/>
  <c r="AA131" i="20"/>
  <c r="AA68" i="20"/>
  <c r="K7" i="24" l="1"/>
  <c r="K9" i="24" s="1"/>
  <c r="K10" i="24" s="1"/>
  <c r="K7" i="22"/>
  <c r="K9" i="22" s="1"/>
  <c r="K10" i="22" s="1"/>
  <c r="AA24" i="20"/>
  <c r="AA152" i="20"/>
  <c r="AA109" i="20"/>
  <c r="AA179" i="20"/>
  <c r="AA61" i="20"/>
  <c r="AA130" i="20"/>
  <c r="AA97" i="20"/>
  <c r="AA156" i="20"/>
  <c r="AA150" i="20"/>
  <c r="AA37" i="20"/>
  <c r="AA193" i="20"/>
  <c r="AA154" i="20"/>
  <c r="AA36" i="20"/>
  <c r="AA39" i="20"/>
  <c r="AA31" i="20"/>
  <c r="AA51" i="20"/>
  <c r="AA178" i="20"/>
  <c r="AA48" i="20"/>
  <c r="AA134" i="20"/>
  <c r="AA167" i="20"/>
  <c r="AA158" i="20"/>
  <c r="AA73" i="20"/>
  <c r="AA164" i="20"/>
  <c r="AA28" i="20"/>
  <c r="AA40" i="20"/>
  <c r="AA76" i="20"/>
  <c r="AA78" i="20"/>
  <c r="AA132" i="20"/>
  <c r="AA18" i="20"/>
  <c r="AA155" i="20"/>
  <c r="AA87" i="20"/>
  <c r="AA114" i="20"/>
  <c r="AA203" i="20"/>
  <c r="AA115" i="20"/>
  <c r="AA138" i="20"/>
  <c r="AA80" i="20"/>
  <c r="AA93" i="20"/>
  <c r="AA71" i="20"/>
  <c r="AA99" i="20"/>
  <c r="AA162" i="20"/>
  <c r="AA184" i="20"/>
  <c r="AA144" i="20"/>
  <c r="AA136" i="20"/>
  <c r="AA116" i="20"/>
  <c r="AA147" i="20"/>
  <c r="AA202" i="20"/>
  <c r="AA19" i="20"/>
  <c r="AA108" i="20"/>
  <c r="AA176" i="20"/>
  <c r="AA41" i="20"/>
  <c r="AA197" i="20"/>
  <c r="AA17" i="20"/>
  <c r="AA105" i="20"/>
  <c r="AA91" i="20"/>
  <c r="AA14" i="20"/>
  <c r="AA190" i="20"/>
  <c r="AA139" i="20"/>
  <c r="AA86" i="20"/>
  <c r="AA126" i="20"/>
  <c r="U7" i="20"/>
  <c r="U9" i="20" s="1"/>
  <c r="U10" i="20" s="1"/>
  <c r="AA92" i="20"/>
  <c r="L7" i="20"/>
  <c r="L9" i="20" s="1"/>
  <c r="L10" i="20" s="1"/>
  <c r="AA90" i="20"/>
  <c r="AA146" i="20"/>
  <c r="AA63" i="20"/>
  <c r="AA88" i="20"/>
  <c r="AA188" i="20"/>
  <c r="AA200" i="20"/>
  <c r="AA149" i="20"/>
  <c r="AA62" i="20"/>
  <c r="AA25" i="20"/>
  <c r="AA119" i="20"/>
  <c r="AA168" i="20"/>
  <c r="AA112" i="20"/>
  <c r="AA64" i="20"/>
  <c r="AA96" i="20"/>
  <c r="AA204" i="20"/>
  <c r="AA135" i="20"/>
  <c r="AA151" i="20"/>
  <c r="AA163" i="20"/>
  <c r="AA137" i="20"/>
  <c r="AA185" i="20"/>
  <c r="AA38" i="20"/>
  <c r="AA27" i="20"/>
  <c r="AA35" i="20"/>
  <c r="AA15" i="20"/>
  <c r="AA194" i="20"/>
  <c r="AA59" i="20"/>
  <c r="AA49" i="20"/>
  <c r="AA26" i="20"/>
  <c r="AA29" i="20"/>
  <c r="AA56" i="20"/>
  <c r="AA79" i="20"/>
  <c r="AA33" i="20"/>
  <c r="AA110" i="20"/>
  <c r="AA85" i="20"/>
  <c r="AA67" i="20"/>
  <c r="AA75" i="20"/>
  <c r="AA95" i="20"/>
  <c r="AA180" i="20"/>
  <c r="AA129" i="20"/>
  <c r="AA141" i="20"/>
  <c r="AA181" i="20"/>
  <c r="AA174" i="20"/>
  <c r="AA186" i="20"/>
  <c r="AA65" i="20"/>
  <c r="AA82" i="20"/>
  <c r="AA117" i="20"/>
  <c r="AA118" i="20"/>
  <c r="AA127" i="20"/>
  <c r="AA89" i="20"/>
  <c r="AA161" i="20"/>
  <c r="AA94" i="20"/>
  <c r="AA102" i="20"/>
  <c r="AA166" i="20"/>
  <c r="AA106" i="20"/>
  <c r="AA101" i="20"/>
  <c r="AA124" i="20"/>
  <c r="AA44" i="20"/>
  <c r="AA55" i="20"/>
  <c r="AA83" i="20"/>
  <c r="AA145" i="20"/>
  <c r="AA157" i="20"/>
  <c r="AA23" i="20"/>
  <c r="AA21" i="20"/>
  <c r="AA70" i="20"/>
  <c r="AA113" i="20"/>
  <c r="AA45" i="20"/>
  <c r="AA16" i="20"/>
  <c r="AA72" i="20"/>
  <c r="AA192" i="20"/>
  <c r="AA123" i="20"/>
  <c r="AA143" i="20"/>
  <c r="AA175" i="20"/>
  <c r="AA140" i="20"/>
  <c r="AA133" i="20"/>
  <c r="AA153" i="20"/>
  <c r="AA66" i="20"/>
  <c r="AA69" i="20"/>
  <c r="AA100" i="20"/>
  <c r="AA111" i="20"/>
  <c r="AA177" i="20"/>
  <c r="AA60" i="20"/>
  <c r="AA196" i="20"/>
  <c r="AA195" i="20"/>
  <c r="AA74" i="20"/>
  <c r="AA201" i="20"/>
  <c r="AA32" i="20"/>
  <c r="AA160" i="20"/>
  <c r="AA107" i="20"/>
  <c r="AA121" i="20"/>
  <c r="AA81" i="20"/>
  <c r="AA173" i="20"/>
  <c r="AA189" i="20"/>
  <c r="AA42" i="20"/>
  <c r="AA52" i="20"/>
</calcChain>
</file>

<file path=xl/sharedStrings.xml><?xml version="1.0" encoding="utf-8"?>
<sst xmlns="http://schemas.openxmlformats.org/spreadsheetml/2006/main" count="35267" uniqueCount="4124">
  <si>
    <t>Beam Type</t>
  </si>
  <si>
    <t>Wide flange solid columns</t>
  </si>
  <si>
    <t>WT columns</t>
  </si>
  <si>
    <t>American Standard Channels</t>
  </si>
  <si>
    <t>Miscellaneous Channels</t>
  </si>
  <si>
    <t>Single Angles</t>
  </si>
  <si>
    <t>Double Angles with two unequal legs</t>
  </si>
  <si>
    <t>Double Angles with two equal legs back to back</t>
  </si>
  <si>
    <t>Member Designation</t>
  </si>
  <si>
    <t>W44 x 335</t>
  </si>
  <si>
    <t>W44 x 290</t>
  </si>
  <si>
    <t>W44 x 262</t>
  </si>
  <si>
    <t>W44 x 230</t>
  </si>
  <si>
    <t>W40 x 593</t>
  </si>
  <si>
    <t>W40 x 503</t>
  </si>
  <si>
    <t>W40 x 431</t>
  </si>
  <si>
    <t>W40 x 397</t>
  </si>
  <si>
    <t>W40 x 372</t>
  </si>
  <si>
    <t>W40 x 362</t>
  </si>
  <si>
    <t>W40 x 324</t>
  </si>
  <si>
    <t>W40 x 297</t>
  </si>
  <si>
    <t>W40 x 277</t>
  </si>
  <si>
    <t>W40 x 249</t>
  </si>
  <si>
    <t>W40 x 215</t>
  </si>
  <si>
    <t>W40 x 199</t>
  </si>
  <si>
    <t>W40 x 392</t>
  </si>
  <si>
    <t>W40 x 331</t>
  </si>
  <si>
    <t>W40 x 327</t>
  </si>
  <si>
    <t>W40 x 278</t>
  </si>
  <si>
    <t>W40 x 264</t>
  </si>
  <si>
    <t>W40 x 235</t>
  </si>
  <si>
    <t>W40 x 211</t>
  </si>
  <si>
    <t>W40 x 183</t>
  </si>
  <si>
    <t>W40 x 167</t>
  </si>
  <si>
    <t>W40 x 149</t>
  </si>
  <si>
    <t>W36 x 798</t>
  </si>
  <si>
    <t>W36 x 650</t>
  </si>
  <si>
    <t>W36 x 527</t>
  </si>
  <si>
    <t>W36 x 439</t>
  </si>
  <si>
    <t>W36 x 393</t>
  </si>
  <si>
    <t>W36 x 359</t>
  </si>
  <si>
    <t>W36 x 328</t>
  </si>
  <si>
    <t>W36 x 300</t>
  </si>
  <si>
    <t>W36 x 280</t>
  </si>
  <si>
    <t>W36 x 260</t>
  </si>
  <si>
    <t>W36 x 245</t>
  </si>
  <si>
    <t>W36 x 230</t>
  </si>
  <si>
    <t>W36 x 256</t>
  </si>
  <si>
    <t>W36 x 232</t>
  </si>
  <si>
    <t>W36 x 210</t>
  </si>
  <si>
    <t>W36 x 194</t>
  </si>
  <si>
    <t>W36 x 182</t>
  </si>
  <si>
    <t>W36 x 170</t>
  </si>
  <si>
    <t>W36 x 160</t>
  </si>
  <si>
    <t>W36 x 150</t>
  </si>
  <si>
    <t>W36 x 135</t>
  </si>
  <si>
    <t>W33 x 387</t>
  </si>
  <si>
    <t>W33 x 354</t>
  </si>
  <si>
    <t>W33 x 318</t>
  </si>
  <si>
    <t>W33 x 291</t>
  </si>
  <si>
    <t>W33 x 263</t>
  </si>
  <si>
    <t>W33 x 241</t>
  </si>
  <si>
    <t>W33 x 221</t>
  </si>
  <si>
    <t>W33 x 201</t>
  </si>
  <si>
    <t>W33 x 169</t>
  </si>
  <si>
    <t>W33 x 152</t>
  </si>
  <si>
    <t>W33 x 141</t>
  </si>
  <si>
    <t>W33 x 130</t>
  </si>
  <si>
    <t>W33 x 118</t>
  </si>
  <si>
    <t>W30 x 391</t>
  </si>
  <si>
    <t>W30 x 357</t>
  </si>
  <si>
    <t>W30 x 326</t>
  </si>
  <si>
    <t>W30 x 292</t>
  </si>
  <si>
    <t>W30 x 261</t>
  </si>
  <si>
    <t>W30 x 235</t>
  </si>
  <si>
    <t>W30 x 211</t>
  </si>
  <si>
    <t>W30 x 191</t>
  </si>
  <si>
    <t>W30 x 173</t>
  </si>
  <si>
    <t>W30 x 148</t>
  </si>
  <si>
    <t>W30 x 132</t>
  </si>
  <si>
    <t>W30 x 124</t>
  </si>
  <si>
    <t>W30 x 116</t>
  </si>
  <si>
    <t>W30 x 108</t>
  </si>
  <si>
    <t>W30 x 99</t>
  </si>
  <si>
    <t>W30 x 90</t>
  </si>
  <si>
    <t>W27 x 539</t>
  </si>
  <si>
    <t>W27 x 368</t>
  </si>
  <si>
    <t>W27 x 336</t>
  </si>
  <si>
    <t>W27 x 307</t>
  </si>
  <si>
    <t>W27 x 281</t>
  </si>
  <si>
    <t>W27 x 258</t>
  </si>
  <si>
    <t>W27 x 235</t>
  </si>
  <si>
    <t>W27 x 217</t>
  </si>
  <si>
    <t>W27 x 194</t>
  </si>
  <si>
    <t>W27 x 178</t>
  </si>
  <si>
    <t>W27 x 161</t>
  </si>
  <si>
    <t>W27 x 146</t>
  </si>
  <si>
    <t>W27 x 129</t>
  </si>
  <si>
    <t>W27 x 114</t>
  </si>
  <si>
    <t>W27 x 102</t>
  </si>
  <si>
    <t>W27 x 94</t>
  </si>
  <si>
    <t>W27 x 84</t>
  </si>
  <si>
    <t>W24 x 370</t>
  </si>
  <si>
    <t>W24 x 335</t>
  </si>
  <si>
    <t>W24 x 306</t>
  </si>
  <si>
    <t>W24 x 279</t>
  </si>
  <si>
    <t>W24 x 250</t>
  </si>
  <si>
    <t>W24 x 229</t>
  </si>
  <si>
    <t>W24 x 207</t>
  </si>
  <si>
    <t>W24 x 192</t>
  </si>
  <si>
    <t>W24 x 176</t>
  </si>
  <si>
    <t>W24 x 162</t>
  </si>
  <si>
    <t>W24 x 146</t>
  </si>
  <si>
    <t>W24 x 131</t>
  </si>
  <si>
    <t>W24 x 117</t>
  </si>
  <si>
    <t>W24 x 104</t>
  </si>
  <si>
    <t>W24 x 103</t>
  </si>
  <si>
    <t>W24 x 94</t>
  </si>
  <si>
    <t>W24 x 84</t>
  </si>
  <si>
    <t>W24 x 76</t>
  </si>
  <si>
    <t>W24 x 68</t>
  </si>
  <si>
    <t>W24 x 62</t>
  </si>
  <si>
    <t>W24 x 55</t>
  </si>
  <si>
    <t>W21 x 201</t>
  </si>
  <si>
    <t>W21 x 182</t>
  </si>
  <si>
    <t>W21 x 166</t>
  </si>
  <si>
    <t>W21 x 147</t>
  </si>
  <si>
    <t>W21 x 132</t>
  </si>
  <si>
    <t>W21 x 122</t>
  </si>
  <si>
    <t>W21 x 111</t>
  </si>
  <si>
    <t>W21 x 101</t>
  </si>
  <si>
    <t>W21 x 93</t>
  </si>
  <si>
    <t>W21 x 83</t>
  </si>
  <si>
    <t>W21 x 73</t>
  </si>
  <si>
    <t>W21 x 68</t>
  </si>
  <si>
    <t>W21 x 62</t>
  </si>
  <si>
    <t>W21 x 55</t>
  </si>
  <si>
    <t>W21 x 48</t>
  </si>
  <si>
    <t>W21 x 57</t>
  </si>
  <si>
    <t>W21 x 50</t>
  </si>
  <si>
    <t>W21 x 44</t>
  </si>
  <si>
    <t>W18 x 175</t>
  </si>
  <si>
    <t>W18 x 158</t>
  </si>
  <si>
    <t>W18 x 143</t>
  </si>
  <si>
    <t>W18 x 130</t>
  </si>
  <si>
    <t>W18 x 119</t>
  </si>
  <si>
    <t>W18 x 106</t>
  </si>
  <si>
    <t>W18 x 97</t>
  </si>
  <si>
    <t>W18 x 86</t>
  </si>
  <si>
    <t>W18 x 76</t>
  </si>
  <si>
    <t>W18 x 71</t>
  </si>
  <si>
    <t>W18 x 65</t>
  </si>
  <si>
    <t>W18 x 60</t>
  </si>
  <si>
    <t>W18 x 55</t>
  </si>
  <si>
    <t>W18 x 50</t>
  </si>
  <si>
    <t>W18 x 46</t>
  </si>
  <si>
    <t>W18 x 40</t>
  </si>
  <si>
    <t>W18 x 35</t>
  </si>
  <si>
    <t>W16 x 100</t>
  </si>
  <si>
    <t>W16 x 89</t>
  </si>
  <si>
    <t>W16 x 77</t>
  </si>
  <si>
    <t>W16 x 67</t>
  </si>
  <si>
    <t>W16 x 57</t>
  </si>
  <si>
    <t>W16 x 50</t>
  </si>
  <si>
    <t>W16 x 45</t>
  </si>
  <si>
    <t>W16 x 40</t>
  </si>
  <si>
    <t>W16 x 36</t>
  </si>
  <si>
    <t>W16 x 31</t>
  </si>
  <si>
    <t>W16 x 26</t>
  </si>
  <si>
    <t>W14 x 808</t>
  </si>
  <si>
    <t>W14 x 730</t>
  </si>
  <si>
    <t>W14 x 665</t>
  </si>
  <si>
    <t>W14 x 605</t>
  </si>
  <si>
    <t>W14 x 550</t>
  </si>
  <si>
    <t>W14 x 500</t>
  </si>
  <si>
    <t>W14 x 455</t>
  </si>
  <si>
    <t>W14 x 426</t>
  </si>
  <si>
    <t>W14 x 398</t>
  </si>
  <si>
    <t>W14 x 370</t>
  </si>
  <si>
    <t>W14 x 342</t>
  </si>
  <si>
    <t>W14 x 311</t>
  </si>
  <si>
    <t>W14 x 283</t>
  </si>
  <si>
    <t>W14 x 257</t>
  </si>
  <si>
    <t>W14 x 233</t>
  </si>
  <si>
    <t>W14 x 211</t>
  </si>
  <si>
    <t>W14 x 193</t>
  </si>
  <si>
    <t>W14 x 176</t>
  </si>
  <si>
    <t>W14 x 159</t>
  </si>
  <si>
    <t>W14 x 145</t>
  </si>
  <si>
    <t>W14 x 132</t>
  </si>
  <si>
    <t>W14 x 120</t>
  </si>
  <si>
    <t>W14 x 109</t>
  </si>
  <si>
    <t>W14 x 99</t>
  </si>
  <si>
    <t>W14 x 90</t>
  </si>
  <si>
    <t>W14 x 82</t>
  </si>
  <si>
    <t>W14 x 74</t>
  </si>
  <si>
    <t>W14 x 68</t>
  </si>
  <si>
    <t>W14 x 61</t>
  </si>
  <si>
    <t>W14 x 53</t>
  </si>
  <si>
    <t>W14 x 48</t>
  </si>
  <si>
    <t>W14 x 43</t>
  </si>
  <si>
    <t>W14 x 38</t>
  </si>
  <si>
    <t>W14 x 34</t>
  </si>
  <si>
    <t>W14 x 30</t>
  </si>
  <si>
    <t>W14 x 26</t>
  </si>
  <si>
    <t>W14 x 22</t>
  </si>
  <si>
    <t>W12 x 336</t>
  </si>
  <si>
    <t>W12 x 305</t>
  </si>
  <si>
    <t>W12 x 279</t>
  </si>
  <si>
    <t>W12 x 252</t>
  </si>
  <si>
    <t>W12 x 230</t>
  </si>
  <si>
    <t>W12 x 210</t>
  </si>
  <si>
    <t>W12 x 190</t>
  </si>
  <si>
    <t>W12 x 170</t>
  </si>
  <si>
    <t>W12 x 152</t>
  </si>
  <si>
    <t>W12 x 136</t>
  </si>
  <si>
    <t>W12 x 120</t>
  </si>
  <si>
    <t>W12 x 106</t>
  </si>
  <si>
    <t>W12 x 96</t>
  </si>
  <si>
    <t>W12 x 87</t>
  </si>
  <si>
    <t>W12 x 79</t>
  </si>
  <si>
    <t>W12 x 72</t>
  </si>
  <si>
    <t>W12 x 65</t>
  </si>
  <si>
    <t>W12 x 58</t>
  </si>
  <si>
    <t>W12 x 53</t>
  </si>
  <si>
    <t>W12 x 50</t>
  </si>
  <si>
    <t>W12 x 45</t>
  </si>
  <si>
    <t>W12 x 40</t>
  </si>
  <si>
    <t>W12 x 35</t>
  </si>
  <si>
    <t>W12 x 30</t>
  </si>
  <si>
    <t>W12 x 26</t>
  </si>
  <si>
    <t>W12 x 22</t>
  </si>
  <si>
    <t>W12 x 19</t>
  </si>
  <si>
    <t>W12 x 16</t>
  </si>
  <si>
    <t>W12 x 14</t>
  </si>
  <si>
    <t>W10 x 112</t>
  </si>
  <si>
    <t>W10 x 100</t>
  </si>
  <si>
    <t>W10 x 88</t>
  </si>
  <si>
    <t>W10 x 77</t>
  </si>
  <si>
    <t>W10 x 68</t>
  </si>
  <si>
    <t>W10 x 60</t>
  </si>
  <si>
    <t>W10 x 54</t>
  </si>
  <si>
    <t>W10 x 49</t>
  </si>
  <si>
    <t>W10 x 45</t>
  </si>
  <si>
    <t>W10 x 39</t>
  </si>
  <si>
    <t>W10 x 33</t>
  </si>
  <si>
    <t>W10 x 30</t>
  </si>
  <si>
    <t>W10 x 26</t>
  </si>
  <si>
    <t>W10 x 22</t>
  </si>
  <si>
    <t>W10 x 19</t>
  </si>
  <si>
    <t>W10 x 17</t>
  </si>
  <si>
    <t>W10 x 15</t>
  </si>
  <si>
    <t>W10 x 12</t>
  </si>
  <si>
    <t>W8 x 67</t>
  </si>
  <si>
    <t>W8 x 58</t>
  </si>
  <si>
    <t>W8 x 48</t>
  </si>
  <si>
    <t>W8 x 40</t>
  </si>
  <si>
    <t>W8 x 35</t>
  </si>
  <si>
    <t>W8 x 31</t>
  </si>
  <si>
    <t>W8 x 28</t>
  </si>
  <si>
    <t>W8 x 24</t>
  </si>
  <si>
    <t>W8 x 21</t>
  </si>
  <si>
    <t>W8 x 18</t>
  </si>
  <si>
    <t>W8 x 15</t>
  </si>
  <si>
    <t>W8 x 13</t>
  </si>
  <si>
    <t>W8 x 10</t>
  </si>
  <si>
    <t>W6 x 25</t>
  </si>
  <si>
    <t>W6 x 20</t>
  </si>
  <si>
    <t>W6 x 15</t>
  </si>
  <si>
    <t>W6 x 16</t>
  </si>
  <si>
    <t>W6 x 12</t>
  </si>
  <si>
    <t>W6 x 9</t>
  </si>
  <si>
    <t>W5 x 19</t>
  </si>
  <si>
    <t>W5 x 16</t>
  </si>
  <si>
    <t>W4 x 13</t>
  </si>
  <si>
    <t>Member Type</t>
  </si>
  <si>
    <t xml:space="preserve">C15 x 50  </t>
  </si>
  <si>
    <t xml:space="preserve">C12 x 30  </t>
  </si>
  <si>
    <t xml:space="preserve">C10 x 30  </t>
  </si>
  <si>
    <t xml:space="preserve">C9 x 20  </t>
  </si>
  <si>
    <t xml:space="preserve">C6 x 13  </t>
  </si>
  <si>
    <t xml:space="preserve">C5 x 9  </t>
  </si>
  <si>
    <t xml:space="preserve">C3 x 6  </t>
  </si>
  <si>
    <t xml:space="preserve">C15 x 40  </t>
  </si>
  <si>
    <t xml:space="preserve">C12 x 25  </t>
  </si>
  <si>
    <t xml:space="preserve">C10 x 25  </t>
  </si>
  <si>
    <t xml:space="preserve">C10 x 20  </t>
  </si>
  <si>
    <t xml:space="preserve">C9 x 15  </t>
  </si>
  <si>
    <t xml:space="preserve">C3 x 5  </t>
  </si>
  <si>
    <t xml:space="preserve">MC18 x 58  </t>
  </si>
  <si>
    <t xml:space="preserve">MC13 x 50  </t>
  </si>
  <si>
    <t xml:space="preserve">MC13 x 40  </t>
  </si>
  <si>
    <t xml:space="preserve">MC13 x 35  </t>
  </si>
  <si>
    <t xml:space="preserve">MC12 x 50  </t>
  </si>
  <si>
    <t xml:space="preserve">MC12 x 45  </t>
  </si>
  <si>
    <t xml:space="preserve">MC12 x 40  </t>
  </si>
  <si>
    <t xml:space="preserve">MC12 x 35  </t>
  </si>
  <si>
    <t xml:space="preserve">MC12 x 31  </t>
  </si>
  <si>
    <t xml:space="preserve">MC10 x 25  </t>
  </si>
  <si>
    <t xml:space="preserve">MC10 x 22  </t>
  </si>
  <si>
    <t xml:space="preserve">MC8 x 20  </t>
  </si>
  <si>
    <t xml:space="preserve">MC6 x 18  </t>
  </si>
  <si>
    <t xml:space="preserve">MC6 x 12  </t>
  </si>
  <si>
    <t>1h</t>
  </si>
  <si>
    <t>2h</t>
  </si>
  <si>
    <t>Total linear feet</t>
  </si>
  <si>
    <t>Fire Rating</t>
  </si>
  <si>
    <t>Project Estimate Overview</t>
  </si>
  <si>
    <t>Customer</t>
  </si>
  <si>
    <t>Project Name</t>
  </si>
  <si>
    <t>Location</t>
  </si>
  <si>
    <t>UL Listing Reference</t>
  </si>
  <si>
    <t>Required Gallons</t>
  </si>
  <si>
    <t>WT 22 x 145</t>
  </si>
  <si>
    <t>WT 22 x 131</t>
  </si>
  <si>
    <t>WT 22 x 115</t>
  </si>
  <si>
    <t>WT 20 x 186</t>
  </si>
  <si>
    <t>WT 20 x 181</t>
  </si>
  <si>
    <t>WT 20 x 162</t>
  </si>
  <si>
    <t>WT 20 x 196</t>
  </si>
  <si>
    <t>WT 20 x 139</t>
  </si>
  <si>
    <t>WT 20 x 132</t>
  </si>
  <si>
    <t>WT 18 x 399</t>
  </si>
  <si>
    <t>WT 18 x 325</t>
  </si>
  <si>
    <t>WT 18 x 164</t>
  </si>
  <si>
    <t>WT 18 x 150</t>
  </si>
  <si>
    <t>WT 18 x 140</t>
  </si>
  <si>
    <t>WT 18 x 130</t>
  </si>
  <si>
    <t>WT 18 x 115</t>
  </si>
  <si>
    <t>WT 18 x 128</t>
  </si>
  <si>
    <t>WT 18 x 116</t>
  </si>
  <si>
    <t>WT 18 x 105</t>
  </si>
  <si>
    <t>WT 18 x 97</t>
  </si>
  <si>
    <t>WT 18 x 91</t>
  </si>
  <si>
    <t>WT 18 x 85</t>
  </si>
  <si>
    <t>WT 18 x 80</t>
  </si>
  <si>
    <t>WT 18 x 75</t>
  </si>
  <si>
    <t>WT 16 x 177</t>
  </si>
  <si>
    <t>WT 16 x 159</t>
  </si>
  <si>
    <t>WT 16 x 76</t>
  </si>
  <si>
    <t>WT 16 x 65</t>
  </si>
  <si>
    <t>WT 16 x 59</t>
  </si>
  <si>
    <t>WT 15 x 163</t>
  </si>
  <si>
    <t>WT 15 x 146</t>
  </si>
  <si>
    <t>WT 15 x 74</t>
  </si>
  <si>
    <t>WT 15 x 66</t>
  </si>
  <si>
    <t>WT 15 x 62</t>
  </si>
  <si>
    <t>WT 15 x 58</t>
  </si>
  <si>
    <t>WT 15 x 54</t>
  </si>
  <si>
    <t>WT 15 x 45</t>
  </si>
  <si>
    <t>WT 12 x 185</t>
  </si>
  <si>
    <t>WT 12 x 153</t>
  </si>
  <si>
    <t>WT 12 x 125</t>
  </si>
  <si>
    <t>WT 12 x 96</t>
  </si>
  <si>
    <t>WT 12 x 88</t>
  </si>
  <si>
    <t>WT 12 x 81</t>
  </si>
  <si>
    <t>WT 12 x 73</t>
  </si>
  <si>
    <t>WT 12 x 52</t>
  </si>
  <si>
    <t>WT 12 x 47</t>
  </si>
  <si>
    <t>WT 12 x 42</t>
  </si>
  <si>
    <t>WT 12 x 38</t>
  </si>
  <si>
    <t>WT 12 x 34</t>
  </si>
  <si>
    <t>WT 12 x 31</t>
  </si>
  <si>
    <t>WT 9 x 79</t>
  </si>
  <si>
    <t>WT 9 x 65</t>
  </si>
  <si>
    <t>WT 9 x 53</t>
  </si>
  <si>
    <t>WT 9 x 43</t>
  </si>
  <si>
    <t>WT 9 x 38</t>
  </si>
  <si>
    <t>WT 9 x 30</t>
  </si>
  <si>
    <t>WT 9 x 25</t>
  </si>
  <si>
    <t>WT 9 x 23</t>
  </si>
  <si>
    <t>WT 9 x 20</t>
  </si>
  <si>
    <t>WT 8 x 50</t>
  </si>
  <si>
    <t>WT 8 x 25</t>
  </si>
  <si>
    <t>WT 8 x 20</t>
  </si>
  <si>
    <t>WT 8 x 18</t>
  </si>
  <si>
    <t>WT 8 x 13</t>
  </si>
  <si>
    <t>WT 7 x 404</t>
  </si>
  <si>
    <t>WT 7 x 365</t>
  </si>
  <si>
    <t>WT 7 x 275</t>
  </si>
  <si>
    <t>WT 7 x 250</t>
  </si>
  <si>
    <t>WT 7 x 213</t>
  </si>
  <si>
    <t>WT 7 x 199</t>
  </si>
  <si>
    <t>WT 7 x 185</t>
  </si>
  <si>
    <t>WT 7 x 171</t>
  </si>
  <si>
    <t>WT 7 x 88</t>
  </si>
  <si>
    <t>WT 7 x 66</t>
  </si>
  <si>
    <t>WT 7 x 60</t>
  </si>
  <si>
    <t>WT 7 x 45</t>
  </si>
  <si>
    <t>WT 7 x 41</t>
  </si>
  <si>
    <t>WT 7 x 37</t>
  </si>
  <si>
    <t>WT 7 x 34</t>
  </si>
  <si>
    <t>WT 7 x 24</t>
  </si>
  <si>
    <t>WT 7 x 19</t>
  </si>
  <si>
    <t>WT 7 x 17</t>
  </si>
  <si>
    <t>WT 7 x 15</t>
  </si>
  <si>
    <t>WT 7 x 13</t>
  </si>
  <si>
    <t>WT 7 x 11</t>
  </si>
  <si>
    <t>WT 6 x 168</t>
  </si>
  <si>
    <t>WT 6 x 126</t>
  </si>
  <si>
    <t>WT 6 x 115</t>
  </si>
  <si>
    <t>WT 6 x 105</t>
  </si>
  <si>
    <t>WT 6 x 95</t>
  </si>
  <si>
    <t>WT 6 x 85</t>
  </si>
  <si>
    <t>WT 6 x 76</t>
  </si>
  <si>
    <t>WT 6 x 68</t>
  </si>
  <si>
    <t>WT 6 x 60</t>
  </si>
  <si>
    <t>WT 6 x 53</t>
  </si>
  <si>
    <t>WT 6 x 48</t>
  </si>
  <si>
    <t>WT 6 x 36</t>
  </si>
  <si>
    <t>WT 6 x 29</t>
  </si>
  <si>
    <t>WT 6 x 25</t>
  </si>
  <si>
    <t>WT 6 x 20</t>
  </si>
  <si>
    <t>WT 6 x 15</t>
  </si>
  <si>
    <t>WT 6 x 13</t>
  </si>
  <si>
    <t>WT 6 x 11</t>
  </si>
  <si>
    <t>WT 6 x 8</t>
  </si>
  <si>
    <t>WT 6 x 7</t>
  </si>
  <si>
    <t>WT 5 x 56</t>
  </si>
  <si>
    <t>WT 5 x 50</t>
  </si>
  <si>
    <t>WT 5 x 44</t>
  </si>
  <si>
    <t>WT 5 x 34</t>
  </si>
  <si>
    <t>WT 5 x 30</t>
  </si>
  <si>
    <t>WT 5 x 27</t>
  </si>
  <si>
    <t>WT 5 x 15</t>
  </si>
  <si>
    <t>WT 5 x 13</t>
  </si>
  <si>
    <t>WT 5 x 11</t>
  </si>
  <si>
    <t>WT 5 x 6</t>
  </si>
  <si>
    <t>WT 4 x 29</t>
  </si>
  <si>
    <t>WT 4 x 24</t>
  </si>
  <si>
    <t>WT 4 x 20</t>
  </si>
  <si>
    <t>WT 4 x 14</t>
  </si>
  <si>
    <t>WT 4 x 12</t>
  </si>
  <si>
    <t>WT 4 x 9</t>
  </si>
  <si>
    <t>WT 4 x 5</t>
  </si>
  <si>
    <t>WT 3 x 10</t>
  </si>
  <si>
    <t>WT 3 x 8</t>
  </si>
  <si>
    <t>WT 3 x 6</t>
  </si>
  <si>
    <t>Rectangular Hollow Sections</t>
  </si>
  <si>
    <t>Square Hollow Sections</t>
  </si>
  <si>
    <t>36 x 24 x 1/2</t>
  </si>
  <si>
    <t>30 x 24 x 1/2</t>
  </si>
  <si>
    <t>30 x 24 x 3/8</t>
  </si>
  <si>
    <t>30 x 24 x 5/16</t>
  </si>
  <si>
    <t>28 x 24 x 1/2</t>
  </si>
  <si>
    <t>28 x 24 x 3/8</t>
  </si>
  <si>
    <t>28 x 24 x 5/16</t>
  </si>
  <si>
    <t>26 x 24 x 1/2</t>
  </si>
  <si>
    <t>26 x 24 x 3/8</t>
  </si>
  <si>
    <t>26 x 24 x 5/16</t>
  </si>
  <si>
    <t>24 x 22 x 1/2</t>
  </si>
  <si>
    <t>24 x 22 x 3/8</t>
  </si>
  <si>
    <t>24 x 22 x 5/16</t>
  </si>
  <si>
    <t>22 x 20 x 1/2</t>
  </si>
  <si>
    <t>22 x 20 x 3/8</t>
  </si>
  <si>
    <t>22 x 20 x 5/16</t>
  </si>
  <si>
    <t>20 x 18 x 1/2</t>
  </si>
  <si>
    <t>20 x 18 x 3/8</t>
  </si>
  <si>
    <t>20 x 18 x 5/16</t>
  </si>
  <si>
    <t>20 x 12 x 5/8</t>
  </si>
  <si>
    <t>20 x 12 x 1/2</t>
  </si>
  <si>
    <t>20 x 12 x 3/8</t>
  </si>
  <si>
    <t>20 x 12 x 5/16</t>
  </si>
  <si>
    <t>20 x 8 x 5/8</t>
  </si>
  <si>
    <t>20 x 8 x 1/2</t>
  </si>
  <si>
    <t>20 x 8 x 3/8</t>
  </si>
  <si>
    <t>20 x 8 x 5/16</t>
  </si>
  <si>
    <t>20 x 4 x 1/2</t>
  </si>
  <si>
    <t>20 x 4 x 3/8</t>
  </si>
  <si>
    <t>20 x 4 x 5/16</t>
  </si>
  <si>
    <t>18 x 12 x 5/8</t>
  </si>
  <si>
    <t>18 x 12 x 1/2</t>
  </si>
  <si>
    <t>18 x 12 x 3/8</t>
  </si>
  <si>
    <t>18 x 12 x 5/16</t>
  </si>
  <si>
    <t>18 x 6 x 5/8</t>
  </si>
  <si>
    <t>18 x 6 x 1/2</t>
  </si>
  <si>
    <t>18 x 6 x 3/8</t>
  </si>
  <si>
    <t>18 x 6 x 5/16</t>
  </si>
  <si>
    <t>18 x 6 x 1/4</t>
  </si>
  <si>
    <t>16 x 12 x 5/8</t>
  </si>
  <si>
    <t>16 x 12 x 1/2</t>
  </si>
  <si>
    <t>16 x 12 x 3/8</t>
  </si>
  <si>
    <t>16 x 12 x 5/16</t>
  </si>
  <si>
    <t>16 x 8 x 5/8</t>
  </si>
  <si>
    <t>16 x 8 x 1/2</t>
  </si>
  <si>
    <t>16 x 8 x 3/8</t>
  </si>
  <si>
    <t>16 x 8 x 5/16</t>
  </si>
  <si>
    <t>16 x 4 x 1/2</t>
  </si>
  <si>
    <t>16 x 4 x 3/8</t>
  </si>
  <si>
    <t>16 x 4 x 5/16</t>
  </si>
  <si>
    <t>14 x 12 x 1/2</t>
  </si>
  <si>
    <t>14 x 12 x 3/8</t>
  </si>
  <si>
    <t>14 x 10 x 5/8</t>
  </si>
  <si>
    <t>14 x 10 x 1/2</t>
  </si>
  <si>
    <t>14 x 10 x 3/8</t>
  </si>
  <si>
    <t>14 x 10 x 5/16</t>
  </si>
  <si>
    <t>14 x 10 x 1/4</t>
  </si>
  <si>
    <t>14 x 6 x 5/8</t>
  </si>
  <si>
    <t>14 x 6 x 1/2</t>
  </si>
  <si>
    <t>14 x 6 x 3/8</t>
  </si>
  <si>
    <t>14 x 6 x 5/16</t>
  </si>
  <si>
    <t>14 x 6 x 1/4</t>
  </si>
  <si>
    <t>14 x 6 x 3/16</t>
  </si>
  <si>
    <t>14 x 4 x 5/8</t>
  </si>
  <si>
    <t>14 x 4 x 1/2</t>
  </si>
  <si>
    <t>14 x 4 x 3/8</t>
  </si>
  <si>
    <t>14 x 4 x 5/16</t>
  </si>
  <si>
    <t>14 x 4 x 1/4</t>
  </si>
  <si>
    <t>14 x 4 x 3/16</t>
  </si>
  <si>
    <t>12 x 10 x 5/8</t>
  </si>
  <si>
    <t>12 x 10 x 1/2</t>
  </si>
  <si>
    <t>12 x 10 x 3/8</t>
  </si>
  <si>
    <t>12 x 10 x 5/16</t>
  </si>
  <si>
    <t>12 x 10 x 1/4</t>
  </si>
  <si>
    <t>12 x 8 x 5/8</t>
  </si>
  <si>
    <t>12 x 8 x 1/2</t>
  </si>
  <si>
    <t>12 x 8 x 3/8</t>
  </si>
  <si>
    <t>12 x 8 x 5/16</t>
  </si>
  <si>
    <t>12 x 8 x 1/4</t>
  </si>
  <si>
    <t>12 x 8 x 3/16</t>
  </si>
  <si>
    <t>12 x 6 x 5/8</t>
  </si>
  <si>
    <t>12 x 6 x 1/2</t>
  </si>
  <si>
    <t>12 x 6 x 3/8</t>
  </si>
  <si>
    <t>12 x 6 x 5/16</t>
  </si>
  <si>
    <t>12 x 6 x 1/4</t>
  </si>
  <si>
    <t>12 x 6 x 3/16</t>
  </si>
  <si>
    <t>12 x 4 x 5/8</t>
  </si>
  <si>
    <t>12 x 4 x 1/2</t>
  </si>
  <si>
    <t>12 x 4 x 3/8</t>
  </si>
  <si>
    <t>12 x 4 x 5/16</t>
  </si>
  <si>
    <t>12 x 4 x 1/4</t>
  </si>
  <si>
    <t>12 x 4 x 3/16</t>
  </si>
  <si>
    <t>12 x 3 1/2 x 3/8</t>
  </si>
  <si>
    <t>12 x 3 1/2 x 5/16</t>
  </si>
  <si>
    <t>12 x 3 x 5/16</t>
  </si>
  <si>
    <t>12 x 3 x 1/4</t>
  </si>
  <si>
    <t>12 x 3 x 3/16</t>
  </si>
  <si>
    <t>12 x 2 x 1/4</t>
  </si>
  <si>
    <t>12 x 2 x 3/16</t>
  </si>
  <si>
    <t>10 x 8 x 5/8</t>
  </si>
  <si>
    <t>10 x 8 x 1/2</t>
  </si>
  <si>
    <t>10 x 8 x 3/8</t>
  </si>
  <si>
    <t>10 x 8 x 5/16</t>
  </si>
  <si>
    <t>10 x 8 x 1/4</t>
  </si>
  <si>
    <t>10 x 8 x 3/16</t>
  </si>
  <si>
    <t>10 x 6 x 5/8</t>
  </si>
  <si>
    <t>10 x 6 x 1/2</t>
  </si>
  <si>
    <t>10 x 6 x 3/8</t>
  </si>
  <si>
    <t>10 x 6 x 5/16</t>
  </si>
  <si>
    <t>10 x 6 x 1/4</t>
  </si>
  <si>
    <t>10 x 6 x 3/16</t>
  </si>
  <si>
    <t>10 x 5 x 3/8</t>
  </si>
  <si>
    <t>10 x 5 x 5/16</t>
  </si>
  <si>
    <t>10 x 5 x 1/4</t>
  </si>
  <si>
    <t>10 x 5 x 3/16</t>
  </si>
  <si>
    <t>10 x 4 x 5/8</t>
  </si>
  <si>
    <t>10 x 4 x 1/2</t>
  </si>
  <si>
    <t>10 x 4 x 3/8</t>
  </si>
  <si>
    <t>10 x 4 x 5/16</t>
  </si>
  <si>
    <t>10 x 4 x 1/4</t>
  </si>
  <si>
    <t>10 x 4 x 3/16</t>
  </si>
  <si>
    <t>10 x 3 1/2 x 3/16</t>
  </si>
  <si>
    <t>10 x 3 x 3/8</t>
  </si>
  <si>
    <t>10 x 3 x 5/16</t>
  </si>
  <si>
    <t>10 x 3 x 1/4</t>
  </si>
  <si>
    <t>10 x 3 x 3/16</t>
  </si>
  <si>
    <t>10 x 3 x 1/8</t>
  </si>
  <si>
    <t>10 x 2 x 3/8</t>
  </si>
  <si>
    <t>10 x 2 x 5/16</t>
  </si>
  <si>
    <t>10 x 2 x 1/4</t>
  </si>
  <si>
    <t>10 x 2 x 3/16</t>
  </si>
  <si>
    <t>9 x 7 x 5/8</t>
  </si>
  <si>
    <t>9 x 7 x 1/2</t>
  </si>
  <si>
    <t>9 x 7 x 3/8</t>
  </si>
  <si>
    <t>9 x 7 x 5/16</t>
  </si>
  <si>
    <t>9 x 7 x 1/4</t>
  </si>
  <si>
    <t>9 x 7 x 3/16</t>
  </si>
  <si>
    <t>9 x 5 x 5/8</t>
  </si>
  <si>
    <t>9 x 5 x 1/2</t>
  </si>
  <si>
    <t>9 x 5 x 3/8</t>
  </si>
  <si>
    <t>9 x 5 x 5/16</t>
  </si>
  <si>
    <t>9 x 5 x 1/4</t>
  </si>
  <si>
    <t>9 x 5 x 3/16</t>
  </si>
  <si>
    <t>9 x 3 x 1/2</t>
  </si>
  <si>
    <t>9 x 3 x 3/8</t>
  </si>
  <si>
    <t>9 x 3 x 5/16</t>
  </si>
  <si>
    <t>9 x 3 x 1/4</t>
  </si>
  <si>
    <t>9 x 3 x 3/16</t>
  </si>
  <si>
    <t>8 x 6 x 5/8</t>
  </si>
  <si>
    <t>8 x 6 x 1/2</t>
  </si>
  <si>
    <t>8 x 6 x 3/8</t>
  </si>
  <si>
    <t>8 x 6 x 5/16</t>
  </si>
  <si>
    <t>8 x 6 x 1/4</t>
  </si>
  <si>
    <t>8 x 6 x 3/16</t>
  </si>
  <si>
    <t>8 x 4 x 5/8</t>
  </si>
  <si>
    <t>8 x 4 x 1/2</t>
  </si>
  <si>
    <t>8 x 4 x 3/8</t>
  </si>
  <si>
    <t>8 x 4 x 5/16</t>
  </si>
  <si>
    <t>8 x 4 x 1/4</t>
  </si>
  <si>
    <t>8 x 4 x 3/16</t>
  </si>
  <si>
    <t>8 x 4 x 1/8</t>
  </si>
  <si>
    <t>8 x 3 x 1/2</t>
  </si>
  <si>
    <t>8 x 3 x 3/8</t>
  </si>
  <si>
    <t>8 x 3 x 5/16</t>
  </si>
  <si>
    <t>8 x 3 x 1/4</t>
  </si>
  <si>
    <t>8 x 3 x 3/16</t>
  </si>
  <si>
    <t>8 x 3 x 1/8</t>
  </si>
  <si>
    <t>8 x 2 x 3/8</t>
  </si>
  <si>
    <t>8 x 2 x 5/16</t>
  </si>
  <si>
    <t>8 x 2 x 1/4</t>
  </si>
  <si>
    <t>8 x 2 x 3/16</t>
  </si>
  <si>
    <t>8 x 2 x 1/8</t>
  </si>
  <si>
    <t>7 x 5 x 5/8</t>
  </si>
  <si>
    <t>7 x 5 x 1/2</t>
  </si>
  <si>
    <t>7 x 5 x 3/8</t>
  </si>
  <si>
    <t>7 x 5 x 5/16</t>
  </si>
  <si>
    <t>7 x 5 x 1/4</t>
  </si>
  <si>
    <t>7 x 5 x 3/16</t>
  </si>
  <si>
    <t>7 x 5 x 1/8</t>
  </si>
  <si>
    <t>7 x 4 x 1/2</t>
  </si>
  <si>
    <t>7 x 4 x 3/8</t>
  </si>
  <si>
    <t>7 x 4 x 5/16</t>
  </si>
  <si>
    <t>7 x 4 x 1/4</t>
  </si>
  <si>
    <t>7 x 4 x 3/16</t>
  </si>
  <si>
    <t>7 x 4 x 1/8</t>
  </si>
  <si>
    <t>7 x 3 x 1/2</t>
  </si>
  <si>
    <t>7 x 3 x 3/8</t>
  </si>
  <si>
    <t>7 x 3 x 5/16</t>
  </si>
  <si>
    <t>7 x 3 x 1/4</t>
  </si>
  <si>
    <t>7 x 3 x 3/16</t>
  </si>
  <si>
    <t>7 x 3 x 1/8</t>
  </si>
  <si>
    <t>6 x 6 x 1/8</t>
  </si>
  <si>
    <t>6 x 5 x 1/2</t>
  </si>
  <si>
    <t>6 x 5 x 3/8</t>
  </si>
  <si>
    <t>6 x 5 x 5/16</t>
  </si>
  <si>
    <t>6 x 5 x 1/4</t>
  </si>
  <si>
    <t>6 x 5 x 3/16</t>
  </si>
  <si>
    <t>6 x 4 x 1/2</t>
  </si>
  <si>
    <t>6 x 4 x 3/8</t>
  </si>
  <si>
    <t>6 x 4 x 5/16</t>
  </si>
  <si>
    <t>6 x 4 x 1/4</t>
  </si>
  <si>
    <t>6 x 4 x 3/16</t>
  </si>
  <si>
    <t>6 x 4 x 1/8</t>
  </si>
  <si>
    <t>6 x 3 x 1/2</t>
  </si>
  <si>
    <t>6 x 3 x 3/8</t>
  </si>
  <si>
    <t>6 x 3 x 5/16</t>
  </si>
  <si>
    <t>6 x 3 x 1/4</t>
  </si>
  <si>
    <t>6 x 3 x 3/16</t>
  </si>
  <si>
    <t>6 x 3 x 1/8</t>
  </si>
  <si>
    <t>6 x 2 x 3/8</t>
  </si>
  <si>
    <t>6 x 2 x 5/16</t>
  </si>
  <si>
    <t>6 x 2 x 1/4</t>
  </si>
  <si>
    <t>6 x 2 x 3/16</t>
  </si>
  <si>
    <t>6 x 2 x 1/8</t>
  </si>
  <si>
    <t>5 x 4 x 1/2</t>
  </si>
  <si>
    <t>5 x 4 x 3/8</t>
  </si>
  <si>
    <t>5 x 4 x 5/16</t>
  </si>
  <si>
    <t>5 x 4 x 1/4</t>
  </si>
  <si>
    <t>5 x 4 x 3/16</t>
  </si>
  <si>
    <t>5 x 3 x 1/2</t>
  </si>
  <si>
    <t>5 x 3 x 3/8</t>
  </si>
  <si>
    <t>5 x 3 x 5/16</t>
  </si>
  <si>
    <t>5 x 3 x 1/4</t>
  </si>
  <si>
    <t>5 x 3 x 3/16</t>
  </si>
  <si>
    <t>5 x 3 x 1/8</t>
  </si>
  <si>
    <t>5 x 2 1/2 x 1/4</t>
  </si>
  <si>
    <t>5 x 2 1/2 x 3/16</t>
  </si>
  <si>
    <t>5 x 2 1/2 x 1/8</t>
  </si>
  <si>
    <t>5 x 2 x 3/8</t>
  </si>
  <si>
    <t>5 x 2 x 5/16</t>
  </si>
  <si>
    <t>5 x 2 x 1/4</t>
  </si>
  <si>
    <t>5 x 2 x 3/16</t>
  </si>
  <si>
    <t>5 x 2 x 1/8</t>
  </si>
  <si>
    <t>4 x 3 x 3/8</t>
  </si>
  <si>
    <t>4 x 3 x 5/16</t>
  </si>
  <si>
    <t>4 x 3 x 1/4</t>
  </si>
  <si>
    <t>4 x 3 x 3/16</t>
  </si>
  <si>
    <t>4 x 3 x 1/8</t>
  </si>
  <si>
    <t>4 x 2 1/2 x 5/16</t>
  </si>
  <si>
    <t>4 x 2 1/2 x 1/4</t>
  </si>
  <si>
    <t>4 x 2 1/2 x 3/16</t>
  </si>
  <si>
    <t>4 x 2 x 3/8</t>
  </si>
  <si>
    <t>4 x 2 x 5/16</t>
  </si>
  <si>
    <t>4 x 2 x 1/4</t>
  </si>
  <si>
    <t>4 x 2 x 3/16</t>
  </si>
  <si>
    <t>4 x 2 x 1/8</t>
  </si>
  <si>
    <t>3 1/2 x 3 1/2 x 3/8</t>
  </si>
  <si>
    <t>3 1/2 x 3 1/2 x 5/16</t>
  </si>
  <si>
    <t>3 1/2 x 3 1/2 x 1/4</t>
  </si>
  <si>
    <t>3 1/2 x 3 1/2 x 3/16</t>
  </si>
  <si>
    <t>3 1/2 x 3 1/2 x 1/8</t>
  </si>
  <si>
    <t>3 1/2 x 2 1/2 x 3/8</t>
  </si>
  <si>
    <t>3 1/2 x 2 1/2 x 5/16</t>
  </si>
  <si>
    <t>3 1/2 x 2 1/2 x 1/4</t>
  </si>
  <si>
    <t>3 1/2 x 2 1/2 x 3/16</t>
  </si>
  <si>
    <t>3 1/2 x 2 1/2 x 1/8</t>
  </si>
  <si>
    <t>3 x 2 1/2 x 5/16</t>
  </si>
  <si>
    <t>3 x 2 1/2 x 1/4</t>
  </si>
  <si>
    <t>3 x 2 1/2 x 3/16</t>
  </si>
  <si>
    <t>3 x 2 1/2 x 1/8</t>
  </si>
  <si>
    <t>3 x 2 x 5/16</t>
  </si>
  <si>
    <t>3 x 2 x 1/4</t>
  </si>
  <si>
    <t>3 x 2 x 3/16</t>
  </si>
  <si>
    <t>3 x 2 x 1/8</t>
  </si>
  <si>
    <t>3 x 1 1/2 x 1/4</t>
  </si>
  <si>
    <t>3 x 1 1/2 x 3/16</t>
  </si>
  <si>
    <t>3 x 1 1/2 x 1/8</t>
  </si>
  <si>
    <t>3 x 1 x 1/8</t>
  </si>
  <si>
    <t>2 1/2 x 1 1/2 x 1/4</t>
  </si>
  <si>
    <t>2 1/2 x 1 1/2 x 3/16</t>
  </si>
  <si>
    <t>2 1/2 x 1 1/2 x 1/8</t>
  </si>
  <si>
    <t>2 x 1 1/2 x 3/16</t>
  </si>
  <si>
    <t>2 x 1 x 3/16</t>
  </si>
  <si>
    <t>2 x 1 x 1/8</t>
  </si>
  <si>
    <t>16 x 16 x 5/8</t>
  </si>
  <si>
    <t>16 x 16 x 1/2</t>
  </si>
  <si>
    <t>16 x 16 x 3/8</t>
  </si>
  <si>
    <t>16 x 16 x 5/16</t>
  </si>
  <si>
    <t>14 x 14 x 5/8</t>
  </si>
  <si>
    <t>14 x 14 x 1/2</t>
  </si>
  <si>
    <t>14 x 14 x 3/8</t>
  </si>
  <si>
    <t>14 x 14 x 5/16</t>
  </si>
  <si>
    <t>12 x 12 x 5/8</t>
  </si>
  <si>
    <t>12 x 12 x 1/2</t>
  </si>
  <si>
    <t>12 x 12 x 3/8</t>
  </si>
  <si>
    <t>12 x 12 x 5/16</t>
  </si>
  <si>
    <t>12 x 12 x 1/4</t>
  </si>
  <si>
    <t>10 x 10 x 5/8</t>
  </si>
  <si>
    <t>10 x 10 x 1/2</t>
  </si>
  <si>
    <t>10 x 10 x 3/8</t>
  </si>
  <si>
    <t>10 x 10 x 5/16</t>
  </si>
  <si>
    <t>10 x 10 x 1/4</t>
  </si>
  <si>
    <t>10 x 10 x 3/16</t>
  </si>
  <si>
    <t>8 x 8 x 5/8</t>
  </si>
  <si>
    <t>8 x 8 x 1/2</t>
  </si>
  <si>
    <t>8 x 8 x 3/8</t>
  </si>
  <si>
    <t>8 x 8 x 5/16</t>
  </si>
  <si>
    <t>8 x 8 x 1/4</t>
  </si>
  <si>
    <t>8 x 8 x 3/16</t>
  </si>
  <si>
    <t>7 x 7 x 5/8</t>
  </si>
  <si>
    <t>7 x 7 x 1/2</t>
  </si>
  <si>
    <t>7 x 7 x 3/8</t>
  </si>
  <si>
    <t>7 x 7 x 5/16</t>
  </si>
  <si>
    <t>7 x 7 x 1/4</t>
  </si>
  <si>
    <t>7 x 7 x 3/16</t>
  </si>
  <si>
    <t>6 x 6 x 5/8</t>
  </si>
  <si>
    <t>6 x 6 x 1/2</t>
  </si>
  <si>
    <t>6 x 6 x 3/8</t>
  </si>
  <si>
    <t>6 x 6 x 5/16</t>
  </si>
  <si>
    <t>6 x 6 x 1/4</t>
  </si>
  <si>
    <t>6 x 6 x 3/16</t>
  </si>
  <si>
    <t>5 1/2 x 5 1/2 x 3/8</t>
  </si>
  <si>
    <t>5 1/2 x 5 1/2 x 5/16</t>
  </si>
  <si>
    <t>5 1/2 x 5 1/2 x 1/4</t>
  </si>
  <si>
    <t>5 1/2 x 5 1/2 x 3/16</t>
  </si>
  <si>
    <t>5 1/2 x 5 1/2 x 1/8</t>
  </si>
  <si>
    <t>5 x 5 x 1/2</t>
  </si>
  <si>
    <t>5 x 5 x 3/8</t>
  </si>
  <si>
    <t>5 x 5 x 5/16</t>
  </si>
  <si>
    <t>5 x 5 x 1/4</t>
  </si>
  <si>
    <t>5 x 5 x 3/16</t>
  </si>
  <si>
    <t>5 x 5 x 1/8</t>
  </si>
  <si>
    <t>4 1/2 x 4 1/2 x 1/2</t>
  </si>
  <si>
    <t>4 1/2 x 4 1/2 x 3/8</t>
  </si>
  <si>
    <t>4 1/2 x 4 1/2 x 5/16</t>
  </si>
  <si>
    <t>4 1/2 x 4 1/2 x 1/4</t>
  </si>
  <si>
    <t>4 1/2 x 4 1/2 x 3/16</t>
  </si>
  <si>
    <t>4 1/2 x 4 1/2 x 1/8</t>
  </si>
  <si>
    <t>4 x 4 x 1/2</t>
  </si>
  <si>
    <t>4 x 4 x 3/8</t>
  </si>
  <si>
    <t>4 x 4 x 5/16</t>
  </si>
  <si>
    <t>4 x 4 x 1/4</t>
  </si>
  <si>
    <t>4 x 4 x 3/16</t>
  </si>
  <si>
    <t>4 x 4 x 1/8</t>
  </si>
  <si>
    <t>3 x 3 x 3/8</t>
  </si>
  <si>
    <t>3 x 3 x 5/16</t>
  </si>
  <si>
    <t>3 x 3 x 1/4</t>
  </si>
  <si>
    <t>3 x 3 x 3/16</t>
  </si>
  <si>
    <t>3 x 3 x 1/8</t>
  </si>
  <si>
    <t>2 1/2 x 2 1/2 x 5/16</t>
  </si>
  <si>
    <t>2 1/2 x 2 1/2 x 1/4</t>
  </si>
  <si>
    <t>2 1/2 x 2 1/2 x 3/16</t>
  </si>
  <si>
    <t>2 1/2 x 2 1/2 x 1/8</t>
  </si>
  <si>
    <t>21/4 x 21/4 x 3/16</t>
  </si>
  <si>
    <t>21/4 x 21/4 x 1/8</t>
  </si>
  <si>
    <t>2 x 2 x 1/4</t>
  </si>
  <si>
    <t>2 x 2 x 3/16</t>
  </si>
  <si>
    <t>2 x 2 x 1/8</t>
  </si>
  <si>
    <t>13/4 x 13/4 x 3/16</t>
  </si>
  <si>
    <t>15/8 x 15/8 x 3/16</t>
  </si>
  <si>
    <t>15/8 x 15/8 x 1/8</t>
  </si>
  <si>
    <t>1 1/2 x 1 1/2 x 3/16</t>
  </si>
  <si>
    <t>1 1/2 x 1 1/2 x 1/8</t>
  </si>
  <si>
    <t>11/4 x 11/4 x 3/16</t>
  </si>
  <si>
    <t>11/4 x 11/4 x 1/8</t>
  </si>
  <si>
    <t>2 1/4 x 2 1/4 x 1/4</t>
  </si>
  <si>
    <t>HSS Steel Pipe</t>
  </si>
  <si>
    <t>Standard Steel Pipe</t>
  </si>
  <si>
    <t>WT Columns</t>
  </si>
  <si>
    <t>Extra Strong Pipe</t>
  </si>
  <si>
    <t>Double Extra Strong Pipe</t>
  </si>
  <si>
    <t>Restrained Beam</t>
  </si>
  <si>
    <t>Unrestrained Beam</t>
  </si>
  <si>
    <t>Wide Flange Solid Columns</t>
  </si>
  <si>
    <t>Number of 
steel members</t>
  </si>
  <si>
    <t>Y633</t>
  </si>
  <si>
    <t>Y634</t>
  </si>
  <si>
    <t>N640</t>
  </si>
  <si>
    <t>Overspray</t>
  </si>
  <si>
    <t>3h</t>
  </si>
  <si>
    <t>4h</t>
  </si>
  <si>
    <t>Calculated quantity (gal)</t>
  </si>
  <si>
    <t>Overspray (%)</t>
  </si>
  <si>
    <t>Total quantity (gal)</t>
  </si>
  <si>
    <t>Pails</t>
  </si>
  <si>
    <t>1.5h</t>
  </si>
  <si>
    <t>2.5h</t>
  </si>
  <si>
    <t>3.5h</t>
  </si>
  <si>
    <t>Required dft
(mils)</t>
  </si>
  <si>
    <t>Required wft
(mils)</t>
  </si>
  <si>
    <t>Section Factor
W/D or A/P *</t>
  </si>
  <si>
    <t>Estimated quantities based on installation in accordance with listing requirements, and the selected percentage of waste/overspray.
* All values for W/D, A/P and conversion factors are taken from AISC Design Guide 19 Fire Resistance of Structural Steel Framing, American Institute of Steel Construction, 2003.</t>
  </si>
  <si>
    <t>N/A</t>
  </si>
  <si>
    <t># Passes</t>
  </si>
  <si>
    <t>W44x335</t>
  </si>
  <si>
    <t>W44x290</t>
  </si>
  <si>
    <t>W44x262</t>
  </si>
  <si>
    <t>W44x230</t>
  </si>
  <si>
    <t>W40x593</t>
  </si>
  <si>
    <t>W40x503</t>
  </si>
  <si>
    <t>W40x431</t>
  </si>
  <si>
    <t>W40x397</t>
  </si>
  <si>
    <t>W40x372</t>
  </si>
  <si>
    <t>W40x362</t>
  </si>
  <si>
    <t>W40x324</t>
  </si>
  <si>
    <t>W40x297</t>
  </si>
  <si>
    <t>W40x277</t>
  </si>
  <si>
    <t>W40x249</t>
  </si>
  <si>
    <t>W40x215</t>
  </si>
  <si>
    <t>W40x199</t>
  </si>
  <si>
    <t>W40x392</t>
  </si>
  <si>
    <t>W40x331</t>
  </si>
  <si>
    <t>W40x327</t>
  </si>
  <si>
    <t>W40x278</t>
  </si>
  <si>
    <t>W40x264</t>
  </si>
  <si>
    <t>W40x235</t>
  </si>
  <si>
    <t>W40x211</t>
  </si>
  <si>
    <t>W40x183</t>
  </si>
  <si>
    <t>W40x167</t>
  </si>
  <si>
    <t>W40x149</t>
  </si>
  <si>
    <t>W36x798</t>
  </si>
  <si>
    <t>W36x650</t>
  </si>
  <si>
    <t>W36x527</t>
  </si>
  <si>
    <t>W36x439</t>
  </si>
  <si>
    <t>W36x393</t>
  </si>
  <si>
    <t>W36x359</t>
  </si>
  <si>
    <t>W36x328</t>
  </si>
  <si>
    <t>W36x300</t>
  </si>
  <si>
    <t>W36x280</t>
  </si>
  <si>
    <t>W36x260</t>
  </si>
  <si>
    <t>W36x245</t>
  </si>
  <si>
    <t>W36x230</t>
  </si>
  <si>
    <t>W36x256</t>
  </si>
  <si>
    <t>W36x232</t>
  </si>
  <si>
    <t>W36x210</t>
  </si>
  <si>
    <t>W36x194</t>
  </si>
  <si>
    <t>W36x182</t>
  </si>
  <si>
    <t>W36x170</t>
  </si>
  <si>
    <t>W36x160</t>
  </si>
  <si>
    <t>W36x150</t>
  </si>
  <si>
    <t>W36x135</t>
  </si>
  <si>
    <t>W33x387</t>
  </si>
  <si>
    <t>W33x354</t>
  </si>
  <si>
    <t>W33x318</t>
  </si>
  <si>
    <t>W33x291</t>
  </si>
  <si>
    <t>W33x263</t>
  </si>
  <si>
    <t>W33x241</t>
  </si>
  <si>
    <t>W33x221</t>
  </si>
  <si>
    <t>W33x201</t>
  </si>
  <si>
    <t>W33x169</t>
  </si>
  <si>
    <t>W33x152</t>
  </si>
  <si>
    <t>W33x141</t>
  </si>
  <si>
    <t>W33x130</t>
  </si>
  <si>
    <t>W33x118</t>
  </si>
  <si>
    <t>W30x391</t>
  </si>
  <si>
    <t>W30x357</t>
  </si>
  <si>
    <t>W30x326</t>
  </si>
  <si>
    <t>W30x292</t>
  </si>
  <si>
    <t>W30x261</t>
  </si>
  <si>
    <t>W30x235</t>
  </si>
  <si>
    <t>W30x211</t>
  </si>
  <si>
    <t>W30x191</t>
  </si>
  <si>
    <t>W30x173</t>
  </si>
  <si>
    <t>W30x148</t>
  </si>
  <si>
    <t>W30x132</t>
  </si>
  <si>
    <t>W30x124</t>
  </si>
  <si>
    <t>W30x116</t>
  </si>
  <si>
    <t>W30x108</t>
  </si>
  <si>
    <t>W30x99</t>
  </si>
  <si>
    <t>W30x90</t>
  </si>
  <si>
    <t>W27x539</t>
  </si>
  <si>
    <t>W27x368</t>
  </si>
  <si>
    <t>W27x336</t>
  </si>
  <si>
    <t>W27x307</t>
  </si>
  <si>
    <t>W27x281</t>
  </si>
  <si>
    <t>W27x258</t>
  </si>
  <si>
    <t>W27x235</t>
  </si>
  <si>
    <t>W27x217</t>
  </si>
  <si>
    <t>W27x194</t>
  </si>
  <si>
    <t>W27x178</t>
  </si>
  <si>
    <t>W27x161</t>
  </si>
  <si>
    <t>W27x146</t>
  </si>
  <si>
    <t>W27x129</t>
  </si>
  <si>
    <t>W27x114</t>
  </si>
  <si>
    <t>W27x102</t>
  </si>
  <si>
    <t>W27x94</t>
  </si>
  <si>
    <t>W27x84</t>
  </si>
  <si>
    <t>W24x370</t>
  </si>
  <si>
    <t>W24x335</t>
  </si>
  <si>
    <t>W24x306</t>
  </si>
  <si>
    <t>W24x279</t>
  </si>
  <si>
    <t>W24x250</t>
  </si>
  <si>
    <t>W24x229</t>
  </si>
  <si>
    <t>W24x207</t>
  </si>
  <si>
    <t>W24x192</t>
  </si>
  <si>
    <t>W24x176</t>
  </si>
  <si>
    <t>W24x162</t>
  </si>
  <si>
    <t>W24x146</t>
  </si>
  <si>
    <t>W24x131</t>
  </si>
  <si>
    <t>W24x117</t>
  </si>
  <si>
    <t>W24x104</t>
  </si>
  <si>
    <t>W24x103</t>
  </si>
  <si>
    <t>W24x94</t>
  </si>
  <si>
    <t>W24x84</t>
  </si>
  <si>
    <t>W24x76</t>
  </si>
  <si>
    <t>W24x68</t>
  </si>
  <si>
    <t>W24x62</t>
  </si>
  <si>
    <t>W24x55</t>
  </si>
  <si>
    <t>W21x201</t>
  </si>
  <si>
    <t>W21x182</t>
  </si>
  <si>
    <t>W21x166</t>
  </si>
  <si>
    <t>W21x147</t>
  </si>
  <si>
    <t>W21x132</t>
  </si>
  <si>
    <t>W21x122</t>
  </si>
  <si>
    <t>W21x111</t>
  </si>
  <si>
    <t>W21x101</t>
  </si>
  <si>
    <t>W21x93</t>
  </si>
  <si>
    <t>W21x83</t>
  </si>
  <si>
    <t>W21x73</t>
  </si>
  <si>
    <t>W21x68</t>
  </si>
  <si>
    <t>W21x62</t>
  </si>
  <si>
    <t>W21x55</t>
  </si>
  <si>
    <t>W21x48</t>
  </si>
  <si>
    <t>W21x57</t>
  </si>
  <si>
    <t>W21x50</t>
  </si>
  <si>
    <t>W21x44</t>
  </si>
  <si>
    <t>W18x175</t>
  </si>
  <si>
    <t>W18x158</t>
  </si>
  <si>
    <t>W18x143</t>
  </si>
  <si>
    <t>W18x130</t>
  </si>
  <si>
    <t>W18x119</t>
  </si>
  <si>
    <t>W18x106</t>
  </si>
  <si>
    <t>W18x97</t>
  </si>
  <si>
    <t>W18x86</t>
  </si>
  <si>
    <t>W18x76</t>
  </si>
  <si>
    <t>W18x71</t>
  </si>
  <si>
    <t>W18x65</t>
  </si>
  <si>
    <t>W18x60</t>
  </si>
  <si>
    <t>W18x55</t>
  </si>
  <si>
    <t>W18x50</t>
  </si>
  <si>
    <t>W18x46</t>
  </si>
  <si>
    <t>W18x40</t>
  </si>
  <si>
    <t>W18x35</t>
  </si>
  <si>
    <t>W16x100</t>
  </si>
  <si>
    <t>W16x89</t>
  </si>
  <si>
    <t>W16x77</t>
  </si>
  <si>
    <t>W16x67</t>
  </si>
  <si>
    <t>W16x57</t>
  </si>
  <si>
    <t>W16x50</t>
  </si>
  <si>
    <t>W16x45</t>
  </si>
  <si>
    <t>W16x40</t>
  </si>
  <si>
    <t>W16x36</t>
  </si>
  <si>
    <t>W16x31</t>
  </si>
  <si>
    <t>W16x26</t>
  </si>
  <si>
    <t>W14x808</t>
  </si>
  <si>
    <t>W14x730</t>
  </si>
  <si>
    <t>W14x665</t>
  </si>
  <si>
    <t>W14x605</t>
  </si>
  <si>
    <t>W14x550</t>
  </si>
  <si>
    <t>W14x500</t>
  </si>
  <si>
    <t>W14x455</t>
  </si>
  <si>
    <t>W14x426</t>
  </si>
  <si>
    <t>W14x398</t>
  </si>
  <si>
    <t>W14x370</t>
  </si>
  <si>
    <t>W14x342</t>
  </si>
  <si>
    <t>W14x311</t>
  </si>
  <si>
    <t>W14x283</t>
  </si>
  <si>
    <t>W14x257</t>
  </si>
  <si>
    <t>W14x233</t>
  </si>
  <si>
    <t>W14x211</t>
  </si>
  <si>
    <t>W14x193</t>
  </si>
  <si>
    <t>W14x176</t>
  </si>
  <si>
    <t>W14x159</t>
  </si>
  <si>
    <t>W14x145</t>
  </si>
  <si>
    <t>W14x132</t>
  </si>
  <si>
    <t>W14x120</t>
  </si>
  <si>
    <t>W14x109</t>
  </si>
  <si>
    <t>W14x99</t>
  </si>
  <si>
    <t>W14x90</t>
  </si>
  <si>
    <t>W14x82</t>
  </si>
  <si>
    <t>W14x74</t>
  </si>
  <si>
    <t>W14x68</t>
  </si>
  <si>
    <t>W14x61</t>
  </si>
  <si>
    <t>W14x53</t>
  </si>
  <si>
    <t>W14x48</t>
  </si>
  <si>
    <t>W14x43</t>
  </si>
  <si>
    <t>W14x38</t>
  </si>
  <si>
    <t>W14x34</t>
  </si>
  <si>
    <t>W14x30</t>
  </si>
  <si>
    <t>W14x26</t>
  </si>
  <si>
    <t>W14x22</t>
  </si>
  <si>
    <t>W12x336</t>
  </si>
  <si>
    <t>W12x305</t>
  </si>
  <si>
    <t>W12x279</t>
  </si>
  <si>
    <t>W12x252</t>
  </si>
  <si>
    <t>W12x230</t>
  </si>
  <si>
    <t>W12x210</t>
  </si>
  <si>
    <t>W12x190</t>
  </si>
  <si>
    <t>W12x170</t>
  </si>
  <si>
    <t>W12x152</t>
  </si>
  <si>
    <t>W12x136</t>
  </si>
  <si>
    <t>W12x120</t>
  </si>
  <si>
    <t>W12x106</t>
  </si>
  <si>
    <t>W12x96</t>
  </si>
  <si>
    <t>W12x87</t>
  </si>
  <si>
    <t>W12x79</t>
  </si>
  <si>
    <t>W12x72</t>
  </si>
  <si>
    <t>W12x65</t>
  </si>
  <si>
    <t>W12x58</t>
  </si>
  <si>
    <t>W12x53</t>
  </si>
  <si>
    <t>W12x50</t>
  </si>
  <si>
    <t>W12x45</t>
  </si>
  <si>
    <t>W12x40</t>
  </si>
  <si>
    <t>W12x35</t>
  </si>
  <si>
    <t>W12x30</t>
  </si>
  <si>
    <t>W12x26</t>
  </si>
  <si>
    <t>W12x22</t>
  </si>
  <si>
    <t>W12x19</t>
  </si>
  <si>
    <t>W12x16</t>
  </si>
  <si>
    <t>W12x14</t>
  </si>
  <si>
    <t>W10x112</t>
  </si>
  <si>
    <t>W10x100</t>
  </si>
  <si>
    <t>W10x88</t>
  </si>
  <si>
    <t>W10x77</t>
  </si>
  <si>
    <t>W10x68</t>
  </si>
  <si>
    <t>W10x60</t>
  </si>
  <si>
    <t>W10x54</t>
  </si>
  <si>
    <t>W10x49</t>
  </si>
  <si>
    <t>W10x45</t>
  </si>
  <si>
    <t>W10x39</t>
  </si>
  <si>
    <t>W10x33</t>
  </si>
  <si>
    <t>W10x30</t>
  </si>
  <si>
    <t>W10x26</t>
  </si>
  <si>
    <t>W10x22</t>
  </si>
  <si>
    <t>W10x19</t>
  </si>
  <si>
    <t>W10x17</t>
  </si>
  <si>
    <t>W10x15</t>
  </si>
  <si>
    <t>W10x12</t>
  </si>
  <si>
    <t>W8x67</t>
  </si>
  <si>
    <t>W8x58</t>
  </si>
  <si>
    <t>W8x48</t>
  </si>
  <si>
    <t>W8x40</t>
  </si>
  <si>
    <t>W8x35</t>
  </si>
  <si>
    <t>W8x31</t>
  </si>
  <si>
    <t>W8x28</t>
  </si>
  <si>
    <t>W8x24</t>
  </si>
  <si>
    <t>W8x21</t>
  </si>
  <si>
    <t>W8x18</t>
  </si>
  <si>
    <t>W8x15</t>
  </si>
  <si>
    <t>W8x13</t>
  </si>
  <si>
    <t>W8x10</t>
  </si>
  <si>
    <t>W6x25</t>
  </si>
  <si>
    <t>W6x20</t>
  </si>
  <si>
    <t>W6x15</t>
  </si>
  <si>
    <t>W5x16</t>
  </si>
  <si>
    <t>W6x12</t>
  </si>
  <si>
    <t>W6x9</t>
  </si>
  <si>
    <t>W5x19</t>
  </si>
  <si>
    <t>W4x13</t>
  </si>
  <si>
    <t>C15x50</t>
  </si>
  <si>
    <t>C15x40</t>
  </si>
  <si>
    <t>C12x30</t>
  </si>
  <si>
    <t>C12x25</t>
  </si>
  <si>
    <t>C10x30</t>
  </si>
  <si>
    <t>C10x25</t>
  </si>
  <si>
    <t>C10x20</t>
  </si>
  <si>
    <t>C9x20</t>
  </si>
  <si>
    <t>C9x15</t>
  </si>
  <si>
    <t>C6x13</t>
  </si>
  <si>
    <t>C5x9</t>
  </si>
  <si>
    <t>C3x6</t>
  </si>
  <si>
    <t>C3x5</t>
  </si>
  <si>
    <t>W6x16</t>
  </si>
  <si>
    <t>W6x8.5</t>
  </si>
  <si>
    <t>WT22x145</t>
  </si>
  <si>
    <t>WT22x131</t>
  </si>
  <si>
    <t>WT22x115</t>
  </si>
  <si>
    <t>WT20x186</t>
  </si>
  <si>
    <t>WT20x181</t>
  </si>
  <si>
    <t>WT20x162</t>
  </si>
  <si>
    <t>WT20x196</t>
  </si>
  <si>
    <t>WT20x139</t>
  </si>
  <si>
    <t>WT20x132</t>
  </si>
  <si>
    <t>WT18x399</t>
  </si>
  <si>
    <t>WT18x325</t>
  </si>
  <si>
    <t>WT18x164</t>
  </si>
  <si>
    <t>WT18x150</t>
  </si>
  <si>
    <t>WT18x140</t>
  </si>
  <si>
    <t>WT18x130</t>
  </si>
  <si>
    <t>WT18x115</t>
  </si>
  <si>
    <t>WT18x128</t>
  </si>
  <si>
    <t>WT18x116</t>
  </si>
  <si>
    <t>WT18x105</t>
  </si>
  <si>
    <t>WT18x97</t>
  </si>
  <si>
    <t>WT18x91</t>
  </si>
  <si>
    <t>WT18x85</t>
  </si>
  <si>
    <t>WT18x80</t>
  </si>
  <si>
    <t>WT18x75</t>
  </si>
  <si>
    <t>WT15x163</t>
  </si>
  <si>
    <t>WT15x146</t>
  </si>
  <si>
    <t>WT15x74</t>
  </si>
  <si>
    <t>WT15x66</t>
  </si>
  <si>
    <t>WT15x62</t>
  </si>
  <si>
    <t>WT15x58</t>
  </si>
  <si>
    <t>WT15x54</t>
  </si>
  <si>
    <t>WT15x45</t>
  </si>
  <si>
    <t>WT12x185</t>
  </si>
  <si>
    <t>WT12x153</t>
  </si>
  <si>
    <t>WT12x125</t>
  </si>
  <si>
    <t>WT12x96</t>
  </si>
  <si>
    <t>WT12x88</t>
  </si>
  <si>
    <t>WT12x81</t>
  </si>
  <si>
    <t>WT12x73</t>
  </si>
  <si>
    <t>WT12x52</t>
  </si>
  <si>
    <t>WT12x47</t>
  </si>
  <si>
    <t>WT12x42</t>
  </si>
  <si>
    <t>WT12x38</t>
  </si>
  <si>
    <t>WT12x34</t>
  </si>
  <si>
    <t>WT12x31</t>
  </si>
  <si>
    <t>WT9x79</t>
  </si>
  <si>
    <t>WT9x65</t>
  </si>
  <si>
    <t>WT9x53</t>
  </si>
  <si>
    <t>WT9x43</t>
  </si>
  <si>
    <t>WT9x38</t>
  </si>
  <si>
    <t>WT9x30</t>
  </si>
  <si>
    <t>WT9x25</t>
  </si>
  <si>
    <t>WT9x23</t>
  </si>
  <si>
    <t>WT9x20</t>
  </si>
  <si>
    <t>WT8x50</t>
  </si>
  <si>
    <t>WT8x25</t>
  </si>
  <si>
    <t>WT8x20</t>
  </si>
  <si>
    <t>WT8x18</t>
  </si>
  <si>
    <t>WT8x13</t>
  </si>
  <si>
    <t>WT7x404</t>
  </si>
  <si>
    <t>WT7x365</t>
  </si>
  <si>
    <t>WT7x275</t>
  </si>
  <si>
    <t>WT7x250</t>
  </si>
  <si>
    <t>WT7x213</t>
  </si>
  <si>
    <t>WT7x199</t>
  </si>
  <si>
    <t>WT7x185</t>
  </si>
  <si>
    <t>WT7x171</t>
  </si>
  <si>
    <t>WT7x88</t>
  </si>
  <si>
    <t>WT7x66</t>
  </si>
  <si>
    <t>WT7x60</t>
  </si>
  <si>
    <t>WT7x45</t>
  </si>
  <si>
    <t>WT7x41</t>
  </si>
  <si>
    <t>WT7x37</t>
  </si>
  <si>
    <t>WT7x34</t>
  </si>
  <si>
    <t>WT7x24</t>
  </si>
  <si>
    <t>WT7x19</t>
  </si>
  <si>
    <t>WT7x17</t>
  </si>
  <si>
    <t>WT7x15</t>
  </si>
  <si>
    <t>WT7x13</t>
  </si>
  <si>
    <t>WT7x11</t>
  </si>
  <si>
    <t>WT6x168</t>
  </si>
  <si>
    <t>WT6x126</t>
  </si>
  <si>
    <t>WT6x115</t>
  </si>
  <si>
    <t>WT6x105</t>
  </si>
  <si>
    <t>WT6x95</t>
  </si>
  <si>
    <t>WT6x85</t>
  </si>
  <si>
    <t>WT6x76</t>
  </si>
  <si>
    <t>WT6x68</t>
  </si>
  <si>
    <t>WT6x60</t>
  </si>
  <si>
    <t>WT6x53</t>
  </si>
  <si>
    <t>WT6x48</t>
  </si>
  <si>
    <t>WT6x36</t>
  </si>
  <si>
    <t>WT6x29</t>
  </si>
  <si>
    <t>WT6x25</t>
  </si>
  <si>
    <t>WT6x20</t>
  </si>
  <si>
    <t>WT6x15</t>
  </si>
  <si>
    <t>WT6x13</t>
  </si>
  <si>
    <t>WT6x11</t>
  </si>
  <si>
    <t>WT6x8</t>
  </si>
  <si>
    <t>WT6x7</t>
  </si>
  <si>
    <t>WT5x56</t>
  </si>
  <si>
    <t>WT5x50</t>
  </si>
  <si>
    <t>WT5x44</t>
  </si>
  <si>
    <t>WT5x34</t>
  </si>
  <si>
    <t>WT5x30</t>
  </si>
  <si>
    <t>WT5x27</t>
  </si>
  <si>
    <t>WT5x15</t>
  </si>
  <si>
    <t>WT5x13</t>
  </si>
  <si>
    <t>WT5x11</t>
  </si>
  <si>
    <t>WT5x6</t>
  </si>
  <si>
    <t>WT4x29</t>
  </si>
  <si>
    <t>WT4x24</t>
  </si>
  <si>
    <t>WT4x20</t>
  </si>
  <si>
    <t>WT4x14</t>
  </si>
  <si>
    <t>WT4x12</t>
  </si>
  <si>
    <t>WT4x9</t>
  </si>
  <si>
    <t>WT4x5</t>
  </si>
  <si>
    <t>WT3x10</t>
  </si>
  <si>
    <t>WT3x8</t>
  </si>
  <si>
    <t>WT3x6</t>
  </si>
  <si>
    <t>MC18x58</t>
  </si>
  <si>
    <t>MC13x50</t>
  </si>
  <si>
    <t>MC13x40</t>
  </si>
  <si>
    <t>MC13x35</t>
  </si>
  <si>
    <t>MC12x50</t>
  </si>
  <si>
    <t>MC12x45</t>
  </si>
  <si>
    <t>MC12x40</t>
  </si>
  <si>
    <t>MC12x35</t>
  </si>
  <si>
    <t>MC12x31</t>
  </si>
  <si>
    <t>MC10x25</t>
  </si>
  <si>
    <t>MC10x22</t>
  </si>
  <si>
    <t>MC8x20</t>
  </si>
  <si>
    <t>MC6x18</t>
  </si>
  <si>
    <t>MC6x12</t>
  </si>
  <si>
    <t>W/D</t>
  </si>
  <si>
    <t>Surface area (Ft^2 / Ft)</t>
  </si>
  <si>
    <t>Perimeter (in)</t>
  </si>
  <si>
    <t>dft (mil)</t>
  </si>
  <si>
    <t>5h</t>
  </si>
  <si>
    <t>—</t>
  </si>
  <si>
    <t>4.5h</t>
  </si>
  <si>
    <t>5.5h</t>
  </si>
  <si>
    <t>Open Column</t>
  </si>
  <si>
    <t>Closed Column</t>
  </si>
  <si>
    <t>Type of Member</t>
  </si>
  <si>
    <t>Surface Area (ft^2 / ft)</t>
  </si>
  <si>
    <t>Listing #</t>
  </si>
  <si>
    <t>Total Sq. Ft</t>
  </si>
  <si>
    <t>Hilti FF Mils Sprayed</t>
  </si>
  <si>
    <t>% Solids</t>
  </si>
  <si>
    <t>Search name</t>
  </si>
  <si>
    <t>Category of listing</t>
  </si>
  <si>
    <t>L 8 x 8 x 1 1/8</t>
  </si>
  <si>
    <t xml:space="preserve">L 8 x 8 x 1  </t>
  </si>
  <si>
    <t>L 8 x 8 x 7/8</t>
  </si>
  <si>
    <t>L 8 x 8 x 3/4</t>
  </si>
  <si>
    <t>L 8 x 8 x 5/8</t>
  </si>
  <si>
    <t>L 8 x 8 x 9/16</t>
  </si>
  <si>
    <t>L 8 x 8 x 1/2</t>
  </si>
  <si>
    <t>L 8 x 6 x 1</t>
  </si>
  <si>
    <t>L 8 x 6 x 7/8</t>
  </si>
  <si>
    <t>L 8 x 6 x 3/4</t>
  </si>
  <si>
    <t>L 8 x 6 x 5/8</t>
  </si>
  <si>
    <t>L 8 x 6 x 9/16</t>
  </si>
  <si>
    <t>L 8 x 6 x 1/2</t>
  </si>
  <si>
    <t>L 8 x 6 x 7/16</t>
  </si>
  <si>
    <t>L 8 x 4 x 1</t>
  </si>
  <si>
    <t>L 8 x 4 x 7/8</t>
  </si>
  <si>
    <t>L 8 x 4 x 3/4</t>
  </si>
  <si>
    <t>L 8 x 4 x 5/8</t>
  </si>
  <si>
    <t>L 8 x 4 x 9/16</t>
  </si>
  <si>
    <t>L 8 x 4 x 1/2</t>
  </si>
  <si>
    <t>L 8 x 4 x 7/16</t>
  </si>
  <si>
    <t>L 7 x 4 x 3/4</t>
  </si>
  <si>
    <t>L 7 x 4 x 5/8</t>
  </si>
  <si>
    <t>L 7 x 4 x 1/2</t>
  </si>
  <si>
    <t>L 7 x 4 x 7/16</t>
  </si>
  <si>
    <t>L 7 x 4 x 3/8</t>
  </si>
  <si>
    <t>L 6 x 6 x 1</t>
  </si>
  <si>
    <t>L 6 x 6 x 7/8</t>
  </si>
  <si>
    <t>L 6 x 6 x 3/4</t>
  </si>
  <si>
    <t>L 6 x 6 x 5/8</t>
  </si>
  <si>
    <t>L 6 x 6 x 9/16</t>
  </si>
  <si>
    <t>L 6 x 6 x 1/2</t>
  </si>
  <si>
    <t>L 6 x 6 x 7/16</t>
  </si>
  <si>
    <t>L 6 x 6 x 3/8</t>
  </si>
  <si>
    <t>L 6 x 6 x 5/16</t>
  </si>
  <si>
    <t>L 6 x 4 x 7/8</t>
  </si>
  <si>
    <t>L 6 x 4 x 3/4</t>
  </si>
  <si>
    <t>L 6 x 4 x 5/8</t>
  </si>
  <si>
    <t>L 6 x 4 x 9/16</t>
  </si>
  <si>
    <t>L 6 x 4 x 1/2</t>
  </si>
  <si>
    <t>L 6 x 4 x 7/16</t>
  </si>
  <si>
    <t>L 6 x 4 x 3/8</t>
  </si>
  <si>
    <t>L 6 x 4 x 5/16</t>
  </si>
  <si>
    <t>L 6 x 3 1/2 x 1/2</t>
  </si>
  <si>
    <t>L 6 x 3 1/2 x 3/8</t>
  </si>
  <si>
    <t>L 6 x 3 1/2 x 5/16</t>
  </si>
  <si>
    <t>L 5 x 5 x 7/8</t>
  </si>
  <si>
    <t>L 5 x 5 x 3/4</t>
  </si>
  <si>
    <t>L 5 x 5 x 5/8</t>
  </si>
  <si>
    <t>L 5 x 5 x 1/2</t>
  </si>
  <si>
    <t>L 5 x 5 x 7/16</t>
  </si>
  <si>
    <t>L 5 x 5 x 3/8</t>
  </si>
  <si>
    <t>L 5 x 5 x 5/16</t>
  </si>
  <si>
    <t>L 5 x 3 1/2 x 3/4</t>
  </si>
  <si>
    <t>L 5 x 3 1/2 x 5/8</t>
  </si>
  <si>
    <t>L 5 x 3 1/2 x 1/2</t>
  </si>
  <si>
    <t>L 5 x 3 1/2 x 3/8</t>
  </si>
  <si>
    <t>L 5 x 3 1/2 x 5/16</t>
  </si>
  <si>
    <t>L 5 x 3 1/2 x 1/4</t>
  </si>
  <si>
    <t>L 5 x 3 x 1/2</t>
  </si>
  <si>
    <t>L 5 x 3 x 7/16</t>
  </si>
  <si>
    <t>L 5 x 3 x 3/8</t>
  </si>
  <si>
    <t>L 5 x 3 x 5/16</t>
  </si>
  <si>
    <t>L 5 x 3 x 1/4</t>
  </si>
  <si>
    <t>L 4 x 4 x 3/4</t>
  </si>
  <si>
    <t>L 4 x 4 x 5/8</t>
  </si>
  <si>
    <t>L 4 x 4 x 1/2</t>
  </si>
  <si>
    <t>L 4 x 4 x 7/16</t>
  </si>
  <si>
    <t>L 4 x 4 x 3/8</t>
  </si>
  <si>
    <t>L 4 x 4 x 5/16</t>
  </si>
  <si>
    <t>L 4 x 4 x 1/4</t>
  </si>
  <si>
    <t>L 4 x 3 1/2 x 1/2</t>
  </si>
  <si>
    <t>L 4 x 3 1/2 x 3/8</t>
  </si>
  <si>
    <t>L 4 x 3 1/2 x 5/16</t>
  </si>
  <si>
    <t>L 4 x 3 1/2 x 1/4</t>
  </si>
  <si>
    <t>L 4 x 3 x 5/8</t>
  </si>
  <si>
    <t>L 4 x 3 x 1/2</t>
  </si>
  <si>
    <t>L 4 x 3 x 3/8</t>
  </si>
  <si>
    <t>L 4 x 3 x 5/16</t>
  </si>
  <si>
    <t>L 4 x 3 x 1/4</t>
  </si>
  <si>
    <t>L 3 1/2 x 3 1/2 x 1/2</t>
  </si>
  <si>
    <t>L 3 1/2 x 3 1/2 x 7/16</t>
  </si>
  <si>
    <t>L 3 1/2 x 3 1/2 x 3/8</t>
  </si>
  <si>
    <t>L 3 1/2 x 3 1/2 x 5/16</t>
  </si>
  <si>
    <t>L 3 1/2 x 3 1/2 x 1/4</t>
  </si>
  <si>
    <t>L 3 1/2 x 3 x 1/2</t>
  </si>
  <si>
    <t>L 3 1/2 x 3 x 7/16</t>
  </si>
  <si>
    <t>L 3 1/2 x 3 x 3/8</t>
  </si>
  <si>
    <t>L 3 1/2 x 3 x 5/16</t>
  </si>
  <si>
    <t>L 3 1/2 x 3 x 1/4</t>
  </si>
  <si>
    <t>L 3 1/2 x 2 1/2 x 1/2</t>
  </si>
  <si>
    <t>L 3 1/2 x 2 1/2 x 3/8</t>
  </si>
  <si>
    <t>L 3 1/2 x 2 1/2 x 5/16</t>
  </si>
  <si>
    <t>L 3 1/2 x 2 1/2 x 1/4</t>
  </si>
  <si>
    <t>L 3 x 3 x 1/2</t>
  </si>
  <si>
    <t>L 3 x 3 x 7/16</t>
  </si>
  <si>
    <t>L 3 x 3 x 3/8</t>
  </si>
  <si>
    <t>L 3 x 3 x 5/16</t>
  </si>
  <si>
    <t>L 3 x 3 x 1/4</t>
  </si>
  <si>
    <t>L 3 x 3 x 3/16</t>
  </si>
  <si>
    <t>L 3 x 2 1/2 x 1/2</t>
  </si>
  <si>
    <t>L 3 x 2 1/2 x 7/16</t>
  </si>
  <si>
    <t>L 3 x 2 1/2 x 3/8</t>
  </si>
  <si>
    <t>L 3 x 2 1/2 x 5/16</t>
  </si>
  <si>
    <t>L 3 x 2 1/2 x 1/4</t>
  </si>
  <si>
    <t>L 3 x 2 1/2 x 3/16</t>
  </si>
  <si>
    <t>L 3 x 2 x 1/2</t>
  </si>
  <si>
    <t>L 3 x 2 x 3/8</t>
  </si>
  <si>
    <t>L 3 x 2 x 5/16</t>
  </si>
  <si>
    <t>L 3 x 2 x 1/4</t>
  </si>
  <si>
    <t>L 3 x 2 x 3/16</t>
  </si>
  <si>
    <t>L 2 1/2 x 2 1/2 x 1/2</t>
  </si>
  <si>
    <t>L 2 1/2 x 2 1/2 x 3/8</t>
  </si>
  <si>
    <t>L 2 1/2 x 2 1/2 x 5/16</t>
  </si>
  <si>
    <t>L 2 1/2 x 2 1/2 x 1/4</t>
  </si>
  <si>
    <t>L 2 1/2 x 2 1/2 x 3/16</t>
  </si>
  <si>
    <t>L 2 1/2 x 2 x 3/8</t>
  </si>
  <si>
    <t>L 2 1/2 x 2 x 5/16</t>
  </si>
  <si>
    <t>L 2 1/2 x 2 x 1/4</t>
  </si>
  <si>
    <t>L 2 1/2 x 2 x 3/16</t>
  </si>
  <si>
    <t>L 2 x 2 x 3/8</t>
  </si>
  <si>
    <t>L 2 x 2 x 5/16</t>
  </si>
  <si>
    <t>L 2 x 2 x 1/4</t>
  </si>
  <si>
    <t>L 2 x 2 x 3/16</t>
  </si>
  <si>
    <t>L 2 x 2 x 1/8</t>
  </si>
  <si>
    <t>2L 8 x 8 x 11/8</t>
  </si>
  <si>
    <t xml:space="preserve">2L 8 x 8 x 1 </t>
  </si>
  <si>
    <t>2L 8 x 8 x 7/8</t>
  </si>
  <si>
    <t>2L 8 x 8 x 3/4</t>
  </si>
  <si>
    <t>2L 8 x 8 x 5/8</t>
  </si>
  <si>
    <t>2L 8 x 8 x 9/16</t>
  </si>
  <si>
    <t>2L 8 x 8 x 1/2</t>
  </si>
  <si>
    <t>2L 6 x 6 x 1</t>
  </si>
  <si>
    <t>2L 6 x 6 x 7/8</t>
  </si>
  <si>
    <t>2L 6 x 6 x 3/4</t>
  </si>
  <si>
    <t>2L 6 x 6 x 5/8</t>
  </si>
  <si>
    <t>2L 6 x 6 x 9/16</t>
  </si>
  <si>
    <t>2L 6 x 6 x 1/2</t>
  </si>
  <si>
    <t>2L 6 x 6 x 7/16</t>
  </si>
  <si>
    <t>2L 6 x 6 x 3/8</t>
  </si>
  <si>
    <t>2L 6 x 6 x 5/16</t>
  </si>
  <si>
    <t>2L 5 x 5 x 7/8</t>
  </si>
  <si>
    <t>2L 5 x 5 x 3/4</t>
  </si>
  <si>
    <t>2L 5 x 5 x 5/8</t>
  </si>
  <si>
    <t>2L 5 x 5 x 1/2</t>
  </si>
  <si>
    <t>2L 5 x 5 x 7/16</t>
  </si>
  <si>
    <t>2L 5 x 5 x 3/8</t>
  </si>
  <si>
    <t>2L 5 x 5 x 5/16</t>
  </si>
  <si>
    <t>2L 4 x 4 x 3/4</t>
  </si>
  <si>
    <t>2L 4 x 4 x 5/8</t>
  </si>
  <si>
    <t>2L 4 x 4 x 1/2</t>
  </si>
  <si>
    <t>2L 4 x 4 x 7/16</t>
  </si>
  <si>
    <t>2L 4 x 4 x 3/8</t>
  </si>
  <si>
    <t>2L 4 x 4 x 5/16</t>
  </si>
  <si>
    <t>2L 4 x 4 x 1/4</t>
  </si>
  <si>
    <t>2L 3 x 3 x 1/2</t>
  </si>
  <si>
    <t>2L 3 x 3 x 7/16</t>
  </si>
  <si>
    <t>2L 3 x 3 x 3/8</t>
  </si>
  <si>
    <t>2L 3 x 3 x 5/16</t>
  </si>
  <si>
    <t>2L 3 x 3 x 1/4</t>
  </si>
  <si>
    <t>2L 3 x 3 x 3/16</t>
  </si>
  <si>
    <t>2L 2 x 2 x 3/8</t>
  </si>
  <si>
    <t>2L 2 x 2 x 5/16</t>
  </si>
  <si>
    <t>2L 2 x 2 x 1/4</t>
  </si>
  <si>
    <t>2L 2 x 2 x 3/16</t>
  </si>
  <si>
    <t>2L 2 x 2 x 1/8</t>
  </si>
  <si>
    <t>2L 2 1/2 x 2 1/2 x 1/2</t>
  </si>
  <si>
    <t>2L 2 1/2 x 2 1/2 x 3/8</t>
  </si>
  <si>
    <t>2L 2 1/2 x 2 1/2 x 5/16</t>
  </si>
  <si>
    <t>2L 2 1/2 x 2 1/2 x 1/4</t>
  </si>
  <si>
    <t>2L 2 1/2 x 2 1/2 x 3/16</t>
  </si>
  <si>
    <t>2L 3 1/2 x 3 1/2 x 1/2</t>
  </si>
  <si>
    <t>2L 3 1/2 x 3 1/2 x 7/16</t>
  </si>
  <si>
    <t>2L 3 1/2 x 3 1/2 x 3/8</t>
  </si>
  <si>
    <t>2L 3 1/2 x 3 1/2 x 5/16</t>
  </si>
  <si>
    <t>2L 3 1/2 x 3 1/2 x 1/4</t>
  </si>
  <si>
    <t xml:space="preserve"> 2L 8 x 6 x 1  </t>
  </si>
  <si>
    <t xml:space="preserve">2L 8 x 6 x 7/8  </t>
  </si>
  <si>
    <t>2L 8 x 6 x 3/4</t>
  </si>
  <si>
    <t>2L 8 x 6 x 5/8</t>
  </si>
  <si>
    <t>2L 8 x 6 x 9/16</t>
  </si>
  <si>
    <t>2L 8 x 6 x 1/2</t>
  </si>
  <si>
    <t>2L 8 x 6 x 7/16</t>
  </si>
  <si>
    <t xml:space="preserve"> 2L 8 x 4 x 1  </t>
  </si>
  <si>
    <t>2L 8 x 4 x 7/8</t>
  </si>
  <si>
    <t>2L 8 x 4 x 3/4</t>
  </si>
  <si>
    <t>2L 8 x 4 x 5/8</t>
  </si>
  <si>
    <t>2L 8 x 4 x 9/16</t>
  </si>
  <si>
    <t>2L 8 x 4 x 1/2</t>
  </si>
  <si>
    <t>2L 8 x 4 x 7/16</t>
  </si>
  <si>
    <t xml:space="preserve"> 2L 7 x 4 x 3/4  </t>
  </si>
  <si>
    <t xml:space="preserve"> 2L 7 x 4 x 5/8</t>
  </si>
  <si>
    <t xml:space="preserve"> 2L 7 x 4 x 1/2</t>
  </si>
  <si>
    <t xml:space="preserve"> 2L 7 x 4 x 7/16</t>
  </si>
  <si>
    <t xml:space="preserve"> 2L 7 x 4 x 3/8</t>
  </si>
  <si>
    <t xml:space="preserve"> 2L 6 x 4 x 7/8  </t>
  </si>
  <si>
    <t xml:space="preserve"> 2L 6 x 4 x 3/4</t>
  </si>
  <si>
    <t xml:space="preserve"> 2L 6 x 4 x 5/8</t>
  </si>
  <si>
    <t xml:space="preserve"> 2L 6 x 4 x 9/16</t>
  </si>
  <si>
    <t xml:space="preserve"> 2L 6 x 4 x 1/2</t>
  </si>
  <si>
    <t xml:space="preserve"> 2L 6 x 4 x 7/16</t>
  </si>
  <si>
    <t xml:space="preserve"> 2L 6 x 4 x 3/8</t>
  </si>
  <si>
    <t xml:space="preserve"> 2L 6 x 4 x 5/16</t>
  </si>
  <si>
    <t xml:space="preserve"> 2L 5 x 3 1/2 x 3/4  </t>
  </si>
  <si>
    <t xml:space="preserve"> 2L 5 x 3 1/2 x 5/8</t>
  </si>
  <si>
    <t xml:space="preserve"> 2L 5 x 3 1/2 x 1/2</t>
  </si>
  <si>
    <t xml:space="preserve"> 2L 5 x 3 1/2 x 3/8</t>
  </si>
  <si>
    <t xml:space="preserve"> 2L 5 x 3 1/2 x 5/16</t>
  </si>
  <si>
    <t xml:space="preserve"> 2L 5 x 3 1/2 x 1/4</t>
  </si>
  <si>
    <t xml:space="preserve"> 2L 5 x 3 x 1/2  </t>
  </si>
  <si>
    <t xml:space="preserve"> 2L 5 x 3 x 7/16</t>
  </si>
  <si>
    <t xml:space="preserve"> 2L 5 x 3 x 3/8</t>
  </si>
  <si>
    <t xml:space="preserve"> 2L 5 x 3 x 5/16</t>
  </si>
  <si>
    <t xml:space="preserve"> 2L 5 x 3 x 1/4</t>
  </si>
  <si>
    <t xml:space="preserve"> 2L 4 x 3 1/2 x 1/2  </t>
  </si>
  <si>
    <t xml:space="preserve"> 2L 4 x 3 1/2 x 3/8</t>
  </si>
  <si>
    <t xml:space="preserve"> 2L 4 x 3 1/2 x 5/16</t>
  </si>
  <si>
    <t xml:space="preserve"> 2L 4 x 3 1/2 x 1/4</t>
  </si>
  <si>
    <t xml:space="preserve"> 2L 4 x 3 x 5/8  </t>
  </si>
  <si>
    <t xml:space="preserve"> 2L 4 x 3 x 1/2</t>
  </si>
  <si>
    <t xml:space="preserve"> 2L 4 x 3 x 3/8</t>
  </si>
  <si>
    <t xml:space="preserve"> 2L 4 x 3 x 5/16</t>
  </si>
  <si>
    <t xml:space="preserve"> 2L 4 x 3 x 1/4</t>
  </si>
  <si>
    <t xml:space="preserve"> 2L 3 1/2 x 3 x 1/2  </t>
  </si>
  <si>
    <t xml:space="preserve"> 2L 3 1/2 x 3 x 7/16</t>
  </si>
  <si>
    <t xml:space="preserve"> 2L 3 1/2 x 3 x 3/8</t>
  </si>
  <si>
    <t xml:space="preserve"> 2L 3 1/2 x 3 x 5/16</t>
  </si>
  <si>
    <t xml:space="preserve"> 2L 3 1/2 x 3 x 1/4</t>
  </si>
  <si>
    <t xml:space="preserve"> 2L 3 1/2 x 2 1/2 x 1/2  </t>
  </si>
  <si>
    <t xml:space="preserve"> 2L 3 1/2 x 2 1/2 x 3/8</t>
  </si>
  <si>
    <t xml:space="preserve"> 2L 3 1/2 x 2 1/2 x 5/16</t>
  </si>
  <si>
    <t xml:space="preserve"> 2L 3 1/2 x 2 1/2 x 1/4</t>
  </si>
  <si>
    <t xml:space="preserve"> 2L 3 x 2 1/2 x 1/2  </t>
  </si>
  <si>
    <t xml:space="preserve"> 2L 3 x 2 1/2 x 7/16</t>
  </si>
  <si>
    <t xml:space="preserve"> 2L 3 x 2 1/2 x 3/8</t>
  </si>
  <si>
    <t xml:space="preserve"> 2L 3 x 2 1/2 x 5/16</t>
  </si>
  <si>
    <t xml:space="preserve"> 2L 3 x 2 1/2 x 1/4</t>
  </si>
  <si>
    <t xml:space="preserve"> 2L 3 x 2 1/2 x 3/16</t>
  </si>
  <si>
    <t xml:space="preserve"> 2L 3 x 2 x 1/2  </t>
  </si>
  <si>
    <t xml:space="preserve"> 2L 3 x 2 x 3/8</t>
  </si>
  <si>
    <t xml:space="preserve"> 2L 3 x 2 x 5/16</t>
  </si>
  <si>
    <t xml:space="preserve"> 2L 3 x 2 x 1/4</t>
  </si>
  <si>
    <t xml:space="preserve"> 2L 3 x 2 x 3/16</t>
  </si>
  <si>
    <t xml:space="preserve"> 2L 2 1/2 x 2 x 3/8  </t>
  </si>
  <si>
    <t xml:space="preserve"> 2L 2 1/2 x 2 x 5/16</t>
  </si>
  <si>
    <t xml:space="preserve"> 2L 2 1/2 x 2 x 1/4</t>
  </si>
  <si>
    <t xml:space="preserve"> 2L 2 1/2 x 2 x 3/16</t>
  </si>
  <si>
    <t xml:space="preserve"> 2L 6 x 3 1/2 x 1/2  </t>
  </si>
  <si>
    <t xml:space="preserve"> 2L 6 x 3 1/2 x 3/8</t>
  </si>
  <si>
    <t xml:space="preserve"> 2L 6 x 3 1/2 x 5/16</t>
  </si>
  <si>
    <t>20 x 4 x 5/8</t>
  </si>
  <si>
    <t>2 1/4 x 2 1/4 x 3/16</t>
  </si>
  <si>
    <t>2 1/4 x 2 1/4 x 1/8</t>
  </si>
  <si>
    <t>HSS 20.00 x 0.500</t>
  </si>
  <si>
    <t>HSS 20.00 x 0.375</t>
  </si>
  <si>
    <t>HSS 18.00 x 0.500</t>
  </si>
  <si>
    <t>HSS 18.00 x 0.375</t>
  </si>
  <si>
    <t>HSS 16.00 x 0.500</t>
  </si>
  <si>
    <t>HSS 16.00 x 0.438</t>
  </si>
  <si>
    <t>HSS 16.00 x 0.375</t>
  </si>
  <si>
    <t>HSS 16.00 x 0.312</t>
  </si>
  <si>
    <t>HSS 14.00 x 0.500</t>
  </si>
  <si>
    <t>HSS 14.00 x 0.375</t>
  </si>
  <si>
    <t>HSS 14.00 x 0.312</t>
  </si>
  <si>
    <t>HSS 12.75 x 0.500</t>
  </si>
  <si>
    <t>HSS 12.75 x 0.375</t>
  </si>
  <si>
    <t>HSS 12.75 x 0.250</t>
  </si>
  <si>
    <t>HSS 12.50 x 0.625</t>
  </si>
  <si>
    <t>HSS 12.50 x 0.500</t>
  </si>
  <si>
    <t>HSS 12.50 x 0.375</t>
  </si>
  <si>
    <t>HSS 12.50 x 0.312</t>
  </si>
  <si>
    <t>HSS 12.50 x 0.250</t>
  </si>
  <si>
    <t>HSS 12.50 x 0.188</t>
  </si>
  <si>
    <t>HSS 11.25 x 0.625</t>
  </si>
  <si>
    <t>HSS 11.25 x 0.500</t>
  </si>
  <si>
    <t>HSS 11.25 x 0.375</t>
  </si>
  <si>
    <t>HSS 11.25 x 0.312</t>
  </si>
  <si>
    <t>HSS 11.25 x 0.250</t>
  </si>
  <si>
    <t>HSS 11.25 x 0.188</t>
  </si>
  <si>
    <t>HSS 10.75 x 0.500</t>
  </si>
  <si>
    <t>HSS 10.75 x 0.250</t>
  </si>
  <si>
    <t>HSS 10.00 x 0.625</t>
  </si>
  <si>
    <t>HSS 10.00 x 0.500</t>
  </si>
  <si>
    <t>HSS 10.00 x 0.375</t>
  </si>
  <si>
    <t>HSS 10.00 x 0.312</t>
  </si>
  <si>
    <t>HSS 10.00 x 0.250</t>
  </si>
  <si>
    <t>HSS 10.00 x 0.188</t>
  </si>
  <si>
    <t>HSS 9.625 x 0.500</t>
  </si>
  <si>
    <t>HSS 9.625 x 0.375</t>
  </si>
  <si>
    <t>HSS 9.625 x 0.312</t>
  </si>
  <si>
    <t>HSS 9.625 x 0.250</t>
  </si>
  <si>
    <t>HSS 9.625 x 0.188</t>
  </si>
  <si>
    <t>HSS 8.75 x 0.500</t>
  </si>
  <si>
    <t>HSS 8.75 x 0.375</t>
  </si>
  <si>
    <t>HSS 8.75 x 0.312</t>
  </si>
  <si>
    <t>HSS 8.75 x 0.250</t>
  </si>
  <si>
    <t>HSS 8.75 x 0.188</t>
  </si>
  <si>
    <t>HSS 8.625 x 0.500</t>
  </si>
  <si>
    <t>HSS 8.625 x 0.375</t>
  </si>
  <si>
    <t>HSS 8.625 x 0.322</t>
  </si>
  <si>
    <t>HSS 8.625 x 0.250</t>
  </si>
  <si>
    <t>HSS 8.625 x 0.188</t>
  </si>
  <si>
    <t>HSS 7.625 x 0.125</t>
  </si>
  <si>
    <t>HSS 7.50 x 0.500</t>
  </si>
  <si>
    <t>HSS 7.50 x 0.375</t>
  </si>
  <si>
    <t>HSS 7.50 x 0.312</t>
  </si>
  <si>
    <t>HSS 7.50 x 0.250</t>
  </si>
  <si>
    <t>HSS 7.50 x 0.188</t>
  </si>
  <si>
    <t>HSS 7.00 x 0.500</t>
  </si>
  <si>
    <t>HSS 7.00 x 0.375</t>
  </si>
  <si>
    <t>HSS 7.00 x 0.312</t>
  </si>
  <si>
    <t>HSS 7.00 x 0.250</t>
  </si>
  <si>
    <t>HSS 7.00 x 0.188</t>
  </si>
  <si>
    <t>HSS 7.00 x 0.125</t>
  </si>
  <si>
    <t>HSS 6.875 x 0.500</t>
  </si>
  <si>
    <t>HSS 6.875 x 0.375</t>
  </si>
  <si>
    <t>HSS 6.875 x 0.312</t>
  </si>
  <si>
    <t>HSS 6.875 x 0.250</t>
  </si>
  <si>
    <t>HSS 6.875 x 0.188</t>
  </si>
  <si>
    <t>HSS 6.625 x 0.500</t>
  </si>
  <si>
    <t>HSS 6.625 x 0.432</t>
  </si>
  <si>
    <t>HSS 6.625 x 0.375</t>
  </si>
  <si>
    <t>HSS 6.625 x 0.312</t>
  </si>
  <si>
    <t>HSS 6.625 x 0.280</t>
  </si>
  <si>
    <t>HSS 6.625 x 0.250</t>
  </si>
  <si>
    <t>HSS 6.625 x 0.188</t>
  </si>
  <si>
    <t>HSS 6.625 x 0.125</t>
  </si>
  <si>
    <t>HSS 6.125 x 0.500</t>
  </si>
  <si>
    <t>HSS 6.125 x 0.375</t>
  </si>
  <si>
    <t>HSS 6.125 x 0.312</t>
  </si>
  <si>
    <t>HSS 6.125 x 0.250</t>
  </si>
  <si>
    <t>HSS 6.125 x 0.188</t>
  </si>
  <si>
    <t>HSS 6.00 x 0.500</t>
  </si>
  <si>
    <t>HSS 6.00 x 0.375</t>
  </si>
  <si>
    <t>HSS 6.00 x 0.312</t>
  </si>
  <si>
    <t>HSS 6.00 x 0.280</t>
  </si>
  <si>
    <t>HSS 6.00 x 0.250</t>
  </si>
  <si>
    <t>HSS 6.00 x 0.188</t>
  </si>
  <si>
    <t>HSS 6.00 x 0.125</t>
  </si>
  <si>
    <t>HSS 5.563 x 0.375</t>
  </si>
  <si>
    <t>HSS 5.563 x 0.258</t>
  </si>
  <si>
    <t>HSS 5.563 x 0.188</t>
  </si>
  <si>
    <t>HSS 5.563 x 0.134</t>
  </si>
  <si>
    <t>HSS 5.50 x 0.500</t>
  </si>
  <si>
    <t>HSS 5.50 x 0.375</t>
  </si>
  <si>
    <t>HSS 5.50 x 0.258</t>
  </si>
  <si>
    <t>HSS 5.00 x 0.500</t>
  </si>
  <si>
    <t>HSS 5.00 x 0.375</t>
  </si>
  <si>
    <t>HSS 5.00 x 0.312</t>
  </si>
  <si>
    <t>HSS 5.00 x 0.258</t>
  </si>
  <si>
    <t>HSS 5.00 x 0.250</t>
  </si>
  <si>
    <t>HSS 5.00 x 0.188</t>
  </si>
  <si>
    <t>HSS 5.00 x 0.125</t>
  </si>
  <si>
    <t>HSS 4.50 x 0.337</t>
  </si>
  <si>
    <t>HSS 4.50 x 0.237</t>
  </si>
  <si>
    <t>HSS 4.50 x 0.188</t>
  </si>
  <si>
    <t>HSS 4.50 x 0.125</t>
  </si>
  <si>
    <t>HSS 4.00 x 0.337</t>
  </si>
  <si>
    <t>HSS 4.00 x 0.313</t>
  </si>
  <si>
    <t>HSS 4.00 x 0.250</t>
  </si>
  <si>
    <t>HSS 4.00 x 0.237</t>
  </si>
  <si>
    <t>HSS 4.00 x 0.226</t>
  </si>
  <si>
    <t>HSS 4.00 x 0.220</t>
  </si>
  <si>
    <t>HSS 4.00 x 0.188</t>
  </si>
  <si>
    <t>HSS 4.00 x 0.125</t>
  </si>
  <si>
    <t>HSS 3.50 x 0.313</t>
  </si>
  <si>
    <t>HSS 3.50 x 0.300</t>
  </si>
  <si>
    <t>HSS 3.50 x 0.250</t>
  </si>
  <si>
    <t>HSS 3.50 x 0.216</t>
  </si>
  <si>
    <t>HSS 3.50 x 0.203</t>
  </si>
  <si>
    <t>HSS 3.50 x 0.188</t>
  </si>
  <si>
    <t>HSS 3.50 x 0.125</t>
  </si>
  <si>
    <t>HSS 3.00 x 0.313</t>
  </si>
  <si>
    <t>HSS 3.00 x 0.250</t>
  </si>
  <si>
    <t>HSS 3.00 x 0.216</t>
  </si>
  <si>
    <t>HSS 3.00 x 0.203</t>
  </si>
  <si>
    <t>HSS 3.00 x 0.188</t>
  </si>
  <si>
    <t>HSS 3.00 x 0.152</t>
  </si>
  <si>
    <t>HSS 3.00 x 0.134</t>
  </si>
  <si>
    <t>HSS 3.00 x 0.120</t>
  </si>
  <si>
    <t>HSS 2.87 x 0.250</t>
  </si>
  <si>
    <t>HSS 2.87 x 0.203</t>
  </si>
  <si>
    <t>HSS 2.87 x 0.188</t>
  </si>
  <si>
    <t>HSS 2.87 x 0.125</t>
  </si>
  <si>
    <t>HSS 2.50 x 0.250</t>
  </si>
  <si>
    <t>HSS 2.50 x 0.188</t>
  </si>
  <si>
    <t>HSS 2.50 x 0.125</t>
  </si>
  <si>
    <t>HSS 2.375 x 0.250</t>
  </si>
  <si>
    <t>HSS 2.375 x 0.218</t>
  </si>
  <si>
    <t>HSS 2.375 x 0.188</t>
  </si>
  <si>
    <t>HSS 2.375 x 0.154</t>
  </si>
  <si>
    <t>HSS 2.375 x 0.125</t>
  </si>
  <si>
    <t>HSS 1.90 x 0.145</t>
  </si>
  <si>
    <t>HSS 1.66 x 0.140</t>
  </si>
  <si>
    <t>12 x 0.375</t>
  </si>
  <si>
    <t>10 x 0.365</t>
  </si>
  <si>
    <t>8 x 0.322</t>
  </si>
  <si>
    <t>6 x 0.28</t>
  </si>
  <si>
    <t>5 x 0.258</t>
  </si>
  <si>
    <t>4 x 0.237</t>
  </si>
  <si>
    <t>3 1/2 x 0.226</t>
  </si>
  <si>
    <t>3 x 0.216</t>
  </si>
  <si>
    <t>2 1/2 x 0.203</t>
  </si>
  <si>
    <t>2 x 0.154</t>
  </si>
  <si>
    <t>1 1/2 x 0.145</t>
  </si>
  <si>
    <t>1 1/4 x 0.14</t>
  </si>
  <si>
    <t>1 x 0.133</t>
  </si>
  <si>
    <t>3/4 x 0.113</t>
  </si>
  <si>
    <t>1/2 x 0.109</t>
  </si>
  <si>
    <t>12 x 0.5</t>
  </si>
  <si>
    <t>10 x 0.5</t>
  </si>
  <si>
    <t>8 x 0.5</t>
  </si>
  <si>
    <t>6 x 0.432</t>
  </si>
  <si>
    <t>5 x 0.375</t>
  </si>
  <si>
    <t>4 x 0.337</t>
  </si>
  <si>
    <t>3 1/2 x 0.318</t>
  </si>
  <si>
    <t>3 x 0.3</t>
  </si>
  <si>
    <t>2 1/2 x 0.276</t>
  </si>
  <si>
    <t>2 x 0.218</t>
  </si>
  <si>
    <t>1 1/2 x 0.2</t>
  </si>
  <si>
    <t>1 1/4 x 0.191</t>
  </si>
  <si>
    <t>1 x 0.179</t>
  </si>
  <si>
    <t>3/4 x 0.154</t>
  </si>
  <si>
    <t>1/2 x 0.147</t>
  </si>
  <si>
    <t>8 x 0.875</t>
  </si>
  <si>
    <t>6 x 0.864</t>
  </si>
  <si>
    <t>5 x 0.75</t>
  </si>
  <si>
    <t>4 x 0.674</t>
  </si>
  <si>
    <t>3 1/2 x 0.638</t>
  </si>
  <si>
    <t>3 x 0.6</t>
  </si>
  <si>
    <t>2 1/2 x 0.552</t>
  </si>
  <si>
    <t>2 x 0.436</t>
  </si>
  <si>
    <t>Consumption (ft^2 / Gallon)</t>
  </si>
  <si>
    <t>Version Notes:</t>
  </si>
  <si>
    <t>Data updated as per Ernst input</t>
  </si>
  <si>
    <t>RHS + SHS updated based on new Ernst input, with perimeter = 12* surface area for those sections only. Note - no change to W/D</t>
  </si>
  <si>
    <t>Data updated to ensure correct values read + updated for better hollows</t>
  </si>
  <si>
    <t>Backoffice Member Type</t>
  </si>
  <si>
    <t>Open Column1</t>
  </si>
  <si>
    <t>Closed Column2</t>
  </si>
  <si>
    <t>Unrestrained Beam3</t>
  </si>
  <si>
    <t>Restrained Beam4</t>
  </si>
  <si>
    <t>Hilti Fire Finish 120+</t>
  </si>
  <si>
    <t>Profile selector</t>
  </si>
  <si>
    <t>AWHB</t>
  </si>
  <si>
    <t>A/P</t>
  </si>
  <si>
    <t>Estimator Mode</t>
  </si>
  <si>
    <t xml:space="preserve">Estimator Mode: </t>
  </si>
  <si>
    <t>Imperial (USA)</t>
  </si>
  <si>
    <t>Metric</t>
  </si>
  <si>
    <t>English</t>
  </si>
  <si>
    <t>Wide flange solid columns Metric</t>
  </si>
  <si>
    <t xml:space="preserve"> W100 x 19</t>
  </si>
  <si>
    <t>C380 x 74</t>
  </si>
  <si>
    <t>MC460 x 86</t>
  </si>
  <si>
    <t>L203 x 203 x 29</t>
  </si>
  <si>
    <t>914 x 610 x 12.7</t>
  </si>
  <si>
    <t>406 x 406 x 15.9</t>
  </si>
  <si>
    <t>HSS 508 x 12.7</t>
  </si>
  <si>
    <t>304 x 10</t>
  </si>
  <si>
    <t>304 x 12.7</t>
  </si>
  <si>
    <t>203 x 22.2</t>
  </si>
  <si>
    <t>WT Columns Metric</t>
  </si>
  <si>
    <t xml:space="preserve"> W130 x 24</t>
  </si>
  <si>
    <t>WT 65 x 12</t>
  </si>
  <si>
    <t>C380 x 60</t>
  </si>
  <si>
    <t>MC460 x 77</t>
  </si>
  <si>
    <t>L203 x 203 x 25</t>
  </si>
  <si>
    <t>762 x 610 x 12.7</t>
  </si>
  <si>
    <t>406 x 406 x 12.7</t>
  </si>
  <si>
    <t>HSS 508 x 9.5</t>
  </si>
  <si>
    <t>254 x 9.27</t>
  </si>
  <si>
    <t>254 x 12.7</t>
  </si>
  <si>
    <t>152 x 21.9</t>
  </si>
  <si>
    <t>American Standard Channels Metric</t>
  </si>
  <si>
    <t xml:space="preserve"> W130 x 28</t>
  </si>
  <si>
    <t>WT 65 x 14</t>
  </si>
  <si>
    <t>C380 x 50</t>
  </si>
  <si>
    <t>MC460 x 68</t>
  </si>
  <si>
    <t>L203 x 203 x 22</t>
  </si>
  <si>
    <t>762 x 610 x 9.5</t>
  </si>
  <si>
    <t>406 x 406 x 9.5</t>
  </si>
  <si>
    <t>HSS 457 x 12.7</t>
  </si>
  <si>
    <t>203 x 8.18</t>
  </si>
  <si>
    <t>203 x 12.7</t>
  </si>
  <si>
    <t>127 x 19.1</t>
  </si>
  <si>
    <t>Miscellaneous Channels Metric</t>
  </si>
  <si>
    <t>W6 x 8.5</t>
  </si>
  <si>
    <t xml:space="preserve"> W150 x 13</t>
  </si>
  <si>
    <t>C310 x 45</t>
  </si>
  <si>
    <t>MC460 x 64</t>
  </si>
  <si>
    <t>L203 x 203 x 19</t>
  </si>
  <si>
    <t>762 x 610 x 7.9</t>
  </si>
  <si>
    <t>406 x 406 x 7.9</t>
  </si>
  <si>
    <t>HSS 457 x 9.5</t>
  </si>
  <si>
    <t>152 x 7.1</t>
  </si>
  <si>
    <t>152 x 11</t>
  </si>
  <si>
    <t>102 x 17.1</t>
  </si>
  <si>
    <t xml:space="preserve"> W150 x 14</t>
  </si>
  <si>
    <t>Single Angles Metric</t>
  </si>
  <si>
    <t>WT 75 x 7</t>
  </si>
  <si>
    <t>C310 x 37</t>
  </si>
  <si>
    <t>MC330 x 74</t>
  </si>
  <si>
    <t>L203 x 203 x 16</t>
  </si>
  <si>
    <t>711 x 610 x 12.7</t>
  </si>
  <si>
    <t>356 x 356 x 15.9</t>
  </si>
  <si>
    <t>HSS 406 x 12.7</t>
  </si>
  <si>
    <t>127 x 6.6</t>
  </si>
  <si>
    <t>127 x 9.53</t>
  </si>
  <si>
    <t>89 x 16.2</t>
  </si>
  <si>
    <t xml:space="preserve"> W150 x 18</t>
  </si>
  <si>
    <t>Double Angles with two unequal legs Metric</t>
  </si>
  <si>
    <t>WT 75 x 9</t>
  </si>
  <si>
    <t>C310 x 31</t>
  </si>
  <si>
    <t>MC330 x 60</t>
  </si>
  <si>
    <t>L203 x 203 x 14</t>
  </si>
  <si>
    <t>711 x 610 x 9.5</t>
  </si>
  <si>
    <t>356 x 356 x 12.7</t>
  </si>
  <si>
    <t>HSS 406 x 11.1</t>
  </si>
  <si>
    <t>102 x 6</t>
  </si>
  <si>
    <t>102 x 8.56</t>
  </si>
  <si>
    <t>76 x 15.2</t>
  </si>
  <si>
    <t xml:space="preserve"> W150 x 24</t>
  </si>
  <si>
    <t>Double Angles with two equal legs back to back Metric</t>
  </si>
  <si>
    <t>WT 75 x 12</t>
  </si>
  <si>
    <t>C250 x 45</t>
  </si>
  <si>
    <t>MC330 x 52</t>
  </si>
  <si>
    <t>L203 x 203 x 13</t>
  </si>
  <si>
    <t>711 x 610 x 7.9</t>
  </si>
  <si>
    <t>356 x 356 x 9.5</t>
  </si>
  <si>
    <t>HSS 406 x 9.5</t>
  </si>
  <si>
    <t>89 x 5.74</t>
  </si>
  <si>
    <t>89 x 8.08</t>
  </si>
  <si>
    <t>63.5 x 14</t>
  </si>
  <si>
    <t xml:space="preserve"> W150 x 22</t>
  </si>
  <si>
    <t>Rectangular Hollow Sections Metric</t>
  </si>
  <si>
    <t>WT 75 x 11</t>
  </si>
  <si>
    <t>C250 x 37</t>
  </si>
  <si>
    <t>MC330 x 47</t>
  </si>
  <si>
    <t>L203 x 152 x 25</t>
  </si>
  <si>
    <t>660 x 610 x 12.7</t>
  </si>
  <si>
    <t>356 x 356 x 7.9</t>
  </si>
  <si>
    <t>HSS 406 x 7.9</t>
  </si>
  <si>
    <t>76 x 5.49</t>
  </si>
  <si>
    <t>76 x 7.62</t>
  </si>
  <si>
    <t>50.8 x 11.1</t>
  </si>
  <si>
    <t xml:space="preserve"> W150 x 30</t>
  </si>
  <si>
    <t>Square Hollow Sections Metric</t>
  </si>
  <si>
    <t>WT 75 x 15</t>
  </si>
  <si>
    <t>C250 x 30</t>
  </si>
  <si>
    <t>MC310 x 74</t>
  </si>
  <si>
    <t>L203 x 152 x 22</t>
  </si>
  <si>
    <t>660 x 610 x 9.5</t>
  </si>
  <si>
    <t>305 x 305 x 15.9</t>
  </si>
  <si>
    <t>HSS 356 x 12.7</t>
  </si>
  <si>
    <t>63.5 x 5.16</t>
  </si>
  <si>
    <t>63.5 x 7.01</t>
  </si>
  <si>
    <t xml:space="preserve"> W150 x 37</t>
  </si>
  <si>
    <t>HSS Steel Pipe Metric</t>
  </si>
  <si>
    <t>C250 x 23</t>
  </si>
  <si>
    <t>MC310 x 67</t>
  </si>
  <si>
    <t>L203 x 152 x 19</t>
  </si>
  <si>
    <t>660 x 610 x 7.9</t>
  </si>
  <si>
    <t>305 x 305 x 12.7</t>
  </si>
  <si>
    <t>HSS 356 x 9.5</t>
  </si>
  <si>
    <t>50.8 x 3.91</t>
  </si>
  <si>
    <t>50.8 x 5.54</t>
  </si>
  <si>
    <t xml:space="preserve"> W200 x 15</t>
  </si>
  <si>
    <t>Standard Steel Pipe Metric</t>
  </si>
  <si>
    <t>C230 x 30</t>
  </si>
  <si>
    <t>MC310 x 60</t>
  </si>
  <si>
    <t>L203 x 152 x 16</t>
  </si>
  <si>
    <t>610 x 55912.7</t>
  </si>
  <si>
    <t>305 x 305 x 9.5</t>
  </si>
  <si>
    <t>HSS 3567.9</t>
  </si>
  <si>
    <t>38.1 x 3.68</t>
  </si>
  <si>
    <t>38.1 x 5.08</t>
  </si>
  <si>
    <t xml:space="preserve"> W200 x 19</t>
  </si>
  <si>
    <t>Extra Strong Pipe Metric</t>
  </si>
  <si>
    <t>C230 x 22</t>
  </si>
  <si>
    <t>MC310 x 52</t>
  </si>
  <si>
    <t>L203 x 152 x 14</t>
  </si>
  <si>
    <t>610 x 559 x 9.5</t>
  </si>
  <si>
    <t>305 x 305 x 7.9</t>
  </si>
  <si>
    <t>HSS 324 x 12.7</t>
  </si>
  <si>
    <t>31.75 x 3.56</t>
  </si>
  <si>
    <t>31.75 x 4.85</t>
  </si>
  <si>
    <t xml:space="preserve"> W200 x 22</t>
  </si>
  <si>
    <t>Double Extra Strong Pipe Metric</t>
  </si>
  <si>
    <t>WT 100 x 11</t>
  </si>
  <si>
    <t>C230 x 20</t>
  </si>
  <si>
    <t>MC310 x 46</t>
  </si>
  <si>
    <t>L203 x 152 x 13</t>
  </si>
  <si>
    <t>610 x 559 x 7.9</t>
  </si>
  <si>
    <t>305 x 305 x 6.4</t>
  </si>
  <si>
    <t>HSS 324 x 9.5</t>
  </si>
  <si>
    <t>25.4 x 3.38</t>
  </si>
  <si>
    <t>25.4 x 4.55</t>
  </si>
  <si>
    <t xml:space="preserve"> W200 x 27</t>
  </si>
  <si>
    <t>Unrestrained Beam Metric</t>
  </si>
  <si>
    <t>C200 x 28</t>
  </si>
  <si>
    <t>MC310 x 16</t>
  </si>
  <si>
    <t>L203 x 152 x 11</t>
  </si>
  <si>
    <t>559 x 508 x 12.7</t>
  </si>
  <si>
    <t>254 x 254 x 15.9</t>
  </si>
  <si>
    <t>HSS 324 x 6.4</t>
  </si>
  <si>
    <t>19 x 2.87</t>
  </si>
  <si>
    <t>19 x 3.91</t>
  </si>
  <si>
    <t xml:space="preserve"> W200 x 31</t>
  </si>
  <si>
    <t>Restrained Beam Metric</t>
  </si>
  <si>
    <t>C200 x 20</t>
  </si>
  <si>
    <t>MC250 x 61</t>
  </si>
  <si>
    <t>L203 x 102 x 25</t>
  </si>
  <si>
    <t>559 x 508 x 9.5</t>
  </si>
  <si>
    <t>254 x 254 x 12.7</t>
  </si>
  <si>
    <t>HSS 31815.9</t>
  </si>
  <si>
    <t>12.7 x 2.59</t>
  </si>
  <si>
    <t>12.7 x 3.73</t>
  </si>
  <si>
    <t xml:space="preserve"> W200 x 36</t>
  </si>
  <si>
    <t>WT 100 x 18</t>
  </si>
  <si>
    <t>C200 x 17</t>
  </si>
  <si>
    <t>MC250 x 50</t>
  </si>
  <si>
    <t>L203 x 102 x 22</t>
  </si>
  <si>
    <t>559 x 508 x 7.9</t>
  </si>
  <si>
    <t>254 x 254 x 9.5</t>
  </si>
  <si>
    <t>HSS 318 x 12.7</t>
  </si>
  <si>
    <t xml:space="preserve"> W200 x 42</t>
  </si>
  <si>
    <t>WT 100 x 21</t>
  </si>
  <si>
    <t>C180 x 22</t>
  </si>
  <si>
    <t>MC250 x 42</t>
  </si>
  <si>
    <t>L203 x 102 x 19</t>
  </si>
  <si>
    <t>508 x 457 x 12.7</t>
  </si>
  <si>
    <t>254 x 254 x 7.9</t>
  </si>
  <si>
    <t>HSS 318 x 9.5</t>
  </si>
  <si>
    <t xml:space="preserve"> W200 x 46</t>
  </si>
  <si>
    <t>WT 100 x 23</t>
  </si>
  <si>
    <t>C180 x 18</t>
  </si>
  <si>
    <t>MC250 x 37</t>
  </si>
  <si>
    <t>L203 x 102 x 16</t>
  </si>
  <si>
    <t>508 x 457 x 9.5</t>
  </si>
  <si>
    <t>254 x 254 x 6.4</t>
  </si>
  <si>
    <t>HSS 318 x 7.9</t>
  </si>
  <si>
    <t xml:space="preserve"> W200 x 52</t>
  </si>
  <si>
    <t>WT 100 x 26</t>
  </si>
  <si>
    <t>C180 x 15</t>
  </si>
  <si>
    <t>MC250 x 33</t>
  </si>
  <si>
    <t>L203 x 102 x 14</t>
  </si>
  <si>
    <t>508 x 457 x 7.9</t>
  </si>
  <si>
    <t>254 x 254 x 4.8</t>
  </si>
  <si>
    <t>HSS 318 x 6.4</t>
  </si>
  <si>
    <t xml:space="preserve"> W200 x 59</t>
  </si>
  <si>
    <t>C150 x 19</t>
  </si>
  <si>
    <t>MC250 x 12</t>
  </si>
  <si>
    <t>L203 x 102 x 13</t>
  </si>
  <si>
    <t>508 x 305 x 15.9</t>
  </si>
  <si>
    <t>203 x 203 x 15.9</t>
  </si>
  <si>
    <t>HSS 318 x 4.8</t>
  </si>
  <si>
    <t xml:space="preserve"> W200 x 71</t>
  </si>
  <si>
    <t>C150 x 16</t>
  </si>
  <si>
    <t>MC230 x 38</t>
  </si>
  <si>
    <t>L203 x 102 x 11</t>
  </si>
  <si>
    <t>508 x 305 x 12.7</t>
  </si>
  <si>
    <t>203 x 203 x 12.7</t>
  </si>
  <si>
    <t>HSS 28615.9</t>
  </si>
  <si>
    <t xml:space="preserve"> W200 x 86</t>
  </si>
  <si>
    <t>WT 100 x 43</t>
  </si>
  <si>
    <t>C150 x 12</t>
  </si>
  <si>
    <t>MC230 x 36</t>
  </si>
  <si>
    <t>L178 x  x 102 x 19</t>
  </si>
  <si>
    <t>508 x 305 x 9.5</t>
  </si>
  <si>
    <t>203 x 203 x 9.5</t>
  </si>
  <si>
    <t>HSS 286 x 12.7</t>
  </si>
  <si>
    <t xml:space="preserve"> W200 x 100</t>
  </si>
  <si>
    <t>WT 100 x 50</t>
  </si>
  <si>
    <t>C130 x 13</t>
  </si>
  <si>
    <t>MC200 x 34</t>
  </si>
  <si>
    <t>L178 x  x 102 x 16</t>
  </si>
  <si>
    <t>508 x 305 x 7.9</t>
  </si>
  <si>
    <t>203 x 203 x 7.9</t>
  </si>
  <si>
    <t>HSS 286 x 9.5</t>
  </si>
  <si>
    <t xml:space="preserve"> W250 x 18</t>
  </si>
  <si>
    <t>WT 125 x 9</t>
  </si>
  <si>
    <t>C130 x 10</t>
  </si>
  <si>
    <t>MC200 x 32</t>
  </si>
  <si>
    <t>L178 x  x 102 x 13</t>
  </si>
  <si>
    <t>508 x 203 x 15.9</t>
  </si>
  <si>
    <t>203 x 203 x 6.4</t>
  </si>
  <si>
    <t>HSS 286 x 7.9</t>
  </si>
  <si>
    <t xml:space="preserve"> W250 x 22</t>
  </si>
  <si>
    <t>WT 125 x 11</t>
  </si>
  <si>
    <t>C100 x 11</t>
  </si>
  <si>
    <t>MC200 x 30</t>
  </si>
  <si>
    <t>L178 x  x 102 x 11</t>
  </si>
  <si>
    <t>508 x 203 x 12.7</t>
  </si>
  <si>
    <t>203 x 203 x 4.8</t>
  </si>
  <si>
    <t>HSS 286 x 6.4</t>
  </si>
  <si>
    <t xml:space="preserve"> W250 x 25</t>
  </si>
  <si>
    <t>C100 x 8</t>
  </si>
  <si>
    <t>MC200 x 28</t>
  </si>
  <si>
    <t>508 x 203 x 9.5</t>
  </si>
  <si>
    <t>178 x 178 x 15.9</t>
  </si>
  <si>
    <t>HSS 286 x 4.8</t>
  </si>
  <si>
    <t xml:space="preserve"> W250 x 28</t>
  </si>
  <si>
    <t>WT 125 x 14</t>
  </si>
  <si>
    <t>C100 x 7</t>
  </si>
  <si>
    <t>MC200 x 13</t>
  </si>
  <si>
    <t>L152 x 152 x 25</t>
  </si>
  <si>
    <t>508 x 203 x 7.9</t>
  </si>
  <si>
    <t>178 x 178 x 12.7</t>
  </si>
  <si>
    <t>HSS 27312.7</t>
  </si>
  <si>
    <t xml:space="preserve"> W250 x 33</t>
  </si>
  <si>
    <t>C75 x 9</t>
  </si>
  <si>
    <t>MC180 x 34</t>
  </si>
  <si>
    <t>L152 x 152 x 22</t>
  </si>
  <si>
    <t>508 x 102 x 12.7</t>
  </si>
  <si>
    <t>178 x 178 x 9.5</t>
  </si>
  <si>
    <t>HSS 273 x 6.4</t>
  </si>
  <si>
    <t xml:space="preserve"> W250 x 39</t>
  </si>
  <si>
    <t>C75 x 7</t>
  </si>
  <si>
    <t>MC180 x 28</t>
  </si>
  <si>
    <t>L152 x 152 x 19</t>
  </si>
  <si>
    <t>508 x 102 x 9.5</t>
  </si>
  <si>
    <t>178 x 178 x 7.9</t>
  </si>
  <si>
    <t>HSS 25415.9</t>
  </si>
  <si>
    <t xml:space="preserve"> W250 x 45</t>
  </si>
  <si>
    <t>C75 x 6</t>
  </si>
  <si>
    <t>MC150 x 27</t>
  </si>
  <si>
    <t>L152 x 152 x 16</t>
  </si>
  <si>
    <t>508 x 102 x 7.9</t>
  </si>
  <si>
    <t>178 x 178 x 6.4</t>
  </si>
  <si>
    <t>HSS 254 x 12.7</t>
  </si>
  <si>
    <t xml:space="preserve"> W250 x 49</t>
  </si>
  <si>
    <t>C75 x 5</t>
  </si>
  <si>
    <t>MC150 x 23</t>
  </si>
  <si>
    <t>L152 x 152 x 14</t>
  </si>
  <si>
    <t>457 x 305 x 15.9</t>
  </si>
  <si>
    <t>178 x 178 x 4.8</t>
  </si>
  <si>
    <t>HSS 254 x 9.5</t>
  </si>
  <si>
    <t xml:space="preserve"> W250 x 58</t>
  </si>
  <si>
    <t>WT 125 x 29</t>
  </si>
  <si>
    <t>MC150 x 24</t>
  </si>
  <si>
    <t>L152 x 152 x 13</t>
  </si>
  <si>
    <t>457 x 305 x 12.7</t>
  </si>
  <si>
    <t>152 x 152 x 15.9</t>
  </si>
  <si>
    <t>HSS 254 x 7.9</t>
  </si>
  <si>
    <t xml:space="preserve"> W250 x 67</t>
  </si>
  <si>
    <t>MC150 x 22</t>
  </si>
  <si>
    <t>L152 x 152 x 11</t>
  </si>
  <si>
    <t>457 x 305 x 9.5</t>
  </si>
  <si>
    <t>152 x 152 x 12.7</t>
  </si>
  <si>
    <t>HSS 254 x 6.4</t>
  </si>
  <si>
    <t xml:space="preserve"> W250 x 73</t>
  </si>
  <si>
    <t>MC150 x 18</t>
  </si>
  <si>
    <t>457 x 305 x 7.9</t>
  </si>
  <si>
    <t>152 x 152 x 9.5</t>
  </si>
  <si>
    <t>HSS 254 x 4.8</t>
  </si>
  <si>
    <t xml:space="preserve"> W250 x 80</t>
  </si>
  <si>
    <t>WT 125 x 40</t>
  </si>
  <si>
    <t>457 x 152 x 15.9</t>
  </si>
  <si>
    <t>152 x 152 x 7.9</t>
  </si>
  <si>
    <t>HSS 244 x 12.7</t>
  </si>
  <si>
    <t xml:space="preserve"> W250 x 89</t>
  </si>
  <si>
    <t>L152 x 102 x 22</t>
  </si>
  <si>
    <t>457 x 152 x 12.7</t>
  </si>
  <si>
    <t>152 x 152 x 6.4</t>
  </si>
  <si>
    <t>HSS 244 x 9.5</t>
  </si>
  <si>
    <t xml:space="preserve"> W250 x 101</t>
  </si>
  <si>
    <t>L152 x 102 x 19</t>
  </si>
  <si>
    <t>457 x 152 x 9.5</t>
  </si>
  <si>
    <t>152 x 152 x 4.8</t>
  </si>
  <si>
    <t>HSS 244 x 7.9</t>
  </si>
  <si>
    <t xml:space="preserve"> W250 x 115</t>
  </si>
  <si>
    <t>L152 x 102 x 16</t>
  </si>
  <si>
    <t>457 x 152 x 7.9</t>
  </si>
  <si>
    <t>152 x 152 x 3.2</t>
  </si>
  <si>
    <t>HSS 244 x 6.4</t>
  </si>
  <si>
    <t xml:space="preserve"> W250 x 131</t>
  </si>
  <si>
    <t>L152 x 102 x 14</t>
  </si>
  <si>
    <t>457 x 152 x 6.4</t>
  </si>
  <si>
    <t>140 x 140 x 9.5</t>
  </si>
  <si>
    <t>HSS 244 x 4.8</t>
  </si>
  <si>
    <t xml:space="preserve"> W250 x 149</t>
  </si>
  <si>
    <t>L152 x 102 x 13</t>
  </si>
  <si>
    <t>406 x 305 x 15.9</t>
  </si>
  <si>
    <t>140 x 140 x 7.9</t>
  </si>
  <si>
    <t>HSS 222 x 12.7</t>
  </si>
  <si>
    <t xml:space="preserve"> W250 x 167</t>
  </si>
  <si>
    <t>L152 x 102 x 11</t>
  </si>
  <si>
    <t>406 x 305 x 12.7</t>
  </si>
  <si>
    <t>140 x 140 x 6.4</t>
  </si>
  <si>
    <t>HSS 222 x 9.5</t>
  </si>
  <si>
    <t xml:space="preserve"> W310 x 25</t>
  </si>
  <si>
    <t>406 x 305 x 9.5</t>
  </si>
  <si>
    <t>140 x 140 x 4.8</t>
  </si>
  <si>
    <t>HSS 222 x 7.9</t>
  </si>
  <si>
    <t xml:space="preserve"> W310 x 24</t>
  </si>
  <si>
    <t>WT 155 x 12</t>
  </si>
  <si>
    <t>406 x 305 x 7.9</t>
  </si>
  <si>
    <t>140 x 140 x 3.2</t>
  </si>
  <si>
    <t>HSS 222 x 6.4</t>
  </si>
  <si>
    <t xml:space="preserve"> W310 x 28</t>
  </si>
  <si>
    <t>WT 155 x 14</t>
  </si>
  <si>
    <t>L152 x 89 x 13</t>
  </si>
  <si>
    <t>406 x 203 x 15.9</t>
  </si>
  <si>
    <t>127 x 127 x 12.7</t>
  </si>
  <si>
    <t>HSS 222 x 4.8</t>
  </si>
  <si>
    <t xml:space="preserve"> W310 x 33</t>
  </si>
  <si>
    <t>406 x 203 x 12.7</t>
  </si>
  <si>
    <t>127 x 127 x 9.5</t>
  </si>
  <si>
    <t>HSS 219 x 12.7</t>
  </si>
  <si>
    <t xml:space="preserve"> W310 x 39</t>
  </si>
  <si>
    <t>406 x 203 x 9.5</t>
  </si>
  <si>
    <t>127 x 127 x 7.9</t>
  </si>
  <si>
    <t>HSS 219 x 9.5</t>
  </si>
  <si>
    <t xml:space="preserve"> W310 x 45</t>
  </si>
  <si>
    <t>L127 x 127 x 22</t>
  </si>
  <si>
    <t>406 x 203 x 7.9</t>
  </si>
  <si>
    <t>127 x 127 x 6.4</t>
  </si>
  <si>
    <t>HSS 219 x 8.2</t>
  </si>
  <si>
    <t xml:space="preserve"> W310 x 52</t>
  </si>
  <si>
    <t>WT 155 x 26</t>
  </si>
  <si>
    <t>L127 x 127 x 19</t>
  </si>
  <si>
    <t>406 x 102 x 12.7</t>
  </si>
  <si>
    <t>127 x 127 x 4.8</t>
  </si>
  <si>
    <t>HSS 219 x 6.4</t>
  </si>
  <si>
    <t xml:space="preserve"> W310 x 60</t>
  </si>
  <si>
    <t>WT 155 x 30</t>
  </si>
  <si>
    <t>L127 x 127 x 16</t>
  </si>
  <si>
    <t>406 x 102 x 9.5</t>
  </si>
  <si>
    <t>127 x 127 x 3.2</t>
  </si>
  <si>
    <t>HSS 219 x 4.8</t>
  </si>
  <si>
    <t xml:space="preserve"> W310 x 67</t>
  </si>
  <si>
    <t>L127 x 127 x 13</t>
  </si>
  <si>
    <t>406 x 102 x 7.9</t>
  </si>
  <si>
    <t>114 x 114 x 12.7</t>
  </si>
  <si>
    <t>HSS 194 x 3.2</t>
  </si>
  <si>
    <t xml:space="preserve"> W310 x 74</t>
  </si>
  <si>
    <t>WT 155 x 37</t>
  </si>
  <si>
    <t>L127 x 127 x 11</t>
  </si>
  <si>
    <t>365 x 305 x 12.7</t>
  </si>
  <si>
    <t>114 x 114 x 9.5</t>
  </si>
  <si>
    <t>HSS 191 x 12.7</t>
  </si>
  <si>
    <t xml:space="preserve"> W310 x 79</t>
  </si>
  <si>
    <t>365 x 305 x 9.5</t>
  </si>
  <si>
    <t>114 x 114 x 7.9</t>
  </si>
  <si>
    <t>HSS 191 x 9.5</t>
  </si>
  <si>
    <t xml:space="preserve"> W310 x 86</t>
  </si>
  <si>
    <t>356 x 254 x 15.9</t>
  </si>
  <si>
    <t>114 x 114 x 6.4</t>
  </si>
  <si>
    <t>HSS 191 x 7.9</t>
  </si>
  <si>
    <t xml:space="preserve"> W310 x 97</t>
  </si>
  <si>
    <t>WT 155 x 43</t>
  </si>
  <si>
    <t>L127 x 89 x 19</t>
  </si>
  <si>
    <t>356 x 254 x 12.7</t>
  </si>
  <si>
    <t>114 x 114 x 4.8</t>
  </si>
  <si>
    <t>HSS 191 x 6.4</t>
  </si>
  <si>
    <t xml:space="preserve"> W310 x 107</t>
  </si>
  <si>
    <t>L127 x 89 x 16</t>
  </si>
  <si>
    <t>356 x 254 x 9.5</t>
  </si>
  <si>
    <t>114 x 114 x 3.2</t>
  </si>
  <si>
    <t>HSS 191 x 4.8</t>
  </si>
  <si>
    <t xml:space="preserve"> W310 x 117</t>
  </si>
  <si>
    <t>L127 x 89 x 13</t>
  </si>
  <si>
    <t>356 x 254 x 7.9</t>
  </si>
  <si>
    <t>102 x 102 x 12.7</t>
  </si>
  <si>
    <t>HSS 177 x 12.7</t>
  </si>
  <si>
    <t xml:space="preserve"> W310 x 129</t>
  </si>
  <si>
    <t>356 x 254 x 6.4</t>
  </si>
  <si>
    <t>102 x 102 x 9.5</t>
  </si>
  <si>
    <t>HSS 177 x 9.5</t>
  </si>
  <si>
    <t xml:space="preserve"> W310 x 143</t>
  </si>
  <si>
    <t>356 x 152 x 15.9</t>
  </si>
  <si>
    <t>102 x 102 x 7.9</t>
  </si>
  <si>
    <t>HSS 177 x 7.9</t>
  </si>
  <si>
    <t xml:space="preserve"> W310 x 158</t>
  </si>
  <si>
    <t>WT 155 x 79</t>
  </si>
  <si>
    <t>356 x 152 x 12.7</t>
  </si>
  <si>
    <t>102 x 102 x 6.4</t>
  </si>
  <si>
    <t>HSS 177 x 6.4</t>
  </si>
  <si>
    <t xml:space="preserve"> W310 x 179</t>
  </si>
  <si>
    <t>L127 x 76 x 13</t>
  </si>
  <si>
    <t>356 x 152 x 9.5</t>
  </si>
  <si>
    <t>102 x 102 x 4.8</t>
  </si>
  <si>
    <t>HSS 177 x 4.8</t>
  </si>
  <si>
    <t xml:space="preserve"> W310 x 202</t>
  </si>
  <si>
    <t>WT 155 x 101</t>
  </si>
  <si>
    <t>L127 x 76 x 11</t>
  </si>
  <si>
    <t>356 x 152 x 7.9</t>
  </si>
  <si>
    <t>102 x 102 x 3.2</t>
  </si>
  <si>
    <t>HSS 177 x 3.2</t>
  </si>
  <si>
    <t xml:space="preserve"> W310 x 225</t>
  </si>
  <si>
    <t>356 x 152 x 6.4</t>
  </si>
  <si>
    <t>89 x 89 x 9.5</t>
  </si>
  <si>
    <t>HSS 175 x 12.7</t>
  </si>
  <si>
    <t xml:space="preserve"> W310 x 253</t>
  </si>
  <si>
    <t>356 x 152 x 4.8</t>
  </si>
  <si>
    <t>89 x 89 x 7.9</t>
  </si>
  <si>
    <t>HSS 175 x 9.5</t>
  </si>
  <si>
    <t xml:space="preserve"> W310 x 283</t>
  </si>
  <si>
    <t>356 x 102 x 15.9</t>
  </si>
  <si>
    <t>89 x 89 x 6.4</t>
  </si>
  <si>
    <t>HSS 175 x 7.9</t>
  </si>
  <si>
    <t xml:space="preserve"> W310 x 313</t>
  </si>
  <si>
    <t>L102 x 102 x 19</t>
  </si>
  <si>
    <t>356 x 102 x 12.7</t>
  </si>
  <si>
    <t>89 x 89 x 4.8</t>
  </si>
  <si>
    <t>HSS 175 x 6.4</t>
  </si>
  <si>
    <t xml:space="preserve"> W310 x 342</t>
  </si>
  <si>
    <t>WT 155 x 171</t>
  </si>
  <si>
    <t>L102 x 102 x 16</t>
  </si>
  <si>
    <t>356 x 102 x 9.5</t>
  </si>
  <si>
    <t>89 x 89 x 3.2</t>
  </si>
  <si>
    <t>HSS 175 x 4.8</t>
  </si>
  <si>
    <t xml:space="preserve"> W310 x 375</t>
  </si>
  <si>
    <t>L102 x 102 x 13</t>
  </si>
  <si>
    <t>356 x 102 x 7.9</t>
  </si>
  <si>
    <t>76 x 76 x 9.5</t>
  </si>
  <si>
    <t>HSS 168 x 12.7</t>
  </si>
  <si>
    <t xml:space="preserve"> W310 x 415</t>
  </si>
  <si>
    <t>L102 x 102 x 11</t>
  </si>
  <si>
    <t>356 x 102 x 6.4</t>
  </si>
  <si>
    <t>76 x 76 x 7.9</t>
  </si>
  <si>
    <t>HSS 168 x 11.1</t>
  </si>
  <si>
    <t xml:space="preserve"> W310 x 454</t>
  </si>
  <si>
    <t>WT 155 x 227</t>
  </si>
  <si>
    <t>356 x 102 x 4.8</t>
  </si>
  <si>
    <t>76 x 76 x 6.4</t>
  </si>
  <si>
    <t>HSS 168 x 9.5</t>
  </si>
  <si>
    <t xml:space="preserve"> W310 x 500</t>
  </si>
  <si>
    <t>WT 155 x 250</t>
  </si>
  <si>
    <t>305 x 254 x 15.9</t>
  </si>
  <si>
    <t>76 x 76 x 4.8</t>
  </si>
  <si>
    <t>HSS 168 x 7.9</t>
  </si>
  <si>
    <t xml:space="preserve"> W360 x 33</t>
  </si>
  <si>
    <t>305 x 254 x 12.7</t>
  </si>
  <si>
    <t>76 x 76 x 3.2</t>
  </si>
  <si>
    <t>HSS 168 x 7.1</t>
  </si>
  <si>
    <t xml:space="preserve"> W360 x 39</t>
  </si>
  <si>
    <t>L109 x 89 x 13</t>
  </si>
  <si>
    <t>305 x 254 x 9.5</t>
  </si>
  <si>
    <t>64 x 64 x 7.9</t>
  </si>
  <si>
    <t>HSS 168 x 6.4</t>
  </si>
  <si>
    <t xml:space="preserve"> W360 x 45</t>
  </si>
  <si>
    <t>305 x 254 x 7.9</t>
  </si>
  <si>
    <t>64 x 64 x 6.4</t>
  </si>
  <si>
    <t>HSS 168 x 4.8</t>
  </si>
  <si>
    <t xml:space="preserve"> W360 x 51</t>
  </si>
  <si>
    <t>305 x 254 x 6.4</t>
  </si>
  <si>
    <t>64 x 64 x 4.8</t>
  </si>
  <si>
    <t>HSS 168 x 3.2</t>
  </si>
  <si>
    <t xml:space="preserve"> W360 x 57</t>
  </si>
  <si>
    <t>305 x 203 x 15.9</t>
  </si>
  <si>
    <t>64 x 64 x 3.2</t>
  </si>
  <si>
    <t>HSS 156 x 12.7</t>
  </si>
  <si>
    <t xml:space="preserve"> W360 x 64</t>
  </si>
  <si>
    <t>WT 180 x 32</t>
  </si>
  <si>
    <t>L102 x 76 x 16</t>
  </si>
  <si>
    <t>305 x 203 x 12.7</t>
  </si>
  <si>
    <t>57 x 57 x 6.4</t>
  </si>
  <si>
    <t>HSS 156 x 9.5</t>
  </si>
  <si>
    <t xml:space="preserve"> W360 x 72</t>
  </si>
  <si>
    <t>WT 180 x 36</t>
  </si>
  <si>
    <t>L102 x 76 x 13</t>
  </si>
  <si>
    <t>305 x 203 x 9.5</t>
  </si>
  <si>
    <t>57 x 57 x 4.8</t>
  </si>
  <si>
    <t>HSS 156 x 7.9</t>
  </si>
  <si>
    <t xml:space="preserve"> W360 x 79</t>
  </si>
  <si>
    <t>305 x 203 x 7.9</t>
  </si>
  <si>
    <t>57 x 57 x 3.2</t>
  </si>
  <si>
    <t>HSS 156 x 6.4</t>
  </si>
  <si>
    <t xml:space="preserve"> W360 x 91</t>
  </si>
  <si>
    <t>305 x 203 x 6.4</t>
  </si>
  <si>
    <t>51 x 51 x 6.4</t>
  </si>
  <si>
    <t>HSS 156 x 4.8</t>
  </si>
  <si>
    <t xml:space="preserve"> W360 x 101</t>
  </si>
  <si>
    <t>305 x 203 x 4.8</t>
  </si>
  <si>
    <t>51 x 51 x 4.8</t>
  </si>
  <si>
    <t>HSS 152 x 12.7</t>
  </si>
  <si>
    <t xml:space="preserve"> W360 x 110</t>
  </si>
  <si>
    <t>WT 180 x 55</t>
  </si>
  <si>
    <t>L89 x 89 x 13</t>
  </si>
  <si>
    <t>305 x 152 x 15.9</t>
  </si>
  <si>
    <t>51 x 51 x 3.2</t>
  </si>
  <si>
    <t>HSS 152 x 9.5</t>
  </si>
  <si>
    <t xml:space="preserve"> W360 x 122</t>
  </si>
  <si>
    <t>WT 180 x 61</t>
  </si>
  <si>
    <t>L89 x 89 x 11</t>
  </si>
  <si>
    <t>305 x 152 x 12.7</t>
  </si>
  <si>
    <t>45 x 45 x 4.8</t>
  </si>
  <si>
    <t>HSS 152 x 7.9</t>
  </si>
  <si>
    <t xml:space="preserve"> W360 x 134</t>
  </si>
  <si>
    <t>WT 180 x 67</t>
  </si>
  <si>
    <t>305 x 152 x 9.5</t>
  </si>
  <si>
    <t>41 x 41 x 4.8</t>
  </si>
  <si>
    <t>HSS 152 x 7.1</t>
  </si>
  <si>
    <t xml:space="preserve"> W360 x 147</t>
  </si>
  <si>
    <t>305 x 152 x 7.9</t>
  </si>
  <si>
    <t>41 x 41 x 3.2</t>
  </si>
  <si>
    <t>HSS 152 x 6.4</t>
  </si>
  <si>
    <t xml:space="preserve"> W360 x 162</t>
  </si>
  <si>
    <t>WT 180 x 81</t>
  </si>
  <si>
    <t>305 x 152 x 6.4</t>
  </si>
  <si>
    <t>38 x 38 x 4.8</t>
  </si>
  <si>
    <t>HSS 152 x 4.8</t>
  </si>
  <si>
    <t xml:space="preserve"> W360 x 179</t>
  </si>
  <si>
    <t>L89 x 76 x 13</t>
  </si>
  <si>
    <t>305 x 152 x 4.8</t>
  </si>
  <si>
    <t>38 x 38 x 3.2</t>
  </si>
  <si>
    <t>HSS 152 x 3.2</t>
  </si>
  <si>
    <t xml:space="preserve"> W360 x 196</t>
  </si>
  <si>
    <t>WT 180 x 98</t>
  </si>
  <si>
    <t>L89 x 76 x 11</t>
  </si>
  <si>
    <t>305 x 102 x 15.9</t>
  </si>
  <si>
    <t>32 x 32 x 4.8</t>
  </si>
  <si>
    <t>HSS 141 x 9.5</t>
  </si>
  <si>
    <t xml:space="preserve"> W360 x 216</t>
  </si>
  <si>
    <t>WT 180 x 108</t>
  </si>
  <si>
    <t>305 x 102 x 12.7</t>
  </si>
  <si>
    <t>32 x 32 x 3.2</t>
  </si>
  <si>
    <t>HSS 141 x 6.6</t>
  </si>
  <si>
    <t xml:space="preserve"> W360 x 237</t>
  </si>
  <si>
    <t>305 x 102 x 9.5</t>
  </si>
  <si>
    <t>HSS 141 x 4.8</t>
  </si>
  <si>
    <t xml:space="preserve"> W360 x 262</t>
  </si>
  <si>
    <t>WT 180 x 131</t>
  </si>
  <si>
    <t>305 x 102 x 7.9</t>
  </si>
  <si>
    <t>HSS 141 x 3.4</t>
  </si>
  <si>
    <t xml:space="preserve"> W360 x 287</t>
  </si>
  <si>
    <t>L89 x 64 x 13</t>
  </si>
  <si>
    <t>305 x 102 x 6.4</t>
  </si>
  <si>
    <t>HSS 140 x 12.7</t>
  </si>
  <si>
    <t xml:space="preserve"> W360 x 314</t>
  </si>
  <si>
    <t>WT 180 x 157</t>
  </si>
  <si>
    <t>305 x 102 x 4.8</t>
  </si>
  <si>
    <t>HSS 140 x 9.5</t>
  </si>
  <si>
    <t xml:space="preserve"> W360 x 347</t>
  </si>
  <si>
    <t>HSS 140 x 6.6</t>
  </si>
  <si>
    <t xml:space="preserve"> W360 x 382</t>
  </si>
  <si>
    <t>WT 180 x 191</t>
  </si>
  <si>
    <t>305 x 89 x 7.9</t>
  </si>
  <si>
    <t>HSS 127 x 12.7</t>
  </si>
  <si>
    <t xml:space="preserve"> W360 x 421</t>
  </si>
  <si>
    <t>L76 x 76 x 13</t>
  </si>
  <si>
    <t>305 x 76 x 7.9</t>
  </si>
  <si>
    <t>HSS 127 x 9.5</t>
  </si>
  <si>
    <t xml:space="preserve"> W360 x 463</t>
  </si>
  <si>
    <t>L76 x 76 x 11</t>
  </si>
  <si>
    <t>305 x 76 x 6.4</t>
  </si>
  <si>
    <t>HSS 127 x 7.9</t>
  </si>
  <si>
    <t xml:space="preserve"> W360 x 509</t>
  </si>
  <si>
    <t>305 x 76 x 4.8</t>
  </si>
  <si>
    <t>HSS 127 x 6.6</t>
  </si>
  <si>
    <t xml:space="preserve"> W360 x 551</t>
  </si>
  <si>
    <t>305 x 51 x 6.4</t>
  </si>
  <si>
    <t>HSS 127 x 6.4</t>
  </si>
  <si>
    <t xml:space="preserve"> W360 x 592</t>
  </si>
  <si>
    <t>WT 180 x 296</t>
  </si>
  <si>
    <t>305 x 51 x 4.8</t>
  </si>
  <si>
    <t>HSS 127 x 4.8</t>
  </si>
  <si>
    <t xml:space="preserve"> W360 x 634</t>
  </si>
  <si>
    <t>WT 180 x 317</t>
  </si>
  <si>
    <t>254 x 203 x 15.9</t>
  </si>
  <si>
    <t>HSS 127 x 3.2</t>
  </si>
  <si>
    <t xml:space="preserve"> W360 x 677</t>
  </si>
  <si>
    <t>L76 x 64 x 13</t>
  </si>
  <si>
    <t>254 x 203 x 12.7</t>
  </si>
  <si>
    <t>HSS 114 x 8.6</t>
  </si>
  <si>
    <t xml:space="preserve"> W360 x 744</t>
  </si>
  <si>
    <t>WT 180 x 372</t>
  </si>
  <si>
    <t>L76 x 64 x 11</t>
  </si>
  <si>
    <t>254 x 203 x 9.5</t>
  </si>
  <si>
    <t>HSS 114 x 6.4</t>
  </si>
  <si>
    <t xml:space="preserve"> W360 x 818</t>
  </si>
  <si>
    <t>WT 180 x 409</t>
  </si>
  <si>
    <t>254 x 203 x 7.9</t>
  </si>
  <si>
    <t>HSS 114 x 4.8</t>
  </si>
  <si>
    <t xml:space="preserve"> W360 x 900</t>
  </si>
  <si>
    <t>WT 180 x 450</t>
  </si>
  <si>
    <t>254 x 203 x 6.4</t>
  </si>
  <si>
    <t>HSS 114 x 3.2</t>
  </si>
  <si>
    <t xml:space="preserve"> W360 x 990</t>
  </si>
  <si>
    <t>WT 180 x 495</t>
  </si>
  <si>
    <t>254 x 203 x 4.8</t>
  </si>
  <si>
    <t>HSS 102 x 8.6</t>
  </si>
  <si>
    <t xml:space="preserve"> W360 x 1086</t>
  </si>
  <si>
    <t>WT 180 x 543</t>
  </si>
  <si>
    <t>254 x 152 x 15.9</t>
  </si>
  <si>
    <t>HSS 102 x 8</t>
  </si>
  <si>
    <t xml:space="preserve"> W360 x 1202</t>
  </si>
  <si>
    <t>WT 180 x 601</t>
  </si>
  <si>
    <t>L76 x 51 x 13</t>
  </si>
  <si>
    <t>254 x 152 x 12.7</t>
  </si>
  <si>
    <t>HSS 102 x 6.4</t>
  </si>
  <si>
    <t xml:space="preserve"> W410 x 39</t>
  </si>
  <si>
    <t>254 x 152 x 9.5</t>
  </si>
  <si>
    <t xml:space="preserve"> W410 x 46</t>
  </si>
  <si>
    <t>WT 205 x 23</t>
  </si>
  <si>
    <t>254 x 152 x 7.9</t>
  </si>
  <si>
    <t>HSS 102 x 5.7</t>
  </si>
  <si>
    <t xml:space="preserve"> W410 x 53</t>
  </si>
  <si>
    <t>254 x 152 x 6.4</t>
  </si>
  <si>
    <t>HSS 102 x 5.6</t>
  </si>
  <si>
    <t xml:space="preserve"> W410 x 60</t>
  </si>
  <si>
    <t>WT 205 x 30</t>
  </si>
  <si>
    <t>254 x 152 x 4.8</t>
  </si>
  <si>
    <t>HSS 102 x 4.8</t>
  </si>
  <si>
    <t xml:space="preserve"> W410 x 67</t>
  </si>
  <si>
    <t>L64 x 64 x 13</t>
  </si>
  <si>
    <t>254 x 127 x 9.5</t>
  </si>
  <si>
    <t>HSS 102 x 3.2</t>
  </si>
  <si>
    <t xml:space="preserve"> W410 x 74</t>
  </si>
  <si>
    <t>WT 205 x 37</t>
  </si>
  <si>
    <t>254 x 127 x 7.9</t>
  </si>
  <si>
    <t>HSS 89 x 8</t>
  </si>
  <si>
    <t xml:space="preserve"> W410 x 85</t>
  </si>
  <si>
    <t>254 x 127 x 6.4</t>
  </si>
  <si>
    <t>HSS 89 x 7.6</t>
  </si>
  <si>
    <t xml:space="preserve"> W410 x 100</t>
  </si>
  <si>
    <t>WT 205 x 50</t>
  </si>
  <si>
    <t>254 x 127 x 4.8</t>
  </si>
  <si>
    <t>HSS 89 x 6.4</t>
  </si>
  <si>
    <t xml:space="preserve"> W410 x 114</t>
  </si>
  <si>
    <t>WT 205 x 57</t>
  </si>
  <si>
    <t>254 x 102 x 15.9</t>
  </si>
  <si>
    <t>HSS 89 x 5.5</t>
  </si>
  <si>
    <t xml:space="preserve"> W410 x 132</t>
  </si>
  <si>
    <t>WT 205 x 66</t>
  </si>
  <si>
    <t>254 x 102 x 12.7</t>
  </si>
  <si>
    <t>HSS 89 x 5.2</t>
  </si>
  <si>
    <t xml:space="preserve"> W410 x 149</t>
  </si>
  <si>
    <t>254 x 102 x 9.5</t>
  </si>
  <si>
    <t>HSS 89 x 4.8</t>
  </si>
  <si>
    <t xml:space="preserve"> W460 x 52</t>
  </si>
  <si>
    <t>WT 230 x 26</t>
  </si>
  <si>
    <t>254 x 102 x 7.9</t>
  </si>
  <si>
    <t>HSS 89 x 3.2</t>
  </si>
  <si>
    <t xml:space="preserve"> W460 x 60</t>
  </si>
  <si>
    <t>WT 230 x 30</t>
  </si>
  <si>
    <t>254 x 102 x 6.4</t>
  </si>
  <si>
    <t>HSS 76 x 7.2</t>
  </si>
  <si>
    <t xml:space="preserve"> W460 x 68</t>
  </si>
  <si>
    <t>WT 230 x 34</t>
  </si>
  <si>
    <t>254 x 102 x 4.8</t>
  </si>
  <si>
    <t>HSS 76 x 6.4</t>
  </si>
  <si>
    <t xml:space="preserve"> W460 x 74</t>
  </si>
  <si>
    <t>WT 230 x 37</t>
  </si>
  <si>
    <t>254 x 89 x 4.8</t>
  </si>
  <si>
    <t>HSS 76 x 5.5</t>
  </si>
  <si>
    <t xml:space="preserve"> W460 x 82</t>
  </si>
  <si>
    <t>WT 230 x 41</t>
  </si>
  <si>
    <t>254 x 76 x 9.5</t>
  </si>
  <si>
    <t>HSS 76 x 5.2</t>
  </si>
  <si>
    <t xml:space="preserve"> W460 x 89</t>
  </si>
  <si>
    <t>254 x 76 x 7.9</t>
  </si>
  <si>
    <t>HSS 76 x 4.8</t>
  </si>
  <si>
    <t xml:space="preserve"> W460 x 97</t>
  </si>
  <si>
    <t>254 x 76 x 6.4</t>
  </si>
  <si>
    <t>HSS 76 x 3.9</t>
  </si>
  <si>
    <t xml:space="preserve"> W460 x 106</t>
  </si>
  <si>
    <t>WT 230 x 53</t>
  </si>
  <si>
    <t>254 x 76 x 4.8</t>
  </si>
  <si>
    <t>HSS 76 x 3.4</t>
  </si>
  <si>
    <t xml:space="preserve"> W460 x 113</t>
  </si>
  <si>
    <t>254 x 76 x 3.2</t>
  </si>
  <si>
    <t>HSS 76 x 3</t>
  </si>
  <si>
    <t xml:space="preserve"> W460 x 128</t>
  </si>
  <si>
    <t>WT 230 x 64</t>
  </si>
  <si>
    <t>254 x 51 x 9.5</t>
  </si>
  <si>
    <t>HSS 73 x 6.4</t>
  </si>
  <si>
    <t xml:space="preserve"> W460 x 144</t>
  </si>
  <si>
    <t>WT 230 x 72</t>
  </si>
  <si>
    <t>254 x 51 x 7.9</t>
  </si>
  <si>
    <t>HSS 73 x 5.2</t>
  </si>
  <si>
    <t xml:space="preserve"> W460 x 158</t>
  </si>
  <si>
    <t>WT 230 x 79</t>
  </si>
  <si>
    <t>254 x 51 x 6.4</t>
  </si>
  <si>
    <t>HSS 73 x 4.8</t>
  </si>
  <si>
    <t xml:space="preserve"> W460 x 177</t>
  </si>
  <si>
    <t>254 x 51 x 4.8</t>
  </si>
  <si>
    <t>HSS 73 x 3.2</t>
  </si>
  <si>
    <t xml:space="preserve"> W460 x 193</t>
  </si>
  <si>
    <t>229 x 178 x 15.9</t>
  </si>
  <si>
    <t>HSS 64 x 6.4</t>
  </si>
  <si>
    <t xml:space="preserve"> W460 x 213</t>
  </si>
  <si>
    <t>229 x 178 x 12.7</t>
  </si>
  <si>
    <t>HSS 64 x 4.8</t>
  </si>
  <si>
    <t xml:space="preserve"> W460 x 235</t>
  </si>
  <si>
    <t>229 x 178 x 9.5</t>
  </si>
  <si>
    <t>HSS 64 x 3.2</t>
  </si>
  <si>
    <t xml:space="preserve"> W460 x 260</t>
  </si>
  <si>
    <t>WT 230 x 130</t>
  </si>
  <si>
    <t>229 x 178 x 7.9</t>
  </si>
  <si>
    <t>HSS 60 x 6.4</t>
  </si>
  <si>
    <t xml:space="preserve"> W530 x 66</t>
  </si>
  <si>
    <t>WT 265 x 33</t>
  </si>
  <si>
    <t>229 x 178 x 6.4</t>
  </si>
  <si>
    <t>HSS 60 x 5.5</t>
  </si>
  <si>
    <t xml:space="preserve"> W530 x 74</t>
  </si>
  <si>
    <t>229 x 178 x 4.8</t>
  </si>
  <si>
    <t>HSS 60 x 4.8</t>
  </si>
  <si>
    <t xml:space="preserve"> W530 x 85</t>
  </si>
  <si>
    <t>WT 265 x 37</t>
  </si>
  <si>
    <t>229 x 127 x 15.9</t>
  </si>
  <si>
    <t>HSS 60 x 3.9</t>
  </si>
  <si>
    <t xml:space="preserve"> W530 x 72</t>
  </si>
  <si>
    <t>WT 265 x 41</t>
  </si>
  <si>
    <t>229 x 127 x 12.7</t>
  </si>
  <si>
    <t>HSS 60 x 3.2</t>
  </si>
  <si>
    <t xml:space="preserve"> W530 x 82</t>
  </si>
  <si>
    <t>WT 265 x 36</t>
  </si>
  <si>
    <t>229 x 127 x 9.5</t>
  </si>
  <si>
    <t>HSS 48.3 x 3.7</t>
  </si>
  <si>
    <t xml:space="preserve"> W530 x 92</t>
  </si>
  <si>
    <t>WT 265 x 46</t>
  </si>
  <si>
    <t>229 x 127 x 7.9</t>
  </si>
  <si>
    <t>HSS 42.2 x 3.6</t>
  </si>
  <si>
    <t xml:space="preserve"> W530 x 101</t>
  </si>
  <si>
    <t>229 x 127 x 6.4</t>
  </si>
  <si>
    <t xml:space="preserve"> W530 x 109</t>
  </si>
  <si>
    <t>229 x 127 x 4.8</t>
  </si>
  <si>
    <t xml:space="preserve"> W530 x 123</t>
  </si>
  <si>
    <t>229 x 76 x 12.7</t>
  </si>
  <si>
    <t xml:space="preserve"> W530 x 138</t>
  </si>
  <si>
    <t>WT 265 x 69</t>
  </si>
  <si>
    <t>229 x 76 x 9.5</t>
  </si>
  <si>
    <t xml:space="preserve"> W530 x 150</t>
  </si>
  <si>
    <t>WT 265 x 75</t>
  </si>
  <si>
    <t>229 x 76 x 7.9</t>
  </si>
  <si>
    <t xml:space="preserve"> W530 x 165</t>
  </si>
  <si>
    <t>229 x 76 x 6.4</t>
  </si>
  <si>
    <t xml:space="preserve"> W530 x 182</t>
  </si>
  <si>
    <t>WT 265 x 91</t>
  </si>
  <si>
    <t>229 x 76 x 4.8</t>
  </si>
  <si>
    <t xml:space="preserve"> W530 x 196</t>
  </si>
  <si>
    <t>WT 265 x 98</t>
  </si>
  <si>
    <t>203 x 152 x 15.9</t>
  </si>
  <si>
    <t xml:space="preserve"> W530 x 219</t>
  </si>
  <si>
    <t>203 x 152 x 12.7</t>
  </si>
  <si>
    <t xml:space="preserve"> W530 x 248</t>
  </si>
  <si>
    <t>WT 265 x 124</t>
  </si>
  <si>
    <t>203 x 152 x 9.5</t>
  </si>
  <si>
    <t xml:space="preserve"> W530 x 272</t>
  </si>
  <si>
    <t>WT 265 x 136</t>
  </si>
  <si>
    <t>203 x 152 x 7.9</t>
  </si>
  <si>
    <t xml:space="preserve"> W530 x 300</t>
  </si>
  <si>
    <t>WT 265 x 150</t>
  </si>
  <si>
    <t>203 x 152 x 6.4</t>
  </si>
  <si>
    <t xml:space="preserve"> W610 x 82</t>
  </si>
  <si>
    <t>WT 305 x 41</t>
  </si>
  <si>
    <t>203 x 152 x 4.8</t>
  </si>
  <si>
    <t xml:space="preserve"> W610 x 92</t>
  </si>
  <si>
    <t>WT 305 x 46</t>
  </si>
  <si>
    <t>203 x 102 x 15.9</t>
  </si>
  <si>
    <t xml:space="preserve"> W610 x 101</t>
  </si>
  <si>
    <t>203 x 102 x 12.7</t>
  </si>
  <si>
    <t xml:space="preserve"> W610 x 113</t>
  </si>
  <si>
    <t>203 x 102 x 9.5</t>
  </si>
  <si>
    <t xml:space="preserve"> W610 x 125</t>
  </si>
  <si>
    <t>203 x 102 x 7.9</t>
  </si>
  <si>
    <t xml:space="preserve"> W610 x 140</t>
  </si>
  <si>
    <t>WT 305 x 70</t>
  </si>
  <si>
    <t>203 x 102 x 6.4</t>
  </si>
  <si>
    <t xml:space="preserve"> W610 x 153</t>
  </si>
  <si>
    <t>203 x 102 x 4.8</t>
  </si>
  <si>
    <t xml:space="preserve"> W610 x 155</t>
  </si>
  <si>
    <t>203 x 102 x 3.2</t>
  </si>
  <si>
    <t xml:space="preserve"> W610 x 174</t>
  </si>
  <si>
    <t>WT 305 x 87</t>
  </si>
  <si>
    <t>203 x 76 x 12.7</t>
  </si>
  <si>
    <t xml:space="preserve"> W610 x 195</t>
  </si>
  <si>
    <t>203 x 76 x 9.5</t>
  </si>
  <si>
    <t xml:space="preserve"> W610 x 217</t>
  </si>
  <si>
    <t>203 x 76 x 7.9</t>
  </si>
  <si>
    <t xml:space="preserve"> W610 x 241</t>
  </si>
  <si>
    <t>203 x 76 x 6.4</t>
  </si>
  <si>
    <t xml:space="preserve"> W610 x 262</t>
  </si>
  <si>
    <t>WT 305 x 131</t>
  </si>
  <si>
    <t>203 x 76 x 4.8</t>
  </si>
  <si>
    <t xml:space="preserve"> W610 x 285</t>
  </si>
  <si>
    <t>203 x 76 x 3.2</t>
  </si>
  <si>
    <t xml:space="preserve"> W610 x 307</t>
  </si>
  <si>
    <t>203 x 51 x 9.5</t>
  </si>
  <si>
    <t xml:space="preserve"> W610 x 341</t>
  </si>
  <si>
    <t>203 x 51 x 7.9</t>
  </si>
  <si>
    <t xml:space="preserve"> W610 x 372</t>
  </si>
  <si>
    <t>WT 305 x 186</t>
  </si>
  <si>
    <t>203 x 51 x 6.4</t>
  </si>
  <si>
    <t xml:space="preserve"> W610 x 415</t>
  </si>
  <si>
    <t>203 x 51 x 4.8</t>
  </si>
  <si>
    <t xml:space="preserve"> W610 x 455</t>
  </si>
  <si>
    <t>203 x 51 x 3.2</t>
  </si>
  <si>
    <t xml:space="preserve"> W610 x 498</t>
  </si>
  <si>
    <t>WT 305 x 249</t>
  </si>
  <si>
    <t>178 x 127 x 15.9</t>
  </si>
  <si>
    <t xml:space="preserve"> W610 x 551</t>
  </si>
  <si>
    <t>178 x 127 x 12.7</t>
  </si>
  <si>
    <t xml:space="preserve"> W690 x 125</t>
  </si>
  <si>
    <t>178 x 127 x 9.5</t>
  </si>
  <si>
    <t xml:space="preserve"> W690 x 140</t>
  </si>
  <si>
    <t>WT 345 x 70</t>
  </si>
  <si>
    <t>178 x 127 x 7.9</t>
  </si>
  <si>
    <t xml:space="preserve"> W690 x 152</t>
  </si>
  <si>
    <t>WT 345 x 76</t>
  </si>
  <si>
    <t>178 x 127 x 6.4</t>
  </si>
  <si>
    <t xml:space="preserve"> W690 x 170</t>
  </si>
  <si>
    <t>WT 345 x 85</t>
  </si>
  <si>
    <t>178 x 127 x 4.8</t>
  </si>
  <si>
    <t xml:space="preserve"> W690 x 192</t>
  </si>
  <si>
    <t>WT 345 x 96</t>
  </si>
  <si>
    <t>178 x 127 x 3.2</t>
  </si>
  <si>
    <t xml:space="preserve"> W690 x 217</t>
  </si>
  <si>
    <t>178 x 102 x 12.7</t>
  </si>
  <si>
    <t xml:space="preserve"> W690 x 240</t>
  </si>
  <si>
    <t>WT 345 x 120</t>
  </si>
  <si>
    <t>178 x 102 x 9.5</t>
  </si>
  <si>
    <t xml:space="preserve"> W690 x 265</t>
  </si>
  <si>
    <t>178 x 102 x 7.9</t>
  </si>
  <si>
    <t xml:space="preserve"> W690 x 289</t>
  </si>
  <si>
    <t>178 x 102 x 6.4</t>
  </si>
  <si>
    <t xml:space="preserve"> W690 x 323</t>
  </si>
  <si>
    <t>178 x 102 x 4.8</t>
  </si>
  <si>
    <t xml:space="preserve"> W690 x 350</t>
  </si>
  <si>
    <t>WT 345 x 175</t>
  </si>
  <si>
    <t>178 x 102 x 3.2</t>
  </si>
  <si>
    <t xml:space="preserve"> W690 x 384</t>
  </si>
  <si>
    <t>WT 345 x 192</t>
  </si>
  <si>
    <t>178 x 76 x 12.7</t>
  </si>
  <si>
    <t xml:space="preserve"> W690 x 418</t>
  </si>
  <si>
    <t>WT 345 x 209</t>
  </si>
  <si>
    <t>178 x 76 x 9.5</t>
  </si>
  <si>
    <t xml:space="preserve"> W690 x 457</t>
  </si>
  <si>
    <t>178 x 76 x 7.9</t>
  </si>
  <si>
    <t xml:space="preserve"> W690 x 500</t>
  </si>
  <si>
    <t>WT 345 x 250</t>
  </si>
  <si>
    <t>178 x 76 x 6.4</t>
  </si>
  <si>
    <t xml:space="preserve"> W690 x 548</t>
  </si>
  <si>
    <t>WT 345 x 274</t>
  </si>
  <si>
    <t>178 x 76 x 4.8</t>
  </si>
  <si>
    <t xml:space="preserve"> W690 x 802</t>
  </si>
  <si>
    <t>WT 345 x 401</t>
  </si>
  <si>
    <t>178 x 76 x 3.2</t>
  </si>
  <si>
    <t xml:space="preserve"> W760 x 134</t>
  </si>
  <si>
    <t>WT 380 x 67</t>
  </si>
  <si>
    <t xml:space="preserve"> W760 x 147</t>
  </si>
  <si>
    <t>152 x 127 x 12.7</t>
  </si>
  <si>
    <t xml:space="preserve"> W760 x 161</t>
  </si>
  <si>
    <t>152 x 127 x 9.5</t>
  </si>
  <si>
    <t xml:space="preserve"> W760 x 173</t>
  </si>
  <si>
    <t>152 x 127 x 7.9</t>
  </si>
  <si>
    <t xml:space="preserve"> W760 x 185</t>
  </si>
  <si>
    <t>WT 380 x 98</t>
  </si>
  <si>
    <t>152 x 127 x 6.4</t>
  </si>
  <si>
    <t xml:space="preserve"> W760 x 196</t>
  </si>
  <si>
    <t>152 x 127 x 4.8</t>
  </si>
  <si>
    <t xml:space="preserve"> W760 x 220</t>
  </si>
  <si>
    <t>WT 380 x 110</t>
  </si>
  <si>
    <t>152 x 102 x 12.7</t>
  </si>
  <si>
    <t xml:space="preserve"> W760 x 257</t>
  </si>
  <si>
    <t>152 x 102 x 9.5</t>
  </si>
  <si>
    <t xml:space="preserve"> W760 x 284</t>
  </si>
  <si>
    <t>WT 380 x 142</t>
  </si>
  <si>
    <t>152 x 102 x 7.9</t>
  </si>
  <si>
    <t xml:space="preserve"> W760 x 314</t>
  </si>
  <si>
    <t>WT 380 x 157</t>
  </si>
  <si>
    <t>152 x 102 x 6.4</t>
  </si>
  <si>
    <t xml:space="preserve"> W760 x 350</t>
  </si>
  <si>
    <t>WT 380 x 175</t>
  </si>
  <si>
    <t>152 x 102 x 4.8</t>
  </si>
  <si>
    <t xml:space="preserve"> W760 x 389</t>
  </si>
  <si>
    <t>152 x 102 x 3.2</t>
  </si>
  <si>
    <t xml:space="preserve"> W760 x 434</t>
  </si>
  <si>
    <t>WT 380 x 217</t>
  </si>
  <si>
    <t>152 x 76 x 12.7</t>
  </si>
  <si>
    <t xml:space="preserve"> W760 x 484</t>
  </si>
  <si>
    <t>WT 380 x 242</t>
  </si>
  <si>
    <t>152 x 76 x 9.5</t>
  </si>
  <si>
    <t xml:space="preserve"> W760 x 531</t>
  </si>
  <si>
    <t>152 x 76 x 7.9</t>
  </si>
  <si>
    <t xml:space="preserve"> W760 x 582</t>
  </si>
  <si>
    <t>WT 380 x 291</t>
  </si>
  <si>
    <t>152 x 76 x 6.4</t>
  </si>
  <si>
    <t xml:space="preserve"> W840 x 176</t>
  </si>
  <si>
    <t>WT 420 x 87.8</t>
  </si>
  <si>
    <t>152 x 76 x 4.8</t>
  </si>
  <si>
    <t xml:space="preserve"> W840 x 193</t>
  </si>
  <si>
    <t>WT 420 x 96.8</t>
  </si>
  <si>
    <t>152 x 76 x 3.2</t>
  </si>
  <si>
    <t xml:space="preserve"> W840 x 210</t>
  </si>
  <si>
    <t>WT 420 105</t>
  </si>
  <si>
    <t>152 x 51 x 9.5</t>
  </si>
  <si>
    <t xml:space="preserve"> W840 x 226</t>
  </si>
  <si>
    <t>WT 420 x 113.1</t>
  </si>
  <si>
    <t>152 x 51 x 7.9</t>
  </si>
  <si>
    <t xml:space="preserve"> W840 x 251</t>
  </si>
  <si>
    <t>WT 420 x 125.8</t>
  </si>
  <si>
    <t>152 x 51 x 6.4</t>
  </si>
  <si>
    <t xml:space="preserve"> W840 x 299</t>
  </si>
  <si>
    <t>WT 420 x 149.6</t>
  </si>
  <si>
    <t>152 x 51 x 4.8</t>
  </si>
  <si>
    <t xml:space="preserve"> W840 x 329</t>
  </si>
  <si>
    <t>WT 420 x 164.5</t>
  </si>
  <si>
    <t>152 x 51 x 3.2</t>
  </si>
  <si>
    <t xml:space="preserve"> W840 x 359</t>
  </si>
  <si>
    <t>WT 420 x 179.4</t>
  </si>
  <si>
    <t>127 x 102 x 12.7</t>
  </si>
  <si>
    <t xml:space="preserve"> W840 x 392</t>
  </si>
  <si>
    <t>WT 420 x 195.7</t>
  </si>
  <si>
    <t>127 x 102 x 9.5</t>
  </si>
  <si>
    <t xml:space="preserve"> W840 x 433</t>
  </si>
  <si>
    <t>WT 420 x 216.6</t>
  </si>
  <si>
    <t>127 x 102 x 7.9</t>
  </si>
  <si>
    <t xml:space="preserve"> W840 x 473</t>
  </si>
  <si>
    <t>WT 420 x 236.7</t>
  </si>
  <si>
    <t>127 x 102 x 6.4</t>
  </si>
  <si>
    <t xml:space="preserve"> W840 x 527</t>
  </si>
  <si>
    <t>WT 420 x 263.5</t>
  </si>
  <si>
    <t>127 x 102 x 4.8</t>
  </si>
  <si>
    <t xml:space="preserve"> W840 x 576</t>
  </si>
  <si>
    <t>WT 420 x 288</t>
  </si>
  <si>
    <t>127 x 76 x 12.7</t>
  </si>
  <si>
    <t xml:space="preserve"> W920 x 201</t>
  </si>
  <si>
    <t>127 x 76 x 9.5</t>
  </si>
  <si>
    <t xml:space="preserve"> W920 x 233</t>
  </si>
  <si>
    <t>127 x 76 x 7.9</t>
  </si>
  <si>
    <t xml:space="preserve"> W920 x 238</t>
  </si>
  <si>
    <t>WT 460  x 119</t>
  </si>
  <si>
    <t>127 x 76 x 6.4</t>
  </si>
  <si>
    <t xml:space="preserve"> W920 x 253</t>
  </si>
  <si>
    <t>127 x 76 x 4.8</t>
  </si>
  <si>
    <t xml:space="preserve"> W920 x 271</t>
  </si>
  <si>
    <t>127 x 76 x 3.2</t>
  </si>
  <si>
    <t xml:space="preserve"> W920 x 289</t>
  </si>
  <si>
    <t>127 x 64 x 6.4</t>
  </si>
  <si>
    <t xml:space="preserve"> W920 x 313</t>
  </si>
  <si>
    <t>127 x 64 x 4.8</t>
  </si>
  <si>
    <t xml:space="preserve"> W920 x 345</t>
  </si>
  <si>
    <t>WT 460  x 171</t>
  </si>
  <si>
    <t>127 x 64 x 3.2</t>
  </si>
  <si>
    <t xml:space="preserve"> W920 x 381</t>
  </si>
  <si>
    <t>127 x 51 x 9.5</t>
  </si>
  <si>
    <t xml:space="preserve"> W920 x 342</t>
  </si>
  <si>
    <t>127 x 51 x 7.9</t>
  </si>
  <si>
    <t xml:space="preserve"> W920 x 365</t>
  </si>
  <si>
    <t>127 x 51 x 6.4</t>
  </si>
  <si>
    <t xml:space="preserve"> W920 x 387</t>
  </si>
  <si>
    <t>127 x 51 x 4.8</t>
  </si>
  <si>
    <t xml:space="preserve"> W920 x 417</t>
  </si>
  <si>
    <t>127 x 51 x 3.2</t>
  </si>
  <si>
    <t xml:space="preserve"> W920 x 446</t>
  </si>
  <si>
    <t>WT 460  x 223</t>
  </si>
  <si>
    <t xml:space="preserve"> W920 x 488</t>
  </si>
  <si>
    <t>WT 460  x 244</t>
  </si>
  <si>
    <t xml:space="preserve"> W920 x 534</t>
  </si>
  <si>
    <t>WT 460  x 267</t>
  </si>
  <si>
    <t>102 x 76 x 6.4</t>
  </si>
  <si>
    <t xml:space="preserve"> W920 x 585</t>
  </si>
  <si>
    <t>102 x 76 x 4.8</t>
  </si>
  <si>
    <t xml:space="preserve"> W920 x 653</t>
  </si>
  <si>
    <t xml:space="preserve"> W920 x 784</t>
  </si>
  <si>
    <t>WT 460  x 392</t>
  </si>
  <si>
    <t>102 x 64 x 7.9</t>
  </si>
  <si>
    <t xml:space="preserve"> W920 x 967</t>
  </si>
  <si>
    <t>102 x 64 x 6.4</t>
  </si>
  <si>
    <t xml:space="preserve"> W920 x 1188</t>
  </si>
  <si>
    <t>WT 460  x 594</t>
  </si>
  <si>
    <t>102 x 64 x 4.8</t>
  </si>
  <si>
    <t xml:space="preserve"> W1000 x 222</t>
  </si>
  <si>
    <t>WT 500 x 111</t>
  </si>
  <si>
    <t xml:space="preserve"> W1000 x 249</t>
  </si>
  <si>
    <t>102 x 51 x 7.9</t>
  </si>
  <si>
    <t xml:space="preserve"> W1000 x 272</t>
  </si>
  <si>
    <t>WT 500 x 136</t>
  </si>
  <si>
    <t>102 x 51 x 6.4</t>
  </si>
  <si>
    <t xml:space="preserve"> W1000 x 314</t>
  </si>
  <si>
    <t>WT 500 x 148</t>
  </si>
  <si>
    <t>102 x 51 x 4.8</t>
  </si>
  <si>
    <t xml:space="preserve"> W1000 x 350</t>
  </si>
  <si>
    <t>WT 500 x 157</t>
  </si>
  <si>
    <t>102 x 51 x 3.2</t>
  </si>
  <si>
    <t xml:space="preserve"> W1000 x 393</t>
  </si>
  <si>
    <t>WT 500 x 161</t>
  </si>
  <si>
    <t>89 x 64 x 9.5</t>
  </si>
  <si>
    <t xml:space="preserve"> W1000 x 414</t>
  </si>
  <si>
    <t>WT 500 x 175</t>
  </si>
  <si>
    <t>89 x 64 x 7.9</t>
  </si>
  <si>
    <t xml:space="preserve"> W1000 x 487</t>
  </si>
  <si>
    <t>WT 500 x 186</t>
  </si>
  <si>
    <t>89 x 64 x 6.4</t>
  </si>
  <si>
    <t xml:space="preserve"> W1000 x 493</t>
  </si>
  <si>
    <t>WT 500 x 197</t>
  </si>
  <si>
    <t>89 x 64 x 4.8</t>
  </si>
  <si>
    <t xml:space="preserve"> W1000 x 583</t>
  </si>
  <si>
    <t>WT 500 x 206</t>
  </si>
  <si>
    <t>89 x 64 x 3.2</t>
  </si>
  <si>
    <t xml:space="preserve"> W1000 x 296</t>
  </si>
  <si>
    <t>WT 500 x 207</t>
  </si>
  <si>
    <t>76 x 64 x 7.9</t>
  </si>
  <si>
    <t xml:space="preserve"> W1000 x 320</t>
  </si>
  <si>
    <t>WT 500 x 221</t>
  </si>
  <si>
    <t>76 x 64 x 6.4</t>
  </si>
  <si>
    <t xml:space="preserve"> W1000 x 371</t>
  </si>
  <si>
    <t>WT 500 x 241</t>
  </si>
  <si>
    <t>76 x 64 x 4.8</t>
  </si>
  <si>
    <t xml:space="preserve"> W1000 x 412</t>
  </si>
  <si>
    <t>WT 500 x 244</t>
  </si>
  <si>
    <t>76 x 64 x 3.2</t>
  </si>
  <si>
    <t xml:space="preserve"> W1000 x 442</t>
  </si>
  <si>
    <t>WT 500 x 247</t>
  </si>
  <si>
    <t>76 x 51 x 7.9</t>
  </si>
  <si>
    <t xml:space="preserve"> W1000 x 482</t>
  </si>
  <si>
    <t>WT 500 x 270</t>
  </si>
  <si>
    <t>76 x 51 x 6.4</t>
  </si>
  <si>
    <t xml:space="preserve"> W1000 x 539</t>
  </si>
  <si>
    <t>WT 500 x 277</t>
  </si>
  <si>
    <t>76 x 51 x 4.8</t>
  </si>
  <si>
    <t xml:space="preserve"> W1000 x 554</t>
  </si>
  <si>
    <t>WT 500 x 292</t>
  </si>
  <si>
    <t>76 x 51 x 3.2</t>
  </si>
  <si>
    <t xml:space="preserve"> W1000 x 591</t>
  </si>
  <si>
    <t>WT 500 x 296</t>
  </si>
  <si>
    <t>76 x 38 x 6.4</t>
  </si>
  <si>
    <t xml:space="preserve"> W1000 x 641</t>
  </si>
  <si>
    <t>WT 500 x 321</t>
  </si>
  <si>
    <t>76 x 38 x 4.8</t>
  </si>
  <si>
    <t xml:space="preserve"> W1000 x 748</t>
  </si>
  <si>
    <t>WT 500 x 374</t>
  </si>
  <si>
    <t>76 x 38 x 3.2</t>
  </si>
  <si>
    <t xml:space="preserve"> W1000 x 883</t>
  </si>
  <si>
    <t>76 x 25 x 3.2</t>
  </si>
  <si>
    <t xml:space="preserve"> W1120 x 342</t>
  </si>
  <si>
    <t>WT 560 x 171</t>
  </si>
  <si>
    <t>64 x 38 x 6.4</t>
  </si>
  <si>
    <t xml:space="preserve"> W1120 x 390</t>
  </si>
  <si>
    <t>WT 560 x 195</t>
  </si>
  <si>
    <t>64 x 38 x 4.8</t>
  </si>
  <si>
    <t xml:space="preserve"> W1120 x 432</t>
  </si>
  <si>
    <t>WT 560 x 216</t>
  </si>
  <si>
    <t>64 x 38 x 3.2</t>
  </si>
  <si>
    <t xml:space="preserve"> W1120 x 498</t>
  </si>
  <si>
    <t>WT 560 x 249</t>
  </si>
  <si>
    <t>51 x 38 x 4.8</t>
  </si>
  <si>
    <t>51 x 25 x 4.8</t>
  </si>
  <si>
    <t>51 x 25 x 3.2</t>
  </si>
  <si>
    <t>SI / Metric</t>
  </si>
  <si>
    <t>Member Designation SI</t>
  </si>
  <si>
    <t>Member designation Metric</t>
  </si>
  <si>
    <t>W1120x498</t>
  </si>
  <si>
    <t>W1120x432</t>
  </si>
  <si>
    <t>W1120x390</t>
  </si>
  <si>
    <t>W1120x342</t>
  </si>
  <si>
    <t>W1000x883</t>
  </si>
  <si>
    <t>W1000x748</t>
  </si>
  <si>
    <t>W1000x641</t>
  </si>
  <si>
    <t>W1000x591</t>
  </si>
  <si>
    <t>W1000x554</t>
  </si>
  <si>
    <t>W1000x539</t>
  </si>
  <si>
    <t>W1000x482</t>
  </si>
  <si>
    <t>W1000x442</t>
  </si>
  <si>
    <t>W1000x412</t>
  </si>
  <si>
    <t>W1000x371</t>
  </si>
  <si>
    <t>W1000x320</t>
  </si>
  <si>
    <t>W1000x296</t>
  </si>
  <si>
    <t>W1000x583</t>
  </si>
  <si>
    <t>W1000x493</t>
  </si>
  <si>
    <t>W1000x487</t>
  </si>
  <si>
    <t>W1000x414</t>
  </si>
  <si>
    <t>W1000x393</t>
  </si>
  <si>
    <t>W1000x350</t>
  </si>
  <si>
    <t>W1000x314</t>
  </si>
  <si>
    <t>W1000x272</t>
  </si>
  <si>
    <t>W1000x249</t>
  </si>
  <si>
    <t>W1000x222</t>
  </si>
  <si>
    <t>W920x1188</t>
  </si>
  <si>
    <t>W920x967</t>
  </si>
  <si>
    <t>W920x784</t>
  </si>
  <si>
    <t>W920x653</t>
  </si>
  <si>
    <t>W920x585</t>
  </si>
  <si>
    <t>W920x534</t>
  </si>
  <si>
    <t>W920x488</t>
  </si>
  <si>
    <t>W920x446</t>
  </si>
  <si>
    <t>W920x417</t>
  </si>
  <si>
    <t>W920x387</t>
  </si>
  <si>
    <t>W920x365</t>
  </si>
  <si>
    <t>W920x342</t>
  </si>
  <si>
    <t>W920x381</t>
  </si>
  <si>
    <t>W920x345</t>
  </si>
  <si>
    <t>W920x313</t>
  </si>
  <si>
    <t>W920x289</t>
  </si>
  <si>
    <t>W920x271</t>
  </si>
  <si>
    <t>W920x253</t>
  </si>
  <si>
    <t>W920x238</t>
  </si>
  <si>
    <t>W920x233</t>
  </si>
  <si>
    <t>W920x201</t>
  </si>
  <si>
    <t>W840x576</t>
  </si>
  <si>
    <t>W840x527</t>
  </si>
  <si>
    <t>W840x473</t>
  </si>
  <si>
    <t>W840x433</t>
  </si>
  <si>
    <t>W840x392</t>
  </si>
  <si>
    <t>W840x359</t>
  </si>
  <si>
    <t>W840x329</t>
  </si>
  <si>
    <t>W840x299</t>
  </si>
  <si>
    <t>W840x251</t>
  </si>
  <si>
    <t>W840x226</t>
  </si>
  <si>
    <t>W840x210</t>
  </si>
  <si>
    <t>W840x193</t>
  </si>
  <si>
    <t>W840x176</t>
  </si>
  <si>
    <t>W760x582</t>
  </si>
  <si>
    <t>W760x531</t>
  </si>
  <si>
    <t>W760x484</t>
  </si>
  <si>
    <t>W760x434</t>
  </si>
  <si>
    <t>W760x389</t>
  </si>
  <si>
    <t>W760x350</t>
  </si>
  <si>
    <t>W760x314</t>
  </si>
  <si>
    <t>W760x284</t>
  </si>
  <si>
    <t>W760x257</t>
  </si>
  <si>
    <t>W760x220</t>
  </si>
  <si>
    <t>W760x196</t>
  </si>
  <si>
    <t>W760x185</t>
  </si>
  <si>
    <t>W760x173</t>
  </si>
  <si>
    <t>W760x161</t>
  </si>
  <si>
    <t>W760x147</t>
  </si>
  <si>
    <t>W760x134</t>
  </si>
  <si>
    <t>W690x802</t>
  </si>
  <si>
    <t>W690x548</t>
  </si>
  <si>
    <t>W690x500</t>
  </si>
  <si>
    <t>W690x457</t>
  </si>
  <si>
    <t>W690x418</t>
  </si>
  <si>
    <t>W690x384</t>
  </si>
  <si>
    <t>W690x350</t>
  </si>
  <si>
    <t>W690x323</t>
  </si>
  <si>
    <t>W690x289</t>
  </si>
  <si>
    <t>W690x265</t>
  </si>
  <si>
    <t>W690x240</t>
  </si>
  <si>
    <t>W690x217</t>
  </si>
  <si>
    <t>W690x192</t>
  </si>
  <si>
    <t>W690x170</t>
  </si>
  <si>
    <t>W690x152</t>
  </si>
  <si>
    <t>W690x140</t>
  </si>
  <si>
    <t>W690x125</t>
  </si>
  <si>
    <t>W610x551</t>
  </si>
  <si>
    <t>W610x498</t>
  </si>
  <si>
    <t>W610x455</t>
  </si>
  <si>
    <t>W610x415</t>
  </si>
  <si>
    <t>W610x372</t>
  </si>
  <si>
    <t>W610x341</t>
  </si>
  <si>
    <t>W610x307</t>
  </si>
  <si>
    <t>W610x285</t>
  </si>
  <si>
    <t>W610x262</t>
  </si>
  <si>
    <t>W610x241</t>
  </si>
  <si>
    <t>W610x217</t>
  </si>
  <si>
    <t>W610x195</t>
  </si>
  <si>
    <t>W610x174</t>
  </si>
  <si>
    <t>W610x155</t>
  </si>
  <si>
    <t>W610x153</t>
  </si>
  <si>
    <t>W610x140</t>
  </si>
  <si>
    <t>W610x125</t>
  </si>
  <si>
    <t>W610x113</t>
  </si>
  <si>
    <t>W610x101</t>
  </si>
  <si>
    <t>W610x92</t>
  </si>
  <si>
    <t>W610x82</t>
  </si>
  <si>
    <t>W530x300</t>
  </si>
  <si>
    <t>W530x272</t>
  </si>
  <si>
    <t>W530x248</t>
  </si>
  <si>
    <t>W530x219</t>
  </si>
  <si>
    <t>W530x196</t>
  </si>
  <si>
    <t>W530x182</t>
  </si>
  <si>
    <t>W530x165</t>
  </si>
  <si>
    <t>W530x150</t>
  </si>
  <si>
    <t>W530x138</t>
  </si>
  <si>
    <t>W530x123</t>
  </si>
  <si>
    <t>W530x109</t>
  </si>
  <si>
    <t>W530x101</t>
  </si>
  <si>
    <t>W530x92</t>
  </si>
  <si>
    <t>W530x82</t>
  </si>
  <si>
    <t>W530x72</t>
  </si>
  <si>
    <t>W530x85</t>
  </si>
  <si>
    <t>W530x74</t>
  </si>
  <si>
    <t>W530x66</t>
  </si>
  <si>
    <t>W460x260</t>
  </si>
  <si>
    <t>W460x235</t>
  </si>
  <si>
    <t>W460x213</t>
  </si>
  <si>
    <t>W460x193</t>
  </si>
  <si>
    <t>W460x177</t>
  </si>
  <si>
    <t>W460x158</t>
  </si>
  <si>
    <t>W460x144</t>
  </si>
  <si>
    <t>W460x128</t>
  </si>
  <si>
    <t>W460x113</t>
  </si>
  <si>
    <t>W460x106</t>
  </si>
  <si>
    <t>W460x97</t>
  </si>
  <si>
    <t>W460x89</t>
  </si>
  <si>
    <t>W460x82</t>
  </si>
  <si>
    <t>W460x74</t>
  </si>
  <si>
    <t>W460x68</t>
  </si>
  <si>
    <t>W460x60</t>
  </si>
  <si>
    <t>W460x52</t>
  </si>
  <si>
    <t>W410x149</t>
  </si>
  <si>
    <t>W410x132</t>
  </si>
  <si>
    <t>W410x114</t>
  </si>
  <si>
    <t>W410x100</t>
  </si>
  <si>
    <t>W410x85</t>
  </si>
  <si>
    <t>W410x74</t>
  </si>
  <si>
    <t>W410x67</t>
  </si>
  <si>
    <t>W410x60</t>
  </si>
  <si>
    <t>W410x53</t>
  </si>
  <si>
    <t>W410x46</t>
  </si>
  <si>
    <t>W410x39</t>
  </si>
  <si>
    <t>W360x1202</t>
  </si>
  <si>
    <t>W360x1086</t>
  </si>
  <si>
    <t>W360x990</t>
  </si>
  <si>
    <t>W360x900</t>
  </si>
  <si>
    <t>W360x818</t>
  </si>
  <si>
    <t>W360x744</t>
  </si>
  <si>
    <t>W360x677</t>
  </si>
  <si>
    <t>W360x634</t>
  </si>
  <si>
    <t>W360x592</t>
  </si>
  <si>
    <t>W360x551</t>
  </si>
  <si>
    <t>W360x509</t>
  </si>
  <si>
    <t>W360x463</t>
  </si>
  <si>
    <t>W360x421</t>
  </si>
  <si>
    <t>W360x382</t>
  </si>
  <si>
    <t>W360x347</t>
  </si>
  <si>
    <t>W360x314</t>
  </si>
  <si>
    <t>W360x287</t>
  </si>
  <si>
    <t>W360x262</t>
  </si>
  <si>
    <t>W360x237</t>
  </si>
  <si>
    <t>W360x216</t>
  </si>
  <si>
    <t>W360x196</t>
  </si>
  <si>
    <t>W360x179</t>
  </si>
  <si>
    <t>W360x162</t>
  </si>
  <si>
    <t>W360x147</t>
  </si>
  <si>
    <t>W360x134</t>
  </si>
  <si>
    <t>W360x122</t>
  </si>
  <si>
    <t>W360x110</t>
  </si>
  <si>
    <t>W360x101</t>
  </si>
  <si>
    <t>W360x91</t>
  </si>
  <si>
    <t>W360x79</t>
  </si>
  <si>
    <t>W360x72</t>
  </si>
  <si>
    <t>W360x64</t>
  </si>
  <si>
    <t>W360x57</t>
  </si>
  <si>
    <t>W360x51</t>
  </si>
  <si>
    <t>W360x45</t>
  </si>
  <si>
    <t>W360x39</t>
  </si>
  <si>
    <t>W360x33</t>
  </si>
  <si>
    <t>W310x500</t>
  </si>
  <si>
    <t>W310x454</t>
  </si>
  <si>
    <t>W310x415</t>
  </si>
  <si>
    <t>W310x375</t>
  </si>
  <si>
    <t>W310x342</t>
  </si>
  <si>
    <t>W310x313</t>
  </si>
  <si>
    <t>W310x283</t>
  </si>
  <si>
    <t>W310x253</t>
  </si>
  <si>
    <t>W310x225</t>
  </si>
  <si>
    <t>W310x202</t>
  </si>
  <si>
    <t>W310x179</t>
  </si>
  <si>
    <t>W310x158</t>
  </si>
  <si>
    <t>W310x143</t>
  </si>
  <si>
    <t>W310x129</t>
  </si>
  <si>
    <t>W310x117</t>
  </si>
  <si>
    <t>W310x107</t>
  </si>
  <si>
    <t>W310x97</t>
  </si>
  <si>
    <t>W310x86</t>
  </si>
  <si>
    <t>W310x79</t>
  </si>
  <si>
    <t>W310x74</t>
  </si>
  <si>
    <t>W310x67</t>
  </si>
  <si>
    <t>W310x60</t>
  </si>
  <si>
    <t>W310x52</t>
  </si>
  <si>
    <t>W310x45</t>
  </si>
  <si>
    <t>W310x39</t>
  </si>
  <si>
    <t>W310x33</t>
  </si>
  <si>
    <t>W310x28</t>
  </si>
  <si>
    <t>W310x24</t>
  </si>
  <si>
    <t>W310x25</t>
  </si>
  <si>
    <t>W250x167</t>
  </si>
  <si>
    <t>W250x149</t>
  </si>
  <si>
    <t>W250x131</t>
  </si>
  <si>
    <t>W250x115</t>
  </si>
  <si>
    <t>W250x101</t>
  </si>
  <si>
    <t>W250x89</t>
  </si>
  <si>
    <t>W250x80</t>
  </si>
  <si>
    <t>W250x73</t>
  </si>
  <si>
    <t>W250x67</t>
  </si>
  <si>
    <t>W250x58</t>
  </si>
  <si>
    <t>W250x49</t>
  </si>
  <si>
    <t>W250x45</t>
  </si>
  <si>
    <t>W250x39</t>
  </si>
  <si>
    <t>W250x33</t>
  </si>
  <si>
    <t>W250x28</t>
  </si>
  <si>
    <t>W250x25</t>
  </si>
  <si>
    <t>W250x22</t>
  </si>
  <si>
    <t>W250x18</t>
  </si>
  <si>
    <t>W200x100</t>
  </si>
  <si>
    <t>W200x86</t>
  </si>
  <si>
    <t>W200x71</t>
  </si>
  <si>
    <t>W200x59</t>
  </si>
  <si>
    <t>W200x52</t>
  </si>
  <si>
    <t>W200x46</t>
  </si>
  <si>
    <t>W200x42</t>
  </si>
  <si>
    <t>W200x36</t>
  </si>
  <si>
    <t>W200x31</t>
  </si>
  <si>
    <t>W200x27</t>
  </si>
  <si>
    <t>W200x22</t>
  </si>
  <si>
    <t>W200x19</t>
  </si>
  <si>
    <t>W200x15</t>
  </si>
  <si>
    <t>W150x37</t>
  </si>
  <si>
    <t>W150x30</t>
  </si>
  <si>
    <t>W150x22</t>
  </si>
  <si>
    <t>W150x24</t>
  </si>
  <si>
    <t>W150x18</t>
  </si>
  <si>
    <t>W150x14</t>
  </si>
  <si>
    <t>W150x13</t>
  </si>
  <si>
    <t>W130x28</t>
  </si>
  <si>
    <t>W130x24</t>
  </si>
  <si>
    <t>W100x19</t>
  </si>
  <si>
    <t>C380x74</t>
  </si>
  <si>
    <t>C380x60</t>
  </si>
  <si>
    <t>C380x50</t>
  </si>
  <si>
    <t>C310x45</t>
  </si>
  <si>
    <t>C310x37</t>
  </si>
  <si>
    <t>C310x31</t>
  </si>
  <si>
    <t>C250x45</t>
  </si>
  <si>
    <t>C250x37</t>
  </si>
  <si>
    <t>C250x30</t>
  </si>
  <si>
    <t>C250x23</t>
  </si>
  <si>
    <t>C230x30</t>
  </si>
  <si>
    <t>C230x22</t>
  </si>
  <si>
    <t>C230x20</t>
  </si>
  <si>
    <t>C200x28</t>
  </si>
  <si>
    <t>C200x20</t>
  </si>
  <si>
    <t>C200x17</t>
  </si>
  <si>
    <t>C180x22</t>
  </si>
  <si>
    <t>C180x18</t>
  </si>
  <si>
    <t>C180x15</t>
  </si>
  <si>
    <t>C150x19</t>
  </si>
  <si>
    <t>C150x16</t>
  </si>
  <si>
    <t>C150x12</t>
  </si>
  <si>
    <t>C130x13</t>
  </si>
  <si>
    <t>C130x10</t>
  </si>
  <si>
    <t>C100x11</t>
  </si>
  <si>
    <t>C100x8</t>
  </si>
  <si>
    <t>C100x7</t>
  </si>
  <si>
    <t>C75x9</t>
  </si>
  <si>
    <t>C75x7</t>
  </si>
  <si>
    <t>C75x6</t>
  </si>
  <si>
    <t>C75x5</t>
  </si>
  <si>
    <t>WT560x249</t>
  </si>
  <si>
    <t>WT560x216</t>
  </si>
  <si>
    <t>WT560x195</t>
  </si>
  <si>
    <t>WT560x171</t>
  </si>
  <si>
    <t>WT500x374</t>
  </si>
  <si>
    <t>WT500x321</t>
  </si>
  <si>
    <t>WT500x296</t>
  </si>
  <si>
    <t>WT500x292</t>
  </si>
  <si>
    <t>WT500x277</t>
  </si>
  <si>
    <t>WT500x270</t>
  </si>
  <si>
    <t>WT500x247</t>
  </si>
  <si>
    <t>WT500x244</t>
  </si>
  <si>
    <t>WT500x241</t>
  </si>
  <si>
    <t>WT500x221</t>
  </si>
  <si>
    <t>WT500x207</t>
  </si>
  <si>
    <t>WT500x206</t>
  </si>
  <si>
    <t>WT500x197</t>
  </si>
  <si>
    <t>WT500x186</t>
  </si>
  <si>
    <t>WT500x175</t>
  </si>
  <si>
    <t>WT500x161</t>
  </si>
  <si>
    <t>WT500x157</t>
  </si>
  <si>
    <t>WT500x148</t>
  </si>
  <si>
    <t>WT500x136</t>
  </si>
  <si>
    <t>WT500x111</t>
  </si>
  <si>
    <t>WT460x594</t>
  </si>
  <si>
    <t>WT460x392</t>
  </si>
  <si>
    <t>WT460x267</t>
  </si>
  <si>
    <t>WT460x244</t>
  </si>
  <si>
    <t>WT460x223</t>
  </si>
  <si>
    <t>WT460x171</t>
  </si>
  <si>
    <t>WT460x119</t>
  </si>
  <si>
    <t>WT420x288</t>
  </si>
  <si>
    <t>WT420x263.5</t>
  </si>
  <si>
    <t>WT420x236.7</t>
  </si>
  <si>
    <t>WT420x216.6</t>
  </si>
  <si>
    <t>WT420x195.7</t>
  </si>
  <si>
    <t>WT420x179.4</t>
  </si>
  <si>
    <t>WT420x164.5</t>
  </si>
  <si>
    <t>WT420x149.6</t>
  </si>
  <si>
    <t>WT420x125.8</t>
  </si>
  <si>
    <t>WT420x113.1</t>
  </si>
  <si>
    <t>WT420105</t>
  </si>
  <si>
    <t>WT420x96.8</t>
  </si>
  <si>
    <t>WT420x87.8</t>
  </si>
  <si>
    <t>WT380x291</t>
  </si>
  <si>
    <t>WT380x242</t>
  </si>
  <si>
    <t>WT380x217</t>
  </si>
  <si>
    <t>WT380x175</t>
  </si>
  <si>
    <t>WT380x157</t>
  </si>
  <si>
    <t>WT380x142</t>
  </si>
  <si>
    <t>WT380x110</t>
  </si>
  <si>
    <t>WT380x98</t>
  </si>
  <si>
    <t>WT380x67</t>
  </si>
  <si>
    <t>WT345x401</t>
  </si>
  <si>
    <t>WT345x274</t>
  </si>
  <si>
    <t>WT345x250</t>
  </si>
  <si>
    <t>WT345x209</t>
  </si>
  <si>
    <t>WT345x192</t>
  </si>
  <si>
    <t>WT345x175</t>
  </si>
  <si>
    <t>WT345x120</t>
  </si>
  <si>
    <t>WT345x96</t>
  </si>
  <si>
    <t>WT345x85</t>
  </si>
  <si>
    <t>WT345x76</t>
  </si>
  <si>
    <t>WT345x70</t>
  </si>
  <si>
    <t>WT305x249</t>
  </si>
  <si>
    <t>WT305x186</t>
  </si>
  <si>
    <t>WT305x131</t>
  </si>
  <si>
    <t>WT305x87</t>
  </si>
  <si>
    <t>WT305x70</t>
  </si>
  <si>
    <t>WT305x46</t>
  </si>
  <si>
    <t>WT305x41</t>
  </si>
  <si>
    <t>WT265x150</t>
  </si>
  <si>
    <t>WT265x136</t>
  </si>
  <si>
    <t>WT265x124</t>
  </si>
  <si>
    <t>WT265x98</t>
  </si>
  <si>
    <t>WT265x91</t>
  </si>
  <si>
    <t>WT265x75</t>
  </si>
  <si>
    <t>WT265x69</t>
  </si>
  <si>
    <t>WT265x46</t>
  </si>
  <si>
    <t>WT265x36</t>
  </si>
  <si>
    <t>WT265x41</t>
  </si>
  <si>
    <t>WT265x37</t>
  </si>
  <si>
    <t>WT265x33</t>
  </si>
  <si>
    <t>WT230x130</t>
  </si>
  <si>
    <t>WT230x79</t>
  </si>
  <si>
    <t>WT230x72</t>
  </si>
  <si>
    <t>WT230x64</t>
  </si>
  <si>
    <t>WT230x53</t>
  </si>
  <si>
    <t>WT230x41</t>
  </si>
  <si>
    <t>WT230x37</t>
  </si>
  <si>
    <t>WT230x34</t>
  </si>
  <si>
    <t>WT230x30</t>
  </si>
  <si>
    <t>WT230x26</t>
  </si>
  <si>
    <t>WT205x66</t>
  </si>
  <si>
    <t>WT205x57</t>
  </si>
  <si>
    <t>WT205x50</t>
  </si>
  <si>
    <t>WT205x37</t>
  </si>
  <si>
    <t>WT205x30</t>
  </si>
  <si>
    <t>WT205x23</t>
  </si>
  <si>
    <t>WT180x601</t>
  </si>
  <si>
    <t>WT180x543</t>
  </si>
  <si>
    <t>WT180x495</t>
  </si>
  <si>
    <t>WT180x450</t>
  </si>
  <si>
    <t>WT180x409</t>
  </si>
  <si>
    <t>WT180x372</t>
  </si>
  <si>
    <t>WT180x317</t>
  </si>
  <si>
    <t>WT180x296</t>
  </si>
  <si>
    <t>WT180x191</t>
  </si>
  <si>
    <t>WT180x157</t>
  </si>
  <si>
    <t>WT180x131</t>
  </si>
  <si>
    <t>WT180x108</t>
  </si>
  <si>
    <t>WT180x98</t>
  </si>
  <si>
    <t>WT180x81</t>
  </si>
  <si>
    <t>WT180x67</t>
  </si>
  <si>
    <t>WT180x61</t>
  </si>
  <si>
    <t>WT180x55</t>
  </si>
  <si>
    <t>WT180x36</t>
  </si>
  <si>
    <t>WT180x32</t>
  </si>
  <si>
    <t>WT155x250</t>
  </si>
  <si>
    <t>WT155x227</t>
  </si>
  <si>
    <t>WT155x171</t>
  </si>
  <si>
    <t>WT155x101</t>
  </si>
  <si>
    <t>WT155x79</t>
  </si>
  <si>
    <t>WT155x43</t>
  </si>
  <si>
    <t>WT155x37</t>
  </si>
  <si>
    <t>WT155x30</t>
  </si>
  <si>
    <t>WT155x26</t>
  </si>
  <si>
    <t>WT155x14</t>
  </si>
  <si>
    <t>WT155x12</t>
  </si>
  <si>
    <t>WT125x40</t>
  </si>
  <si>
    <t>WT125x29</t>
  </si>
  <si>
    <t>WT125x14</t>
  </si>
  <si>
    <t>WT125x11</t>
  </si>
  <si>
    <t>WT125x9</t>
  </si>
  <si>
    <t>WT100x50</t>
  </si>
  <si>
    <t>WT100x43</t>
  </si>
  <si>
    <t>WT100x26</t>
  </si>
  <si>
    <t>WT100x23</t>
  </si>
  <si>
    <t>WT100x21</t>
  </si>
  <si>
    <t>WT100x18</t>
  </si>
  <si>
    <t>WT100x11</t>
  </si>
  <si>
    <t>WT75x15</t>
  </si>
  <si>
    <t>WT75x11</t>
  </si>
  <si>
    <t>WT75x12</t>
  </si>
  <si>
    <t>WT75x9</t>
  </si>
  <si>
    <t>WT75x7</t>
  </si>
  <si>
    <t>WT65x14</t>
  </si>
  <si>
    <t>WT65x12</t>
  </si>
  <si>
    <t>MC460x86</t>
  </si>
  <si>
    <t>MC460x77</t>
  </si>
  <si>
    <t>MC460x68</t>
  </si>
  <si>
    <t>MC460x64</t>
  </si>
  <si>
    <t>MC330x74</t>
  </si>
  <si>
    <t>MC330x60</t>
  </si>
  <si>
    <t>MC330x52</t>
  </si>
  <si>
    <t>MC330x47</t>
  </si>
  <si>
    <t>MC310x74</t>
  </si>
  <si>
    <t>MC310x67</t>
  </si>
  <si>
    <t>MC310x60</t>
  </si>
  <si>
    <t>MC310x52</t>
  </si>
  <si>
    <t>MC310x46</t>
  </si>
  <si>
    <t>MC310x16</t>
  </si>
  <si>
    <t>MC250x61</t>
  </si>
  <si>
    <t>MC250x50</t>
  </si>
  <si>
    <t>MC250x42</t>
  </si>
  <si>
    <t>MC250x37</t>
  </si>
  <si>
    <t>MC250x33</t>
  </si>
  <si>
    <t>MC250x12</t>
  </si>
  <si>
    <t>MC230x38</t>
  </si>
  <si>
    <t>MC230x36</t>
  </si>
  <si>
    <t>MC200x34</t>
  </si>
  <si>
    <t>MC200x32</t>
  </si>
  <si>
    <t>MC200x30</t>
  </si>
  <si>
    <t>MC200x28</t>
  </si>
  <si>
    <t>MC200x13</t>
  </si>
  <si>
    <t>MC180x34</t>
  </si>
  <si>
    <t>MC180x28</t>
  </si>
  <si>
    <t>MC150x27</t>
  </si>
  <si>
    <t>MC150x23</t>
  </si>
  <si>
    <t>MC150x24</t>
  </si>
  <si>
    <t>MC150x22</t>
  </si>
  <si>
    <t>MC150x18</t>
  </si>
  <si>
    <t>WT 2 x 6.5</t>
  </si>
  <si>
    <t>WT 2.5 x 8</t>
  </si>
  <si>
    <t>WT 2.5 x 9.5</t>
  </si>
  <si>
    <t>WT 3 x 4.5</t>
  </si>
  <si>
    <t>WT 3 x 7.5</t>
  </si>
  <si>
    <t>WT 3 x 12.5</t>
  </si>
  <si>
    <t>WT 4 x 6.5</t>
  </si>
  <si>
    <t>WT 4 x 7.5</t>
  </si>
  <si>
    <t>WT 4 x 10.5</t>
  </si>
  <si>
    <t>WT 4 x 15.5</t>
  </si>
  <si>
    <t>WT 4 x 17.5</t>
  </si>
  <si>
    <t>WT 4 x 33.5</t>
  </si>
  <si>
    <t>WT 5 x 7.5</t>
  </si>
  <si>
    <t>WT 5 x 8.5</t>
  </si>
  <si>
    <t>WT 5 x 9.5</t>
  </si>
  <si>
    <t>WT 5 x 16.5</t>
  </si>
  <si>
    <t>WT 5 x 19.5</t>
  </si>
  <si>
    <t>WT 5 x 22.5</t>
  </si>
  <si>
    <t>WT 5 x 24.5</t>
  </si>
  <si>
    <t>WT 5 x 38.5</t>
  </si>
  <si>
    <t>WT 6 x 9.5</t>
  </si>
  <si>
    <t>WT 6 x 17.5</t>
  </si>
  <si>
    <t>WT 6 x 22.5</t>
  </si>
  <si>
    <t>WT 6 x 26.5</t>
  </si>
  <si>
    <t>WT 6 x 32.5</t>
  </si>
  <si>
    <t>WT 6 x 39.5</t>
  </si>
  <si>
    <t>WT 6 x 43.5</t>
  </si>
  <si>
    <t>WT 6 x 139.5</t>
  </si>
  <si>
    <t>WT 6 x 152.5</t>
  </si>
  <si>
    <t>WT 7 x 21.5</t>
  </si>
  <si>
    <t>WT 7 x 26.5</t>
  </si>
  <si>
    <t>WT 7 x 30.5</t>
  </si>
  <si>
    <t>WT 7 x 49.5</t>
  </si>
  <si>
    <t>WT 7 x 54.5</t>
  </si>
  <si>
    <t>WT 7 x 72.5</t>
  </si>
  <si>
    <t>WT 7 x 79.5</t>
  </si>
  <si>
    <t>WT 7 x 96.5</t>
  </si>
  <si>
    <t>WT 7 x 105.5</t>
  </si>
  <si>
    <t>WT 7 x 116.5</t>
  </si>
  <si>
    <t>WT 7 x 128.5</t>
  </si>
  <si>
    <t>WT 7 x 141.5</t>
  </si>
  <si>
    <t>WT 7 x 155.5</t>
  </si>
  <si>
    <t>WT 7 x 227.5</t>
  </si>
  <si>
    <t>WT 7 x 302.5</t>
  </si>
  <si>
    <t>WT 7 x 332.5</t>
  </si>
  <si>
    <t>WT 8 x 15.5</t>
  </si>
  <si>
    <t>WT 8 x 22.5</t>
  </si>
  <si>
    <t>WT 8 x 28.5</t>
  </si>
  <si>
    <t>WT 8 x 33.5</t>
  </si>
  <si>
    <t>WT 8 x 38.5</t>
  </si>
  <si>
    <t>WT 8 x 44.5</t>
  </si>
  <si>
    <t>WT 9 x 17.5</t>
  </si>
  <si>
    <t>WT 9 x 27.5</t>
  </si>
  <si>
    <t>WT 9 x 32.5</t>
  </si>
  <si>
    <t>WT 9 x 35.5</t>
  </si>
  <si>
    <t>WT 9 x 48.5</t>
  </si>
  <si>
    <t>WT 9 x 59.5</t>
  </si>
  <si>
    <t>WT 9 x 71.5</t>
  </si>
  <si>
    <t>WT 9 x 87.5</t>
  </si>
  <si>
    <t>WT 10.5 x 22</t>
  </si>
  <si>
    <t>WT 10.5 x 25</t>
  </si>
  <si>
    <t>WT 10.5 x 28.5</t>
  </si>
  <si>
    <t>WT 10.5 x 24</t>
  </si>
  <si>
    <t>WT 10.5 x 27.5</t>
  </si>
  <si>
    <t>WT 10.5 x 31</t>
  </si>
  <si>
    <t>WT 10.5 x 34</t>
  </si>
  <si>
    <t>WT 10.5 x 36.5</t>
  </si>
  <si>
    <t>WT 10.5 x 41.5</t>
  </si>
  <si>
    <t>WT 10.5 x 46.5</t>
  </si>
  <si>
    <t>WT 10.5 x 50.5</t>
  </si>
  <si>
    <t>WT 10.5 x 55.5</t>
  </si>
  <si>
    <t>WT 10.5 x 61</t>
  </si>
  <si>
    <t>WT 10.5 x 66</t>
  </si>
  <si>
    <t>WT 10.5 x 73.5</t>
  </si>
  <si>
    <t>WT 10.5 x 83</t>
  </si>
  <si>
    <t>WT 10.5 x 91</t>
  </si>
  <si>
    <t>WT 10.5 x 100.5</t>
  </si>
  <si>
    <t>WT 12 x 27.5</t>
  </si>
  <si>
    <t>WT 12 x 51.5</t>
  </si>
  <si>
    <t>WT 12 x 58.5</t>
  </si>
  <si>
    <t>WT 12 x 65.5</t>
  </si>
  <si>
    <t>WT 12 x 103.5</t>
  </si>
  <si>
    <t>WT 12 x 114.5</t>
  </si>
  <si>
    <t>WT 12 x 139.5</t>
  </si>
  <si>
    <t>WT 12 x 167.5</t>
  </si>
  <si>
    <t>WT 13.5 x 42</t>
  </si>
  <si>
    <t>WT 13.5 x 47</t>
  </si>
  <si>
    <t>WT 13.5 x 51</t>
  </si>
  <si>
    <t>WT 13.5 x 57</t>
  </si>
  <si>
    <t>WT 13.5 x 64.5</t>
  </si>
  <si>
    <t>WT 13.5 x 73</t>
  </si>
  <si>
    <t>WT 13.5 x 80.5</t>
  </si>
  <si>
    <t>WT 13.5 x 89</t>
  </si>
  <si>
    <t>WT 13.5 x 97</t>
  </si>
  <si>
    <t>WT 13.5 x 108.5</t>
  </si>
  <si>
    <t>WT 13.5 x 117.5</t>
  </si>
  <si>
    <t>WT 13.5 x 129</t>
  </si>
  <si>
    <t>WT 13.5 x 140.5</t>
  </si>
  <si>
    <t>WT 13.5 x 153.5</t>
  </si>
  <si>
    <t>WT 13.5 x 168</t>
  </si>
  <si>
    <t>WT 13.5 x 184</t>
  </si>
  <si>
    <t>WT 13.5 x 269.5</t>
  </si>
  <si>
    <t>WT 15 x 49.5</t>
  </si>
  <si>
    <t>WT 15 x 86.5</t>
  </si>
  <si>
    <t>WT 15 x 95.5</t>
  </si>
  <si>
    <t>WT 15 x 105.5</t>
  </si>
  <si>
    <t>WT 15 x 117.5</t>
  </si>
  <si>
    <t>WT 15 x 130.5</t>
  </si>
  <si>
    <t>WT 15 x 178.5</t>
  </si>
  <si>
    <t>WT 15 x 195.5</t>
  </si>
  <si>
    <t>WT 16 x 70.5</t>
  </si>
  <si>
    <t>WT 16 x 84.5</t>
  </si>
  <si>
    <t>WT 16 x 100.5</t>
  </si>
  <si>
    <t>WT 16 x 110.5</t>
  </si>
  <si>
    <t>WT 16 x 120.5</t>
  </si>
  <si>
    <t>WT 16 x 131.5</t>
  </si>
  <si>
    <t>WT 16 x 145.5</t>
  </si>
  <si>
    <t>WT 16.5 x 193.5</t>
  </si>
  <si>
    <t>WT 18 x 67.5</t>
  </si>
  <si>
    <t>WT 18 x 122.5</t>
  </si>
  <si>
    <t>WT 18 x 179.5</t>
  </si>
  <si>
    <t>WT 18 x 196.5</t>
  </si>
  <si>
    <t>WT 18 x 219.5</t>
  </si>
  <si>
    <t>WT 18 x 263.5</t>
  </si>
  <si>
    <t>WT 20 x 74.5</t>
  </si>
  <si>
    <t>WT 20 x 83.5</t>
  </si>
  <si>
    <t>WT 20 x 91.5</t>
  </si>
  <si>
    <t>WT 20 x 105.5</t>
  </si>
  <si>
    <t>WT 20 x 117.5</t>
  </si>
  <si>
    <t>WT 20 x 163.5</t>
  </si>
  <si>
    <t>WT 20 x 165.5</t>
  </si>
  <si>
    <t>WT 20 x 99.5</t>
  </si>
  <si>
    <t>WT 20 x 107.5</t>
  </si>
  <si>
    <t>WT 20 x 124.5</t>
  </si>
  <si>
    <t>WT 20 x 138.5</t>
  </si>
  <si>
    <t>WT 20 x 148.5</t>
  </si>
  <si>
    <t>WT 20 x 198.5</t>
  </si>
  <si>
    <t>WT 20 x 215.5</t>
  </si>
  <si>
    <t>WT 20 x 251.5</t>
  </si>
  <si>
    <t>WT 20 x 296.5</t>
  </si>
  <si>
    <t>WT 22 x 167.5</t>
  </si>
  <si>
    <t>WT2x6.5</t>
  </si>
  <si>
    <t>WT22x167.5</t>
  </si>
  <si>
    <t>WT20x296.5</t>
  </si>
  <si>
    <t>WT20x251.5</t>
  </si>
  <si>
    <t>WT20x215.5</t>
  </si>
  <si>
    <t>WT20x198.5</t>
  </si>
  <si>
    <t>WT20x148.5</t>
  </si>
  <si>
    <t>WT20x138.5</t>
  </si>
  <si>
    <t>WT20x124.5</t>
  </si>
  <si>
    <t>WT20x107.5</t>
  </si>
  <si>
    <t>WT20x99.5</t>
  </si>
  <si>
    <t>WT20x165.5</t>
  </si>
  <si>
    <t>WT20x163.5</t>
  </si>
  <si>
    <t>WT20x117.5</t>
  </si>
  <si>
    <t>WT20x105.5</t>
  </si>
  <si>
    <t>WT20x91.5</t>
  </si>
  <si>
    <t>WT20x83.5</t>
  </si>
  <si>
    <t>WT20x74.5</t>
  </si>
  <si>
    <t>WT18x263.5</t>
  </si>
  <si>
    <t>WT18x219.5</t>
  </si>
  <si>
    <t>WT18x196.5</t>
  </si>
  <si>
    <t>WT18x179.5</t>
  </si>
  <si>
    <t>WT18x122.5</t>
  </si>
  <si>
    <t>WT18x67.5</t>
  </si>
  <si>
    <t>WT16.5x193.5</t>
  </si>
  <si>
    <t>WT16.5x177</t>
  </si>
  <si>
    <t>WT16.5x159</t>
  </si>
  <si>
    <t>WT16.5x145.5</t>
  </si>
  <si>
    <t>WT16.5x131.5</t>
  </si>
  <si>
    <t>WT16.5x120.5</t>
  </si>
  <si>
    <t>WT16.5x110.5</t>
  </si>
  <si>
    <t>WT16.5x100.5</t>
  </si>
  <si>
    <t>WT16.5x84.5</t>
  </si>
  <si>
    <t>WT16.5x76</t>
  </si>
  <si>
    <t>WT16.5x70.5</t>
  </si>
  <si>
    <t>WT16.5x65</t>
  </si>
  <si>
    <t>WT16.5x59</t>
  </si>
  <si>
    <t>WT15x195.5</t>
  </si>
  <si>
    <t>WT15x178.5</t>
  </si>
  <si>
    <t>WT15x130.5</t>
  </si>
  <si>
    <t>WT15x117.5</t>
  </si>
  <si>
    <t>WT15x105.5</t>
  </si>
  <si>
    <t>WT15x95.5</t>
  </si>
  <si>
    <t>WT15x86.5</t>
  </si>
  <si>
    <t>WT15x49.5</t>
  </si>
  <si>
    <t>WT13.5x269.5</t>
  </si>
  <si>
    <t>WT13.5x184</t>
  </si>
  <si>
    <t>WT13.5x168</t>
  </si>
  <si>
    <t>WT13.5x153.5</t>
  </si>
  <si>
    <t>WT13.5x140.5</t>
  </si>
  <si>
    <t>WT13.5x129</t>
  </si>
  <si>
    <t>WT13.5x117.5</t>
  </si>
  <si>
    <t>WT13.5x108.5</t>
  </si>
  <si>
    <t>WT13.5x97</t>
  </si>
  <si>
    <t>WT13.5x89</t>
  </si>
  <si>
    <t>WT13.5x80.5</t>
  </si>
  <si>
    <t>WT13.5x73</t>
  </si>
  <si>
    <t>WT13.5x64.5</t>
  </si>
  <si>
    <t>WT13.5x57</t>
  </si>
  <si>
    <t>WT13.5x51</t>
  </si>
  <si>
    <t>WT13.5x47</t>
  </si>
  <si>
    <t>WT13.5x42</t>
  </si>
  <si>
    <t>WT12x167.5</t>
  </si>
  <si>
    <t>WT12x139.5</t>
  </si>
  <si>
    <t>WT12x114.5</t>
  </si>
  <si>
    <t>WT12x103.5</t>
  </si>
  <si>
    <t>WT12x65.5</t>
  </si>
  <si>
    <t>WT12x58.5</t>
  </si>
  <si>
    <t>WT12x51.5</t>
  </si>
  <si>
    <t>WT12x27.5</t>
  </si>
  <si>
    <t>WT10.5x100.5</t>
  </si>
  <si>
    <t>WT10.5x91</t>
  </si>
  <si>
    <t>WT10.5x83</t>
  </si>
  <si>
    <t>WT10.5x73.5</t>
  </si>
  <si>
    <t>WT10.5x66</t>
  </si>
  <si>
    <t>WT10.5x61</t>
  </si>
  <si>
    <t>WT10.5x55.5</t>
  </si>
  <si>
    <t>WT10.5x50.5</t>
  </si>
  <si>
    <t>WT10.5x46.5</t>
  </si>
  <si>
    <t>WT10.5x41.5</t>
  </si>
  <si>
    <t>WT10.5x36.5</t>
  </si>
  <si>
    <t>WT10.5x34</t>
  </si>
  <si>
    <t>WT10.5x31</t>
  </si>
  <si>
    <t>WT10.5x27.5</t>
  </si>
  <si>
    <t>WT10.5x24</t>
  </si>
  <si>
    <t>WT10.5x28.5</t>
  </si>
  <si>
    <t>WT10.5x25</t>
  </si>
  <si>
    <t>WT10.5x22</t>
  </si>
  <si>
    <t>WT9x87.5</t>
  </si>
  <si>
    <t>WT9x71.5</t>
  </si>
  <si>
    <t>WT9x59.5</t>
  </si>
  <si>
    <t>WT9x48.5</t>
  </si>
  <si>
    <t>WT9x35.5</t>
  </si>
  <si>
    <t>WT9x32.5</t>
  </si>
  <si>
    <t>WT9x27.5</t>
  </si>
  <si>
    <t>WT9x17.5</t>
  </si>
  <si>
    <t>WT8x44.5</t>
  </si>
  <si>
    <t>WT8x38.5</t>
  </si>
  <si>
    <t>WT8x33.5</t>
  </si>
  <si>
    <t>WT8x28.5</t>
  </si>
  <si>
    <t>WT8x22.5</t>
  </si>
  <si>
    <t>WT8x15.5</t>
  </si>
  <si>
    <t>WT7x332.5</t>
  </si>
  <si>
    <t>WT7x302.5</t>
  </si>
  <si>
    <t>WT7x227.5</t>
  </si>
  <si>
    <t>WT7x155.5</t>
  </si>
  <si>
    <t>WT7x141.5</t>
  </si>
  <si>
    <t>WT7x128.5</t>
  </si>
  <si>
    <t>WT7x116.5</t>
  </si>
  <si>
    <t>WT7x105.5</t>
  </si>
  <si>
    <t>WT7x96.5</t>
  </si>
  <si>
    <t>WT7x79.5</t>
  </si>
  <si>
    <t>WT7x72.5</t>
  </si>
  <si>
    <t>WT7x54.5</t>
  </si>
  <si>
    <t>WT7x49.5</t>
  </si>
  <si>
    <t>WT7x30.5</t>
  </si>
  <si>
    <t>WT7x26.5</t>
  </si>
  <si>
    <t>WT7x21.5</t>
  </si>
  <si>
    <t>WT6x152.5</t>
  </si>
  <si>
    <t>WT6x139.5</t>
  </si>
  <si>
    <t>WT6x43.5</t>
  </si>
  <si>
    <t>WT6x39.5</t>
  </si>
  <si>
    <t>WT6x32.5</t>
  </si>
  <si>
    <t>WT6x26.5</t>
  </si>
  <si>
    <t>WT6x22.5</t>
  </si>
  <si>
    <t>WT6x17.5</t>
  </si>
  <si>
    <t>WT6x9.5</t>
  </si>
  <si>
    <t>WT5x38.5</t>
  </si>
  <si>
    <t>WT5x24.5</t>
  </si>
  <si>
    <t>WT5x22.5</t>
  </si>
  <si>
    <t>WT5x19.5</t>
  </si>
  <si>
    <t>WT5x16.5</t>
  </si>
  <si>
    <t>WT5x9.5</t>
  </si>
  <si>
    <t>WT5x8.5</t>
  </si>
  <si>
    <t>WT5x7.5</t>
  </si>
  <si>
    <t>WT4x33.5</t>
  </si>
  <si>
    <t>WT4x17.5</t>
  </si>
  <si>
    <t>WT4x15.5</t>
  </si>
  <si>
    <t>WT4x10.5</t>
  </si>
  <si>
    <t>WT4x7.5</t>
  </si>
  <si>
    <t>WT4x6.5</t>
  </si>
  <si>
    <t>WT3x12.5</t>
  </si>
  <si>
    <t>WT3x7.5</t>
  </si>
  <si>
    <t>WT3x4.5</t>
  </si>
  <si>
    <t>WT3x4.25</t>
  </si>
  <si>
    <t>WT2.5x9.5</t>
  </si>
  <si>
    <t>WT2.5x8</t>
  </si>
  <si>
    <t xml:space="preserve">MC18 x 51.9  </t>
  </si>
  <si>
    <t xml:space="preserve">C15 x 33.9  </t>
  </si>
  <si>
    <t xml:space="preserve">MC18 x 45.8  </t>
  </si>
  <si>
    <t xml:space="preserve">MC18 x 42.7  </t>
  </si>
  <si>
    <t xml:space="preserve">C12 x 20.7  </t>
  </si>
  <si>
    <t xml:space="preserve">MC13 x 31.8  </t>
  </si>
  <si>
    <t xml:space="preserve">C10 x 15.3  </t>
  </si>
  <si>
    <t xml:space="preserve">C9 x 13.4  </t>
  </si>
  <si>
    <t xml:space="preserve">C8 x 18.75  </t>
  </si>
  <si>
    <t xml:space="preserve">MC12 x 10.6  </t>
  </si>
  <si>
    <t xml:space="preserve">C8 x 13.75  </t>
  </si>
  <si>
    <t xml:space="preserve">MC10 x 41.1  </t>
  </si>
  <si>
    <t xml:space="preserve">C8 x 11.5  </t>
  </si>
  <si>
    <t xml:space="preserve">MC10 x 33.6  </t>
  </si>
  <si>
    <t xml:space="preserve">C7 x 14.75  </t>
  </si>
  <si>
    <t xml:space="preserve">MC10 x 28.5  </t>
  </si>
  <si>
    <t xml:space="preserve">C7 x 12.25  </t>
  </si>
  <si>
    <t xml:space="preserve">C7 x 9.8  </t>
  </si>
  <si>
    <t xml:space="preserve">MC10 x 8.4  </t>
  </si>
  <si>
    <t xml:space="preserve">C6 x 10.5  </t>
  </si>
  <si>
    <t xml:space="preserve">MC9 x 25.4  </t>
  </si>
  <si>
    <t xml:space="preserve">C6 x 8.2  </t>
  </si>
  <si>
    <t xml:space="preserve">MC9 x 23.9  </t>
  </si>
  <si>
    <t xml:space="preserve">MC8 x 22.8  </t>
  </si>
  <si>
    <t xml:space="preserve">C5 x 6.7  </t>
  </si>
  <si>
    <t xml:space="preserve">MC8 x 21.4  </t>
  </si>
  <si>
    <t xml:space="preserve">C4 x 7.25  </t>
  </si>
  <si>
    <t xml:space="preserve">C4 x 5.4  </t>
  </si>
  <si>
    <t xml:space="preserve">MC8 x 18.7  </t>
  </si>
  <si>
    <t xml:space="preserve">C4 x 4.5  </t>
  </si>
  <si>
    <t xml:space="preserve">MC8 x 8.5  </t>
  </si>
  <si>
    <t xml:space="preserve">MC7 x 22.7  </t>
  </si>
  <si>
    <t xml:space="preserve">MC7 x 19.1  </t>
  </si>
  <si>
    <t xml:space="preserve">C3 x 4.1  </t>
  </si>
  <si>
    <t xml:space="preserve">MC6 x 15.3  </t>
  </si>
  <si>
    <t xml:space="preserve">MC6 x 16.3  </t>
  </si>
  <si>
    <t xml:space="preserve">MC6 x 15.1  </t>
  </si>
  <si>
    <t>C15x33.9</t>
  </si>
  <si>
    <t>C12x20.7</t>
  </si>
  <si>
    <t>C10x15.3</t>
  </si>
  <si>
    <t>C9x13.4</t>
  </si>
  <si>
    <t>C8x18.75</t>
  </si>
  <si>
    <t>C8x13.75</t>
  </si>
  <si>
    <t>C8x11.5</t>
  </si>
  <si>
    <t>C7x14.75</t>
  </si>
  <si>
    <t>C7x12.25</t>
  </si>
  <si>
    <t>C7x9.8</t>
  </si>
  <si>
    <t>C6x10.5</t>
  </si>
  <si>
    <t>C6x8.2</t>
  </si>
  <si>
    <t>C5x6.7</t>
  </si>
  <si>
    <t>C4x7.25</t>
  </si>
  <si>
    <t>C4x5.4</t>
  </si>
  <si>
    <t>C4x4.5</t>
  </si>
  <si>
    <t>C3x4.1</t>
  </si>
  <si>
    <t>C3x3.5</t>
  </si>
  <si>
    <t>MC18x51.9</t>
  </si>
  <si>
    <t>MC18x45.8</t>
  </si>
  <si>
    <t>MC18x42.7</t>
  </si>
  <si>
    <t>MC13x31.8</t>
  </si>
  <si>
    <t>MC12x10.6</t>
  </si>
  <si>
    <t>MC10x41.1</t>
  </si>
  <si>
    <t>MC10x33.6</t>
  </si>
  <si>
    <t>MC10x28.5</t>
  </si>
  <si>
    <t>MC10x8.4</t>
  </si>
  <si>
    <t>MC9x25.4</t>
  </si>
  <si>
    <t>MC9x23.9</t>
  </si>
  <si>
    <t>MC8x22.8</t>
  </si>
  <si>
    <t>MC8x21.4</t>
  </si>
  <si>
    <t>MC8x18.7</t>
  </si>
  <si>
    <t>MC8x8.5</t>
  </si>
  <si>
    <t>MC7x22.7</t>
  </si>
  <si>
    <t>MC7x19.1</t>
  </si>
  <si>
    <t>MC6x15.3</t>
  </si>
  <si>
    <t>MC6x16.3</t>
  </si>
  <si>
    <t>MC6x15.1</t>
  </si>
  <si>
    <t>WT500x441.5</t>
  </si>
  <si>
    <t>WT500x124.5</t>
  </si>
  <si>
    <t>WT460x483.5</t>
  </si>
  <si>
    <t>WT460x326.5</t>
  </si>
  <si>
    <t>WT460x292.5</t>
  </si>
  <si>
    <t>WT460x208.5</t>
  </si>
  <si>
    <t>WT460x193.5</t>
  </si>
  <si>
    <t>WT460x190.5</t>
  </si>
  <si>
    <t>WT460x182.5</t>
  </si>
  <si>
    <t>WT460x156.5</t>
  </si>
  <si>
    <t>WT460x144.5</t>
  </si>
  <si>
    <t>WT460x135.5</t>
  </si>
  <si>
    <t>WT460x126.5</t>
  </si>
  <si>
    <t>WT460x111.5</t>
  </si>
  <si>
    <t>WT460x100.5</t>
  </si>
  <si>
    <t>WT380x265.5</t>
  </si>
  <si>
    <t>WT380x194.5</t>
  </si>
  <si>
    <t>WT380x128.5</t>
  </si>
  <si>
    <t>WT380x92.5</t>
  </si>
  <si>
    <t>WT380x86.5</t>
  </si>
  <si>
    <t>WT380x80.5</t>
  </si>
  <si>
    <t>WT380x73.5</t>
  </si>
  <si>
    <t>WT345x228.5</t>
  </si>
  <si>
    <t>WT345x161.5</t>
  </si>
  <si>
    <t>WT345x144.5</t>
  </si>
  <si>
    <t>WT345x132.5</t>
  </si>
  <si>
    <t>WT345x108.5</t>
  </si>
  <si>
    <t>WT345x62.5</t>
  </si>
  <si>
    <t>WT305x275.5</t>
  </si>
  <si>
    <t>WT305x227.5</t>
  </si>
  <si>
    <t>WT305x207.5</t>
  </si>
  <si>
    <t>WT305x170.5</t>
  </si>
  <si>
    <t>WT305x153.5</t>
  </si>
  <si>
    <t>WT305x142.5</t>
  </si>
  <si>
    <t>WT305x120.5</t>
  </si>
  <si>
    <t>WT305x108.5</t>
  </si>
  <si>
    <t>WT305x97.5</t>
  </si>
  <si>
    <t>WT305x77.5</t>
  </si>
  <si>
    <t>WT305x76.5</t>
  </si>
  <si>
    <t>WT305x62.5</t>
  </si>
  <si>
    <t>WT305x56.5</t>
  </si>
  <si>
    <t>WT305x50.5</t>
  </si>
  <si>
    <t>WT265x109.5</t>
  </si>
  <si>
    <t>WT265x82.5</t>
  </si>
  <si>
    <t>WT265x61.5</t>
  </si>
  <si>
    <t>WT265x54.5</t>
  </si>
  <si>
    <t>WT265x50.5</t>
  </si>
  <si>
    <t>WT265x42.5</t>
  </si>
  <si>
    <t>WT230x117.5</t>
  </si>
  <si>
    <t>WT230x106.5</t>
  </si>
  <si>
    <t>WT230x96.5</t>
  </si>
  <si>
    <t>WT230x88.5</t>
  </si>
  <si>
    <t>WT230x56.5</t>
  </si>
  <si>
    <t>WT230x48.5</t>
  </si>
  <si>
    <t>WT230x44.5</t>
  </si>
  <si>
    <t>WT205x74.5</t>
  </si>
  <si>
    <t>WT205x42.5</t>
  </si>
  <si>
    <t>WT205x33.5</t>
  </si>
  <si>
    <t>WT205x26.5</t>
  </si>
  <si>
    <t>WT205x19.5</t>
  </si>
  <si>
    <t>WT180x338.5</t>
  </si>
  <si>
    <t>WT180x275.5</t>
  </si>
  <si>
    <t>WT180x254.5</t>
  </si>
  <si>
    <t>WT180x231.5</t>
  </si>
  <si>
    <t>WT180x210.5</t>
  </si>
  <si>
    <t>WT180x173.5</t>
  </si>
  <si>
    <t>WT180x143.5</t>
  </si>
  <si>
    <t>WT180x118.5</t>
  </si>
  <si>
    <t>WT180x89.5</t>
  </si>
  <si>
    <t>WT180x73.5</t>
  </si>
  <si>
    <t>WT180x50.5</t>
  </si>
  <si>
    <t>WT180x45.5</t>
  </si>
  <si>
    <t>WT180x39.5</t>
  </si>
  <si>
    <t>WT180x28.5</t>
  </si>
  <si>
    <t>WT180x25.5</t>
  </si>
  <si>
    <t>WT180x22.5</t>
  </si>
  <si>
    <t>WT180x19.5</t>
  </si>
  <si>
    <t>WT180x16.5</t>
  </si>
  <si>
    <t>WT155x207.5</t>
  </si>
  <si>
    <t>WT155x187.5</t>
  </si>
  <si>
    <t>WT155x156.5</t>
  </si>
  <si>
    <t>WT155x141.5</t>
  </si>
  <si>
    <t>WT155x126.5</t>
  </si>
  <si>
    <t>WT155x112.5</t>
  </si>
  <si>
    <t>WT155x89.5</t>
  </si>
  <si>
    <t>WT155x71.5</t>
  </si>
  <si>
    <t>WT155x64.5</t>
  </si>
  <si>
    <t>WT155x58.5</t>
  </si>
  <si>
    <t>WT155x53.5</t>
  </si>
  <si>
    <t>WT155x48.5</t>
  </si>
  <si>
    <t>WT155x39.5</t>
  </si>
  <si>
    <t>WT155x33.5</t>
  </si>
  <si>
    <t>WT155x22.5</t>
  </si>
  <si>
    <t>WT155x19.5</t>
  </si>
  <si>
    <t>WT155x16.5</t>
  </si>
  <si>
    <t>WT155x10.5</t>
  </si>
  <si>
    <t>WT125x83.5</t>
  </si>
  <si>
    <t>WT125x74.5</t>
  </si>
  <si>
    <t>WT125x65.5</t>
  </si>
  <si>
    <t>WT125x57.5</t>
  </si>
  <si>
    <t>WT125x50.5</t>
  </si>
  <si>
    <t>WT125x44.5</t>
  </si>
  <si>
    <t>WT125x36.5</t>
  </si>
  <si>
    <t>WT125x33.5</t>
  </si>
  <si>
    <t>WT125x24.5</t>
  </si>
  <si>
    <t>WT125x22.5</t>
  </si>
  <si>
    <t>WT125x19.5</t>
  </si>
  <si>
    <t>WT125x16.5</t>
  </si>
  <si>
    <t>WT125x12.5</t>
  </si>
  <si>
    <t>WT100x35.5</t>
  </si>
  <si>
    <t>WT100x29.5</t>
  </si>
  <si>
    <t>WT100x15.5</t>
  </si>
  <si>
    <t>WT100x13.5</t>
  </si>
  <si>
    <t>WT100x9.5</t>
  </si>
  <si>
    <t>WT100x7.5</t>
  </si>
  <si>
    <t>WT75x18.5</t>
  </si>
  <si>
    <t>WT75x6.5</t>
  </si>
  <si>
    <t>WT50x9.5</t>
  </si>
  <si>
    <t>L178 x  x 102 x 9.5</t>
  </si>
  <si>
    <t>L152 x 152 x 9.5</t>
  </si>
  <si>
    <t>L152 x 152 x 7.9</t>
  </si>
  <si>
    <t>L152 x 102 x 9.5</t>
  </si>
  <si>
    <t>L152 x 102 x 7.9</t>
  </si>
  <si>
    <t>L152 x 89 x 9.5</t>
  </si>
  <si>
    <t>L152 x 89 x 7.9</t>
  </si>
  <si>
    <t>L127 x 127 x 9.5</t>
  </si>
  <si>
    <t>L127 x 127 x 7.9</t>
  </si>
  <si>
    <t>L127 x 89 x 9.5</t>
  </si>
  <si>
    <t>L127 x 89 x 7.9</t>
  </si>
  <si>
    <t>L127 x 89 x 6.4</t>
  </si>
  <si>
    <t>L127 x 76 x 9.5</t>
  </si>
  <si>
    <t>L127 x 76 x 7.9</t>
  </si>
  <si>
    <t>L127 x 76 x 6.4</t>
  </si>
  <si>
    <t>L102 x 102 x 9.5</t>
  </si>
  <si>
    <t>L102 x 102 x 7.9</t>
  </si>
  <si>
    <t>L102 x 102 x 6.4</t>
  </si>
  <si>
    <t>L109 x 89 x 9.5</t>
  </si>
  <si>
    <t>L109 x 89 x 7.9</t>
  </si>
  <si>
    <t>L109 x 89 x 6.4</t>
  </si>
  <si>
    <t>L102 x 76 x 9.8</t>
  </si>
  <si>
    <t>L102 x 76 x 7.9</t>
  </si>
  <si>
    <t>L102 x 76 x 6.4</t>
  </si>
  <si>
    <t>L89 x 89 x 9.5</t>
  </si>
  <si>
    <t>L89 x 89 x 7.9</t>
  </si>
  <si>
    <t>L89 x 89 x 6.4</t>
  </si>
  <si>
    <t>L89 x 76 x 9.5</t>
  </si>
  <si>
    <t>L89 x 76 x 7.9</t>
  </si>
  <si>
    <t>L89 x 76 x 6.4</t>
  </si>
  <si>
    <t>L89 x 64 x 9.5</t>
  </si>
  <si>
    <t>L89 x 64 x 7.9</t>
  </si>
  <si>
    <t>L89 x 64 x 6.4</t>
  </si>
  <si>
    <t>L76 x 76 x 9.5</t>
  </si>
  <si>
    <t>L76 x 76 x 7.9</t>
  </si>
  <si>
    <t>L76 x 76 x 6.4</t>
  </si>
  <si>
    <t>L76 x 76 x 4.8</t>
  </si>
  <si>
    <t>L76 x 64 x 9.5</t>
  </si>
  <si>
    <t>L76 x 64 x 7.9</t>
  </si>
  <si>
    <t>L76 x 64 x 6.4</t>
  </si>
  <si>
    <t>L76 x 64 x 4.8</t>
  </si>
  <si>
    <t>L76 x 51 x 9.5</t>
  </si>
  <si>
    <t>L76 x 51 x 7.9</t>
  </si>
  <si>
    <t>L76 x 51 x 6.4</t>
  </si>
  <si>
    <t>L76 x 51 x 4.8</t>
  </si>
  <si>
    <t>L64 x 64 x 9.5</t>
  </si>
  <si>
    <t>L64 x 64 x 7.9</t>
  </si>
  <si>
    <t>L64 x 64 x 6.4</t>
  </si>
  <si>
    <t>L64 x 64 x 4.8</t>
  </si>
  <si>
    <t>L64 x 51 x 9.5</t>
  </si>
  <si>
    <t>L64 x 51 x 7.9</t>
  </si>
  <si>
    <t>L64 x 51 x 6.4</t>
  </si>
  <si>
    <t>L64 x 51 x 4.8</t>
  </si>
  <si>
    <t>L51 x 51 x 9.5</t>
  </si>
  <si>
    <t>L51 x 51 x 7.9</t>
  </si>
  <si>
    <t>L51 x 51 x 6.4</t>
  </si>
  <si>
    <t>L51 x 51 x 4.8</t>
  </si>
  <si>
    <t>L51 x 51 x 3.2</t>
  </si>
  <si>
    <t>2 L203 x 203 x 28.5</t>
  </si>
  <si>
    <t>2 L203 x 203 x 25.4</t>
  </si>
  <si>
    <t>2 L203 x 203 x 22.2</t>
  </si>
  <si>
    <t>2 L203 x 203 x 19.1</t>
  </si>
  <si>
    <t>2 L203 x 203 x 15.9</t>
  </si>
  <si>
    <t>2 L203 x 203 x 14.3</t>
  </si>
  <si>
    <t>2 L203 x 203 x 12.7</t>
  </si>
  <si>
    <t>2 L152 x 152 x 25.4</t>
  </si>
  <si>
    <t>2 L152 x 152 x 22.2</t>
  </si>
  <si>
    <t>2 L152 x 152 x 19.1</t>
  </si>
  <si>
    <t>2 L152 x 152 x 15.9</t>
  </si>
  <si>
    <t>2 L152 x 152 x 14.3</t>
  </si>
  <si>
    <t>2 L152 x 152 x 12.7</t>
  </si>
  <si>
    <t>2 L152 x 152 x 11.1</t>
  </si>
  <si>
    <t>2 L152 x 152 x 9.5</t>
  </si>
  <si>
    <t>2 L152 x 152 x 7.9</t>
  </si>
  <si>
    <t>2 L127 x 127 x 22.2</t>
  </si>
  <si>
    <t>2 L127 x 127 x 19.1</t>
  </si>
  <si>
    <t>2 L127 x 127 x 15.9</t>
  </si>
  <si>
    <t>2 L127 x 127 x 12.7</t>
  </si>
  <si>
    <t>2 L127 x 127 x 11.1</t>
  </si>
  <si>
    <t>2 L127 x 127 x 9.5</t>
  </si>
  <si>
    <t>2 L127 x 127 x 7.9</t>
  </si>
  <si>
    <t>2 L102 x 102 x 19.1</t>
  </si>
  <si>
    <t>2 L102 x 102 x 15.9</t>
  </si>
  <si>
    <t>2 L102 x 102 x 12.7</t>
  </si>
  <si>
    <t>2 L102 x 102 x 11.1</t>
  </si>
  <si>
    <t>2 L102 x 102 x 9.5</t>
  </si>
  <si>
    <t>2 L102 x 102 x 7.9</t>
  </si>
  <si>
    <t>2 L102 x 102 x 6.4</t>
  </si>
  <si>
    <t>2 L89 x 89 x 12.7</t>
  </si>
  <si>
    <t>2 L89 x 89 x 11.1</t>
  </si>
  <si>
    <t>2 L89 x 89 x 9.5</t>
  </si>
  <si>
    <t>2 L89 x 89 x 7.9</t>
  </si>
  <si>
    <t>2 L89 x 89 x 6.4</t>
  </si>
  <si>
    <t>2 L76 x 76 x 12.7</t>
  </si>
  <si>
    <t>2 L76 x 76 x 11.1</t>
  </si>
  <si>
    <t>2 L76 x 76 x 9.5</t>
  </si>
  <si>
    <t>2 L76 x 76 x 7.9</t>
  </si>
  <si>
    <t>2 L76 x 76 x 6.4</t>
  </si>
  <si>
    <t>2 L76 x 76 x 4.8</t>
  </si>
  <si>
    <t>2 L64 x 64 x 12.7</t>
  </si>
  <si>
    <t>2 L64 x 64 x 9.5</t>
  </si>
  <si>
    <t>2 L64 x 64 x 7.9</t>
  </si>
  <si>
    <t>2 L64 x 64 x 6.4</t>
  </si>
  <si>
    <t>2 L64 x 64 x 4.8</t>
  </si>
  <si>
    <t>2 L51 x 51 x 9.5</t>
  </si>
  <si>
    <t>2 L51 x 51 x 7.9</t>
  </si>
  <si>
    <t>2 L51 x 51 x 6.4</t>
  </si>
  <si>
    <t>2 L51 x 51 x 4.8</t>
  </si>
  <si>
    <t>2 L51 x 51 x 3.2</t>
  </si>
  <si>
    <t>2 L203 x 152 x 25.4</t>
  </si>
  <si>
    <t>2 L203 x 152 x 22.2</t>
  </si>
  <si>
    <t>2 L203 x 152 x 19.1</t>
  </si>
  <si>
    <t>2 L203 x 152 x 15.9</t>
  </si>
  <si>
    <t>2 L203 x 152 x 14.3</t>
  </si>
  <si>
    <t>2 L203 x 152 x 12.7</t>
  </si>
  <si>
    <t>2 L203 x 152 x 11.1</t>
  </si>
  <si>
    <t>2 L203 x 102 x 25.4</t>
  </si>
  <si>
    <t>2 L203 x 102 x 22.2</t>
  </si>
  <si>
    <t>2 L203 x 102 x 19.1</t>
  </si>
  <si>
    <t>2 L203 x 102 x 15.9</t>
  </si>
  <si>
    <t>2 L203 x 102 x 14.3</t>
  </si>
  <si>
    <t>2 L203 x 102 x 12.7</t>
  </si>
  <si>
    <t>2 L203 x 102 x 11.1</t>
  </si>
  <si>
    <t>2 L178 x 102 x 19.1</t>
  </si>
  <si>
    <t>2 L178 x 102 x 15.9</t>
  </si>
  <si>
    <t>2 L178 x 102 x 12.7</t>
  </si>
  <si>
    <t>2 L178 x 102 x 11.1</t>
  </si>
  <si>
    <t>2 L178 x 102 x 9.5</t>
  </si>
  <si>
    <t>2 L152 x 102 x 22.2</t>
  </si>
  <si>
    <t>2 L152 x 102 x 19.1</t>
  </si>
  <si>
    <t>2 L152 x 102 x 15.9</t>
  </si>
  <si>
    <t>2 L152 x 102 x 14.3</t>
  </si>
  <si>
    <t>2 L152 x 102 x 12.7</t>
  </si>
  <si>
    <t>2 L152 x 102 x 11.1</t>
  </si>
  <si>
    <t>2 L152 x 102 x 9.5</t>
  </si>
  <si>
    <t>2 L152 x 102 x 7.9</t>
  </si>
  <si>
    <t>2 L152 x 89 x 12.7</t>
  </si>
  <si>
    <t>2 L152 x 89 x 9.5</t>
  </si>
  <si>
    <t>2 L152 x 89 x 7.9</t>
  </si>
  <si>
    <t>2 L127 x 89 x 19.1</t>
  </si>
  <si>
    <t>2 L127 x 89 x 15.9</t>
  </si>
  <si>
    <t>2 L127 x 89 x 12.7</t>
  </si>
  <si>
    <t>2 L127 x 89 x 9.5</t>
  </si>
  <si>
    <t>2 L127 x 89 x 7.9</t>
  </si>
  <si>
    <t>2 L127 x 89 x 6.4</t>
  </si>
  <si>
    <t>2 L127 x 76 x 12.7</t>
  </si>
  <si>
    <t>2 L127 x 76 x 11.1</t>
  </si>
  <si>
    <t>2 L127 x 76 x 9.5</t>
  </si>
  <si>
    <t>2 L127 x 76 x 7.9</t>
  </si>
  <si>
    <t>2 L127 x 76 x 6.4</t>
  </si>
  <si>
    <t>2 L102 x 89 x 12.7</t>
  </si>
  <si>
    <t>2 L102 x 89 x 9.5</t>
  </si>
  <si>
    <t>2 L102 x 89 x 7.9</t>
  </si>
  <si>
    <t>2 L102 x 89 x 6.4</t>
  </si>
  <si>
    <t>2 L102 x 76 x 15.9</t>
  </si>
  <si>
    <t>2 L102 x 76 x 12.7</t>
  </si>
  <si>
    <t>2 L102 x 76 x 9.5</t>
  </si>
  <si>
    <t>2 L102 x 76 x 7.9</t>
  </si>
  <si>
    <t>2 L102 x 76 x 6.4</t>
  </si>
  <si>
    <t>2 L89 x 76 x 12.7</t>
  </si>
  <si>
    <t>2 L89 x 76 x 11.1</t>
  </si>
  <si>
    <t>2 L89 x 76 x 9.5</t>
  </si>
  <si>
    <t>2 L89 x 76 x 7.9</t>
  </si>
  <si>
    <t>2 L89 x 76 x 6.4</t>
  </si>
  <si>
    <t>2 L89 x 64 x 12.7</t>
  </si>
  <si>
    <t>2 L89 x 64 x 9.5</t>
  </si>
  <si>
    <t>2 L89 x 64 x 7.9</t>
  </si>
  <si>
    <t>2 L89 x 64 x 6.4</t>
  </si>
  <si>
    <t>2 L76 x 64 x 12.7</t>
  </si>
  <si>
    <t>2 L76 x 64 x 11.1</t>
  </si>
  <si>
    <t>2 L76 x 64 x 9.5</t>
  </si>
  <si>
    <t>2 L76 x 64 x 7.9</t>
  </si>
  <si>
    <t>2 L76 x 64 x 6.4</t>
  </si>
  <si>
    <t>2 L76 x 64 x 4.8</t>
  </si>
  <si>
    <t>2 L76 x 51 x 12.7</t>
  </si>
  <si>
    <t>2 L76 x 51 x 9.5</t>
  </si>
  <si>
    <t>2 L76 x 51 x 7.9</t>
  </si>
  <si>
    <t>2 L76 x 51 x 6.4</t>
  </si>
  <si>
    <t>2 L76 x 51 x 4.8</t>
  </si>
  <si>
    <t>2 L64 x 51 x 9.5</t>
  </si>
  <si>
    <t>2 L64 x 51 x 7.9</t>
  </si>
  <si>
    <t>2 L64 x 51 x 6.4</t>
  </si>
  <si>
    <t>2 L64 x 51 x 4.8</t>
  </si>
  <si>
    <t>305 x 89 x 4.8</t>
  </si>
  <si>
    <t>102 x 76 x 9.5</t>
  </si>
  <si>
    <t>102 x 76 x 7.9</t>
  </si>
  <si>
    <t>102 x 76 x 3.2</t>
  </si>
  <si>
    <t>WT 50 x 9.5</t>
  </si>
  <si>
    <t>WT 3 x 4.25</t>
  </si>
  <si>
    <t>WT 75 x 6.5</t>
  </si>
  <si>
    <t>WT 75 x 18.5</t>
  </si>
  <si>
    <t>WT 100 x 7.5</t>
  </si>
  <si>
    <t>WT 100 x 9.5</t>
  </si>
  <si>
    <t>WT 100 x 13.5</t>
  </si>
  <si>
    <t>WT 100 x 15.5</t>
  </si>
  <si>
    <t>WT 100 x 29.5</t>
  </si>
  <si>
    <t>WT 100 x 35.5</t>
  </si>
  <si>
    <t>WT 125 x 12.5</t>
  </si>
  <si>
    <t>WT 125 x 16.5</t>
  </si>
  <si>
    <t>WT 125 x 19.5</t>
  </si>
  <si>
    <t>WT 125 x 22.5</t>
  </si>
  <si>
    <t>WT 125 x 24.5</t>
  </si>
  <si>
    <t>C3 x 3.5</t>
  </si>
  <si>
    <t>WT 125 x 33.5</t>
  </si>
  <si>
    <t>WT 125 x 36.5</t>
  </si>
  <si>
    <t>WT 125 x 44.5</t>
  </si>
  <si>
    <t>WT 125 x 50.5</t>
  </si>
  <si>
    <t>WT 125 x 57.5</t>
  </si>
  <si>
    <t>WT 125 x 65.5</t>
  </si>
  <si>
    <t>WT 125 x 74.5</t>
  </si>
  <si>
    <t>WT 125 x 83.5</t>
  </si>
  <si>
    <t>WT 155 x 10.5</t>
  </si>
  <si>
    <t>WT 155 x 16.5</t>
  </si>
  <si>
    <t>WT 155 x 19.5</t>
  </si>
  <si>
    <t>WT 155 x 22.5</t>
  </si>
  <si>
    <t>WT 155 x 33.5</t>
  </si>
  <si>
    <t>WT 155 x 39.5</t>
  </si>
  <si>
    <t>WT 155 x 48.5</t>
  </si>
  <si>
    <t>WT 155 x 53.5</t>
  </si>
  <si>
    <t>WT 155 x 58.5</t>
  </si>
  <si>
    <t>WT 155 x 64.5</t>
  </si>
  <si>
    <t>WT 155 x 71.5</t>
  </si>
  <si>
    <t>WT 155 x 89.5</t>
  </si>
  <si>
    <t>WT 155 x 112.5</t>
  </si>
  <si>
    <t>WT 155 x 126.5</t>
  </si>
  <si>
    <t>WT 155 x 141.5</t>
  </si>
  <si>
    <t>WT 155 x 156.5</t>
  </si>
  <si>
    <t>WT 155 x 187.5</t>
  </si>
  <si>
    <t>WT 155 x 207.5</t>
  </si>
  <si>
    <t>WT 180 x 16.5</t>
  </si>
  <si>
    <t>WT 180 x 19.5</t>
  </si>
  <si>
    <t>WT 180 x 22.5</t>
  </si>
  <si>
    <t>WT 180 x 25.5</t>
  </si>
  <si>
    <t>WT 180 x 28.5</t>
  </si>
  <si>
    <t>WT 180 x 39.5</t>
  </si>
  <si>
    <t>WT 180 x 45.5</t>
  </si>
  <si>
    <t>WT 180 x 50.5</t>
  </si>
  <si>
    <t>WT 180 x 73.5</t>
  </si>
  <si>
    <t>WT 180 x 89.5</t>
  </si>
  <si>
    <t>WT 180 x 118.5</t>
  </si>
  <si>
    <t>WT 180 x 143.5</t>
  </si>
  <si>
    <t>WT 180 x 173.5</t>
  </si>
  <si>
    <t>WT 180 x 210.5</t>
  </si>
  <si>
    <t>WT 180 x 231.5</t>
  </si>
  <si>
    <t>WT 180 x 254.5</t>
  </si>
  <si>
    <t>WT 180 x 275.5</t>
  </si>
  <si>
    <t>WT 180 x 338.5</t>
  </si>
  <si>
    <t>WT 205 x 19.5</t>
  </si>
  <si>
    <t>WT 205 x 26.5</t>
  </si>
  <si>
    <t>WT 205 x 33.5</t>
  </si>
  <si>
    <t>WT 205 x 42.5</t>
  </si>
  <si>
    <t>WT 205 x 74.5</t>
  </si>
  <si>
    <t>WT 230 x 44.5</t>
  </si>
  <si>
    <t>WT 230 x 48.5</t>
  </si>
  <si>
    <t>WT 230 x 56.5</t>
  </si>
  <si>
    <t>WT 230 x 88.5</t>
  </si>
  <si>
    <t>WT 230 x 96.5</t>
  </si>
  <si>
    <t>WT 230 x 106.5</t>
  </si>
  <si>
    <t>WT 230 x 117.5</t>
  </si>
  <si>
    <t>WT 265 x 42.5</t>
  </si>
  <si>
    <t>WT 265 x 50.5</t>
  </si>
  <si>
    <t>WT 265 x 54.5</t>
  </si>
  <si>
    <t>WT 265 x 61.5</t>
  </si>
  <si>
    <t>WT 265 x 82.5</t>
  </si>
  <si>
    <t>WT 265 x 109.5</t>
  </si>
  <si>
    <t>WT 305 x 50.5</t>
  </si>
  <si>
    <t>WT 305 x 56.5</t>
  </si>
  <si>
    <t>WT 305 x 62.5</t>
  </si>
  <si>
    <t>WT 305 x 76.5</t>
  </si>
  <si>
    <t>WT 305 x 77.5</t>
  </si>
  <si>
    <t>WT 305 x 97.5</t>
  </si>
  <si>
    <t>WT 305 x 108.5</t>
  </si>
  <si>
    <t>WT 305 x 120.5</t>
  </si>
  <si>
    <t>WT 305 x 142.5</t>
  </si>
  <si>
    <t>WT 305 x 153.5</t>
  </si>
  <si>
    <t>WT 305 x 170.5</t>
  </si>
  <si>
    <t>WT 305 x 207.5</t>
  </si>
  <si>
    <t>WT 305 x 227.5</t>
  </si>
  <si>
    <t>WT 305 x 275.5</t>
  </si>
  <si>
    <t>WT 345 x 62.5</t>
  </si>
  <si>
    <t>WT 345 x 108.5</t>
  </si>
  <si>
    <t>WT 345 x 132.5</t>
  </si>
  <si>
    <t>WT 345 x 144.5</t>
  </si>
  <si>
    <t>WT 345 x 161.5</t>
  </si>
  <si>
    <t>WT 345 x 228.5</t>
  </si>
  <si>
    <t>WT 380 x 73.5</t>
  </si>
  <si>
    <t>WT 380 x 80.5</t>
  </si>
  <si>
    <t>WT 380 x 86.5</t>
  </si>
  <si>
    <t>WT 380 x 92.5</t>
  </si>
  <si>
    <t>WT 380 x 128.5</t>
  </si>
  <si>
    <t>WT 380 x 194.5</t>
  </si>
  <si>
    <t>WT 380 x 265.5</t>
  </si>
  <si>
    <t>WT 16.5 x 59</t>
  </si>
  <si>
    <t>WT 16.5 x 65</t>
  </si>
  <si>
    <t>WT 16.5 x 70.5</t>
  </si>
  <si>
    <t>WT 16.5 x 76</t>
  </si>
  <si>
    <t>WT 16.5 x 84.5</t>
  </si>
  <si>
    <t>WT 16.5 x 100.5</t>
  </si>
  <si>
    <t>WT 16.5 x 110.5</t>
  </si>
  <si>
    <t>WT 16.5 x 120.5</t>
  </si>
  <si>
    <t>WT 16.5 x 131.5</t>
  </si>
  <si>
    <t>WT 16.5 x 145.5</t>
  </si>
  <si>
    <t>WT 16.5 x 159</t>
  </si>
  <si>
    <t>WT 16.5 x 177</t>
  </si>
  <si>
    <t>WT 460  x 100.5</t>
  </si>
  <si>
    <t>WT 460  x 111.5</t>
  </si>
  <si>
    <t>WT 460  x 126.5</t>
  </si>
  <si>
    <t>WT 460  x 135.5</t>
  </si>
  <si>
    <t>WT 460  x 144.5</t>
  </si>
  <si>
    <t>WT 460  x 156.5</t>
  </si>
  <si>
    <t>WT 460  x 190.5</t>
  </si>
  <si>
    <t>WT 460  x 182.5</t>
  </si>
  <si>
    <t>WT 460  x 193.5</t>
  </si>
  <si>
    <t>WT 460  x 208.5</t>
  </si>
  <si>
    <t>WT 460  x 292.5</t>
  </si>
  <si>
    <t>WT 460  x 326.5</t>
  </si>
  <si>
    <t>WT 460  x 483.5</t>
  </si>
  <si>
    <t>WT 500 x 124.5</t>
  </si>
  <si>
    <t>WT 500 x 441.5</t>
  </si>
  <si>
    <t>Option 1:                                                            FIRE FINISH 120+ CFP-SP WB Only</t>
  </si>
  <si>
    <t>FF60 vs 120</t>
  </si>
  <si>
    <t>AWHB Mils Sprayed</t>
  </si>
  <si>
    <t>FIRE FINISH 120+ CFP-SP WB</t>
  </si>
  <si>
    <t xml:space="preserve">ALL WEATHER HIGH BUILD              CFP-SP AWHB </t>
  </si>
  <si>
    <t xml:space="preserve">All Weather High Build CFP-SP AWHB </t>
  </si>
  <si>
    <t>Note: AWHB Pails are 4.605 Gallons (17.5 Litres)</t>
  </si>
  <si>
    <t>WB5</t>
  </si>
  <si>
    <t>Thermosorb_VOC</t>
  </si>
  <si>
    <t>Competitors</t>
  </si>
  <si>
    <t>Water Based Products</t>
  </si>
  <si>
    <t>Solvent / Hot Pot products</t>
  </si>
  <si>
    <t>Required Thickness (inches)</t>
  </si>
  <si>
    <t>Rating Period (hr)</t>
  </si>
  <si>
    <t>0.5 hr</t>
  </si>
  <si>
    <t>0.75 hr</t>
  </si>
  <si>
    <t>1.5 hr</t>
  </si>
  <si>
    <t>2.5 hr</t>
  </si>
  <si>
    <t>3.5 hr</t>
  </si>
  <si>
    <t>60 min</t>
  </si>
  <si>
    <t>90 min</t>
  </si>
  <si>
    <t>120 min</t>
  </si>
  <si>
    <t>150 min</t>
  </si>
  <si>
    <t>180 min</t>
  </si>
  <si>
    <t>Open formula</t>
  </si>
  <si>
    <t>W/D = 133.98389 / HP/A</t>
  </si>
  <si>
    <t>HP/A</t>
  </si>
  <si>
    <t>1 hr formula</t>
  </si>
  <si>
    <t>1.5 hr formula</t>
  </si>
  <si>
    <t>2 hr formula</t>
  </si>
  <si>
    <t>Formula based information</t>
  </si>
  <si>
    <t>Published Information</t>
  </si>
  <si>
    <t>Optimised (best of formula or published)</t>
  </si>
  <si>
    <t>Beam</t>
  </si>
  <si>
    <t>1 Hr., IN</t>
  </si>
  <si>
    <t>Original Data</t>
  </si>
  <si>
    <t>Y656</t>
  </si>
  <si>
    <t>Y657</t>
  </si>
  <si>
    <t>N655</t>
  </si>
  <si>
    <t>Length per
 steel member (ft)</t>
  </si>
  <si>
    <t>Steel Protection Training</t>
  </si>
  <si>
    <t>Irving 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</si>
</sst>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00"/>
    <numFmt numFmtId="165" formatCode="0.0"/>
    <numFmt numFmtId="166" formatCode="_(* #,##0.0_);_(* \(#,##0.0\);_(* &quot;-&quot;??_);_(@_)"/>
    <numFmt numFmtId="167" formatCode="_(* #,##0.000_);_(* \(#,##0.000\);_(* &quot;-&quot;??_);_(@_)"/>
    <numFmt numFmtId="168" formatCode="_(* #,##0_);_(* \(#,##0\);_(* &quot;-&quot;??_);_(@_)"/>
    <numFmt numFmtId="169" formatCode="0.0000"/>
    <numFmt numFmtId="170" formatCode="_-[$$-409]* #,##0.00_ ;_-[$$-409]* \-#,##0.00\ ;_-[$$-409]* &quot;-&quot;??_ ;_-@_ "/>
    <numFmt numFmtId="171" formatCode="_-[$$-409]* #,##0_ ;_-[$$-409]* \-#,##0\ ;_-[$$-409]* &quot;-&quot;??_ ;_-@_ "/>
  </numFmts>
  <fonts count="2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3E3F3A"/>
      <name val="Arial"/>
      <family val="2"/>
    </font>
    <font>
      <sz val="10"/>
      <color rgb="FF3E3F3A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FF0000"/>
      <name val="Arial"/>
      <family val="2"/>
    </font>
    <font>
      <b/>
      <sz val="11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43" fontId="9" fillId="0" borderId="0" applyFont="0" applyFill="0" applyBorder="0" applyAlignment="0" applyProtection="0"/>
    <xf numFmtId="0" fontId="10" fillId="0" borderId="0"/>
  </cellStyleXfs>
  <cellXfs count="205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/>
    <xf numFmtId="0" fontId="4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2" borderId="0" xfId="0" applyFont="1" applyFill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 wrapText="1"/>
    </xf>
    <xf numFmtId="0" fontId="1" fillId="0" borderId="0" xfId="0" applyFont="1" applyAlignment="1">
      <alignment horizontal="right" wrapText="1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horizontal="right"/>
    </xf>
    <xf numFmtId="164" fontId="3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right" vertical="center"/>
    </xf>
    <xf numFmtId="0" fontId="0" fillId="0" borderId="0" xfId="0" applyProtection="1">
      <protection hidden="1"/>
    </xf>
    <xf numFmtId="0" fontId="5" fillId="0" borderId="0" xfId="0" applyFont="1" applyAlignment="1" applyProtection="1">
      <alignment vertical="center"/>
      <protection hidden="1"/>
    </xf>
    <xf numFmtId="165" fontId="5" fillId="0" borderId="0" xfId="0" applyNumberFormat="1" applyFont="1" applyAlignment="1" applyProtection="1">
      <alignment horizontal="right" vertical="center"/>
      <protection hidden="1"/>
    </xf>
    <xf numFmtId="1" fontId="5" fillId="0" borderId="0" xfId="0" applyNumberFormat="1" applyFont="1" applyAlignment="1" applyProtection="1">
      <alignment horizontal="right" vertical="center"/>
      <protection hidden="1"/>
    </xf>
    <xf numFmtId="0" fontId="0" fillId="0" borderId="5" xfId="0" applyBorder="1" applyProtection="1"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7" fillId="0" borderId="3" xfId="0" applyFont="1" applyBorder="1" applyAlignment="1" applyProtection="1">
      <alignment vertical="center"/>
      <protection hidden="1"/>
    </xf>
    <xf numFmtId="0" fontId="7" fillId="0" borderId="2" xfId="0" applyFont="1" applyBorder="1" applyAlignment="1" applyProtection="1">
      <alignment vertical="center"/>
      <protection hidden="1"/>
    </xf>
    <xf numFmtId="0" fontId="7" fillId="0" borderId="4" xfId="0" applyFont="1" applyBorder="1" applyAlignment="1" applyProtection="1">
      <alignment vertical="center"/>
      <protection hidden="1"/>
    </xf>
    <xf numFmtId="49" fontId="1" fillId="0" borderId="0" xfId="0" applyNumberFormat="1" applyFont="1"/>
    <xf numFmtId="0" fontId="1" fillId="5" borderId="0" xfId="0" applyFont="1" applyFill="1"/>
    <xf numFmtId="49" fontId="0" fillId="0" borderId="0" xfId="0" applyNumberFormat="1"/>
    <xf numFmtId="0" fontId="11" fillId="2" borderId="8" xfId="0" applyFont="1" applyFill="1" applyBorder="1" applyAlignment="1">
      <alignment wrapText="1"/>
    </xf>
    <xf numFmtId="0" fontId="12" fillId="6" borderId="8" xfId="0" applyFont="1" applyFill="1" applyBorder="1" applyAlignment="1">
      <alignment wrapText="1"/>
    </xf>
    <xf numFmtId="0" fontId="1" fillId="2" borderId="8" xfId="0" applyFont="1" applyFill="1" applyBorder="1"/>
    <xf numFmtId="0" fontId="1" fillId="0" borderId="0" xfId="0" applyFont="1"/>
    <xf numFmtId="0" fontId="0" fillId="7" borderId="0" xfId="0" applyFill="1"/>
    <xf numFmtId="0" fontId="0" fillId="8" borderId="0" xfId="0" applyFill="1"/>
    <xf numFmtId="0" fontId="0" fillId="9" borderId="0" xfId="0" applyFill="1"/>
    <xf numFmtId="0" fontId="3" fillId="0" borderId="9" xfId="0" applyFont="1" applyBorder="1" applyAlignment="1" applyProtection="1">
      <alignment horizontal="left" vertical="top" wrapText="1"/>
      <protection hidden="1"/>
    </xf>
    <xf numFmtId="9" fontId="0" fillId="10" borderId="0" xfId="0" applyNumberFormat="1" applyFill="1"/>
    <xf numFmtId="0" fontId="4" fillId="11" borderId="0" xfId="0" applyFont="1" applyFill="1" applyAlignment="1">
      <alignment horizontal="right" wrapText="1"/>
    </xf>
    <xf numFmtId="0" fontId="1" fillId="11" borderId="0" xfId="0" applyFont="1" applyFill="1" applyAlignment="1">
      <alignment horizontal="right" wrapText="1"/>
    </xf>
    <xf numFmtId="0" fontId="0" fillId="0" borderId="0" xfId="0" applyAlignment="1">
      <alignment horizontal="left" indent="1"/>
    </xf>
    <xf numFmtId="0" fontId="2" fillId="0" borderId="0" xfId="0" applyFont="1"/>
    <xf numFmtId="0" fontId="2" fillId="0" borderId="0" xfId="0" applyFont="1" applyAlignment="1">
      <alignment horizontal="left" indent="1"/>
    </xf>
    <xf numFmtId="0" fontId="1" fillId="0" borderId="0" xfId="0" applyFont="1" applyAlignment="1">
      <alignment horizontal="center"/>
    </xf>
    <xf numFmtId="0" fontId="0" fillId="0" borderId="0" xfId="0" applyAlignment="1" applyProtection="1">
      <alignment vertical="top"/>
      <protection hidden="1"/>
    </xf>
    <xf numFmtId="166" fontId="0" fillId="0" borderId="0" xfId="3" applyNumberFormat="1" applyFont="1"/>
    <xf numFmtId="164" fontId="12" fillId="6" borderId="8" xfId="0" applyNumberFormat="1" applyFont="1" applyFill="1" applyBorder="1" applyAlignment="1">
      <alignment wrapText="1"/>
    </xf>
    <xf numFmtId="0" fontId="0" fillId="0" borderId="0" xfId="0" applyAlignment="1">
      <alignment horizontal="left"/>
    </xf>
    <xf numFmtId="1" fontId="5" fillId="13" borderId="2" xfId="0" applyNumberFormat="1" applyFont="1" applyFill="1" applyBorder="1" applyAlignment="1" applyProtection="1">
      <alignment horizontal="right" vertical="center"/>
      <protection hidden="1"/>
    </xf>
    <xf numFmtId="1" fontId="5" fillId="12" borderId="2" xfId="0" applyNumberFormat="1" applyFont="1" applyFill="1" applyBorder="1" applyAlignment="1" applyProtection="1">
      <alignment horizontal="right" vertical="center"/>
      <protection hidden="1"/>
    </xf>
    <xf numFmtId="0" fontId="16" fillId="3" borderId="2" xfId="0" applyFont="1" applyFill="1" applyBorder="1" applyAlignment="1" applyProtection="1">
      <alignment horizontal="left" vertical="top" wrapText="1"/>
      <protection hidden="1"/>
    </xf>
    <xf numFmtId="0" fontId="16" fillId="3" borderId="2" xfId="0" applyFont="1" applyFill="1" applyBorder="1" applyAlignment="1" applyProtection="1">
      <alignment horizontal="right" vertical="top" wrapText="1"/>
      <protection hidden="1"/>
    </xf>
    <xf numFmtId="0" fontId="16" fillId="3" borderId="2" xfId="0" applyFont="1" applyFill="1" applyBorder="1" applyAlignment="1" applyProtection="1">
      <alignment horizontal="center" vertical="top" wrapText="1"/>
      <protection hidden="1"/>
    </xf>
    <xf numFmtId="0" fontId="16" fillId="3" borderId="2" xfId="0" applyFont="1" applyFill="1" applyBorder="1" applyAlignment="1" applyProtection="1">
      <alignment horizontal="right" vertical="top" wrapText="1" indent="1"/>
      <protection hidden="1"/>
    </xf>
    <xf numFmtId="0" fontId="18" fillId="0" borderId="0" xfId="0" applyFont="1" applyProtection="1">
      <protection hidden="1"/>
    </xf>
    <xf numFmtId="0" fontId="16" fillId="0" borderId="0" xfId="0" applyFont="1" applyAlignment="1" applyProtection="1">
      <alignment horizontal="right" vertical="top" wrapText="1" indent="1"/>
      <protection hidden="1"/>
    </xf>
    <xf numFmtId="0" fontId="17" fillId="0" borderId="0" xfId="0" applyFont="1" applyProtection="1">
      <protection hidden="1"/>
    </xf>
    <xf numFmtId="0" fontId="17" fillId="2" borderId="0" xfId="0" applyFont="1" applyFill="1" applyProtection="1">
      <protection hidden="1"/>
    </xf>
    <xf numFmtId="2" fontId="17" fillId="2" borderId="0" xfId="0" applyNumberFormat="1" applyFont="1" applyFill="1" applyProtection="1">
      <protection hidden="1"/>
    </xf>
    <xf numFmtId="1" fontId="17" fillId="2" borderId="0" xfId="0" applyNumberFormat="1" applyFont="1" applyFill="1" applyAlignment="1" applyProtection="1">
      <alignment horizontal="center"/>
      <protection hidden="1"/>
    </xf>
    <xf numFmtId="1" fontId="17" fillId="2" borderId="0" xfId="0" applyNumberFormat="1" applyFont="1" applyFill="1" applyProtection="1">
      <protection hidden="1"/>
    </xf>
    <xf numFmtId="166" fontId="17" fillId="2" borderId="0" xfId="3" applyNumberFormat="1" applyFont="1" applyFill="1" applyBorder="1" applyProtection="1">
      <protection hidden="1"/>
    </xf>
    <xf numFmtId="1" fontId="17" fillId="2" borderId="0" xfId="0" applyNumberFormat="1" applyFont="1" applyFill="1" applyAlignment="1" applyProtection="1">
      <alignment horizontal="right"/>
      <protection hidden="1"/>
    </xf>
    <xf numFmtId="166" fontId="17" fillId="13" borderId="0" xfId="3" applyNumberFormat="1" applyFont="1" applyFill="1" applyProtection="1">
      <protection hidden="1"/>
    </xf>
    <xf numFmtId="1" fontId="17" fillId="13" borderId="0" xfId="0" applyNumberFormat="1" applyFont="1" applyFill="1" applyAlignment="1" applyProtection="1">
      <alignment horizontal="center"/>
      <protection hidden="1"/>
    </xf>
    <xf numFmtId="2" fontId="18" fillId="0" borderId="0" xfId="0" applyNumberFormat="1" applyFont="1" applyProtection="1">
      <protection hidden="1"/>
    </xf>
    <xf numFmtId="0" fontId="18" fillId="0" borderId="0" xfId="0" applyFont="1" applyAlignment="1" applyProtection="1">
      <alignment horizontal="right"/>
      <protection hidden="1"/>
    </xf>
    <xf numFmtId="0" fontId="8" fillId="0" borderId="0" xfId="0" applyFont="1" applyAlignment="1" applyProtection="1">
      <alignment vertical="top" wrapText="1"/>
      <protection hidden="1"/>
    </xf>
    <xf numFmtId="0" fontId="17" fillId="4" borderId="0" xfId="0" applyFont="1" applyFill="1" applyAlignment="1" applyProtection="1">
      <alignment vertical="top"/>
      <protection locked="0"/>
    </xf>
    <xf numFmtId="0" fontId="0" fillId="4" borderId="0" xfId="0" applyFill="1"/>
    <xf numFmtId="167" fontId="0" fillId="0" borderId="0" xfId="3" applyNumberFormat="1" applyFont="1"/>
    <xf numFmtId="0" fontId="0" fillId="0" borderId="0" xfId="0" applyAlignment="1">
      <alignment wrapText="1"/>
    </xf>
    <xf numFmtId="164" fontId="2" fillId="0" borderId="0" xfId="0" applyNumberFormat="1" applyFont="1" applyAlignment="1">
      <alignment horizontal="right"/>
    </xf>
    <xf numFmtId="166" fontId="17" fillId="14" borderId="0" xfId="3" applyNumberFormat="1" applyFont="1" applyFill="1" applyProtection="1">
      <protection hidden="1"/>
    </xf>
    <xf numFmtId="1" fontId="17" fillId="14" borderId="0" xfId="0" applyNumberFormat="1" applyFont="1" applyFill="1" applyAlignment="1" applyProtection="1">
      <alignment horizontal="center"/>
      <protection hidden="1"/>
    </xf>
    <xf numFmtId="0" fontId="6" fillId="0" borderId="0" xfId="0" applyFont="1" applyAlignment="1" applyProtection="1">
      <alignment vertical="center"/>
      <protection hidden="1"/>
    </xf>
    <xf numFmtId="164" fontId="0" fillId="0" borderId="0" xfId="0" applyNumberFormat="1"/>
    <xf numFmtId="0" fontId="6" fillId="0" borderId="0" xfId="0" applyFont="1" applyAlignment="1" applyProtection="1">
      <alignment vertical="center" wrapText="1"/>
      <protection hidden="1"/>
    </xf>
    <xf numFmtId="170" fontId="5" fillId="0" borderId="0" xfId="0" applyNumberFormat="1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16" fontId="21" fillId="0" borderId="16" xfId="0" applyNumberFormat="1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4" fontId="21" fillId="0" borderId="16" xfId="0" applyNumberFormat="1" applyFont="1" applyBorder="1" applyAlignment="1">
      <alignment horizontal="center" vertical="center"/>
    </xf>
    <xf numFmtId="0" fontId="22" fillId="6" borderId="16" xfId="0" applyFont="1" applyFill="1" applyBorder="1" applyAlignment="1">
      <alignment horizontal="center" vertical="center"/>
    </xf>
    <xf numFmtId="0" fontId="23" fillId="6" borderId="16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22" fillId="0" borderId="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2" fillId="0" borderId="16" xfId="0" applyFont="1" applyBorder="1" applyAlignment="1">
      <alignment horizontal="right" vertical="center"/>
    </xf>
    <xf numFmtId="1" fontId="0" fillId="0" borderId="0" xfId="0" applyNumberFormat="1"/>
    <xf numFmtId="0" fontId="22" fillId="6" borderId="0" xfId="0" applyFont="1" applyFill="1" applyAlignment="1">
      <alignment horizontal="center" vertical="center"/>
    </xf>
    <xf numFmtId="1" fontId="1" fillId="8" borderId="0" xfId="0" applyNumberFormat="1" applyFont="1" applyFill="1"/>
    <xf numFmtId="1" fontId="1" fillId="7" borderId="0" xfId="0" applyNumberFormat="1" applyFont="1" applyFill="1"/>
    <xf numFmtId="1" fontId="1" fillId="5" borderId="0" xfId="0" applyNumberFormat="1" applyFont="1" applyFill="1"/>
    <xf numFmtId="167" fontId="1" fillId="8" borderId="0" xfId="3" applyNumberFormat="1" applyFont="1" applyFill="1"/>
    <xf numFmtId="1" fontId="24" fillId="8" borderId="0" xfId="0" applyNumberFormat="1" applyFont="1" applyFill="1"/>
    <xf numFmtId="167" fontId="1" fillId="7" borderId="0" xfId="3" applyNumberFormat="1" applyFont="1" applyFill="1"/>
    <xf numFmtId="1" fontId="24" fillId="7" borderId="0" xfId="0" applyNumberFormat="1" applyFont="1" applyFill="1"/>
    <xf numFmtId="164" fontId="1" fillId="5" borderId="0" xfId="0" applyNumberFormat="1" applyFont="1" applyFill="1"/>
    <xf numFmtId="167" fontId="1" fillId="5" borderId="0" xfId="3" applyNumberFormat="1" applyFont="1" applyFill="1"/>
    <xf numFmtId="0" fontId="23" fillId="0" borderId="19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 wrapText="1"/>
    </xf>
    <xf numFmtId="0" fontId="12" fillId="6" borderId="20" xfId="0" applyFont="1" applyFill="1" applyBorder="1" applyAlignment="1">
      <alignment wrapText="1"/>
    </xf>
    <xf numFmtId="0" fontId="1" fillId="2" borderId="21" xfId="0" applyFont="1" applyFill="1" applyBorder="1"/>
    <xf numFmtId="0" fontId="22" fillId="0" borderId="12" xfId="0" applyFont="1" applyBorder="1" applyAlignment="1">
      <alignment horizontal="right" vertical="center"/>
    </xf>
    <xf numFmtId="0" fontId="25" fillId="0" borderId="18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 wrapText="1"/>
      <protection hidden="1"/>
    </xf>
    <xf numFmtId="0" fontId="15" fillId="0" borderId="0" xfId="0" applyFont="1" applyAlignment="1" applyProtection="1">
      <alignment vertical="center"/>
      <protection hidden="1"/>
    </xf>
    <xf numFmtId="0" fontId="0" fillId="0" borderId="11" xfId="0" applyBorder="1" applyAlignment="1" applyProtection="1">
      <alignment horizontal="left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0" xfId="0" applyProtection="1">
      <protection locked="0"/>
    </xf>
    <xf numFmtId="0" fontId="14" fillId="0" borderId="0" xfId="0" applyFont="1" applyAlignment="1" applyProtection="1">
      <alignment horizontal="right"/>
      <protection hidden="1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0" fontId="5" fillId="4" borderId="2" xfId="0" applyFont="1" applyFill="1" applyBorder="1" applyAlignment="1" applyProtection="1">
      <alignment horizontal="right" vertical="center"/>
      <protection locked="0"/>
    </xf>
    <xf numFmtId="0" fontId="19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top"/>
      <protection locked="0"/>
    </xf>
    <xf numFmtId="168" fontId="5" fillId="12" borderId="2" xfId="3" applyNumberFormat="1" applyFont="1" applyFill="1" applyBorder="1" applyAlignment="1" applyProtection="1">
      <alignment horizontal="right" vertical="center"/>
      <protection hidden="1"/>
    </xf>
    <xf numFmtId="0" fontId="0" fillId="0" borderId="0" xfId="0" applyAlignment="1" applyProtection="1">
      <alignment horizontal="right"/>
      <protection locked="0"/>
    </xf>
    <xf numFmtId="171" fontId="0" fillId="0" borderId="0" xfId="0" applyNumberFormat="1" applyProtection="1">
      <protection locked="0"/>
    </xf>
    <xf numFmtId="0" fontId="20" fillId="0" borderId="10" xfId="0" applyFont="1" applyBorder="1" applyAlignment="1" applyProtection="1">
      <alignment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14" fillId="0" borderId="0" xfId="0" applyFont="1" applyProtection="1">
      <protection hidden="1"/>
    </xf>
    <xf numFmtId="0" fontId="20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169" fontId="0" fillId="0" borderId="0" xfId="0" applyNumberFormat="1" applyProtection="1">
      <protection locked="0"/>
    </xf>
    <xf numFmtId="1" fontId="5" fillId="0" borderId="0" xfId="0" applyNumberFormat="1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vertical="center" wrapText="1"/>
      <protection hidden="1"/>
    </xf>
    <xf numFmtId="0" fontId="8" fillId="0" borderId="5" xfId="0" applyFont="1" applyBorder="1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horizontal="center" vertical="center"/>
      <protection hidden="1"/>
    </xf>
    <xf numFmtId="0" fontId="8" fillId="0" borderId="7" xfId="0" applyFont="1" applyBorder="1" applyAlignment="1" applyProtection="1">
      <alignment horizontal="center" vertical="center"/>
      <protection hidden="1"/>
    </xf>
    <xf numFmtId="0" fontId="13" fillId="13" borderId="9" xfId="0" applyFont="1" applyFill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horizontal="left" vertical="top" wrapText="1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13" fillId="12" borderId="9" xfId="0" applyFont="1" applyFill="1" applyBorder="1" applyAlignment="1" applyProtection="1">
      <alignment horizontal="center" vertical="center" wrapText="1"/>
      <protection hidden="1"/>
    </xf>
    <xf numFmtId="0" fontId="20" fillId="0" borderId="13" xfId="0" applyFont="1" applyBorder="1" applyAlignment="1" applyProtection="1">
      <alignment horizontal="center" vertical="center" wrapText="1"/>
      <protection hidden="1"/>
    </xf>
    <xf numFmtId="0" fontId="20" fillId="0" borderId="10" xfId="0" applyFont="1" applyBorder="1" applyAlignment="1" applyProtection="1">
      <alignment horizontal="center" vertical="center" wrapText="1"/>
      <protection hidden="1"/>
    </xf>
    <xf numFmtId="0" fontId="20" fillId="0" borderId="14" xfId="0" applyFont="1" applyBorder="1" applyAlignment="1" applyProtection="1">
      <alignment horizontal="center" vertical="center" wrapText="1"/>
      <protection hidden="1"/>
    </xf>
    <xf numFmtId="0" fontId="20" fillId="0" borderId="15" xfId="0" applyFont="1" applyBorder="1" applyAlignment="1" applyProtection="1">
      <alignment horizontal="center" vertical="center" wrapText="1"/>
      <protection hidden="1"/>
    </xf>
    <xf numFmtId="0" fontId="20" fillId="0" borderId="9" xfId="0" applyFont="1" applyBorder="1" applyAlignment="1" applyProtection="1">
      <alignment horizontal="center" vertical="center" wrapText="1"/>
      <protection hidden="1"/>
    </xf>
    <xf numFmtId="0" fontId="20" fillId="0" borderId="16" xfId="0" applyFont="1" applyBorder="1" applyAlignment="1" applyProtection="1">
      <alignment horizontal="center" vertical="center" wrapText="1"/>
      <protection hidden="1"/>
    </xf>
    <xf numFmtId="0" fontId="6" fillId="13" borderId="13" xfId="0" applyFont="1" applyFill="1" applyBorder="1" applyAlignment="1" applyProtection="1">
      <alignment horizontal="center" vertical="center" wrapText="1"/>
      <protection hidden="1"/>
    </xf>
    <xf numFmtId="0" fontId="6" fillId="13" borderId="10" xfId="0" applyFont="1" applyFill="1" applyBorder="1" applyAlignment="1" applyProtection="1">
      <alignment horizontal="center" vertical="center" wrapText="1"/>
      <protection hidden="1"/>
    </xf>
    <xf numFmtId="0" fontId="6" fillId="13" borderId="14" xfId="0" applyFont="1" applyFill="1" applyBorder="1" applyAlignment="1" applyProtection="1">
      <alignment horizontal="center" vertical="center" wrapText="1"/>
      <protection hidden="1"/>
    </xf>
    <xf numFmtId="0" fontId="6" fillId="13" borderId="11" xfId="0" applyFont="1" applyFill="1" applyBorder="1" applyAlignment="1" applyProtection="1">
      <alignment horizontal="center" vertical="center" wrapText="1"/>
      <protection hidden="1"/>
    </xf>
    <xf numFmtId="0" fontId="6" fillId="13" borderId="0" xfId="0" applyFont="1" applyFill="1" applyAlignment="1" applyProtection="1">
      <alignment horizontal="center" vertical="center" wrapText="1"/>
      <protection hidden="1"/>
    </xf>
    <xf numFmtId="0" fontId="6" fillId="13" borderId="12" xfId="0" applyFont="1" applyFill="1" applyBorder="1" applyAlignment="1" applyProtection="1">
      <alignment horizontal="center" vertical="center" wrapText="1"/>
      <protection hidden="1"/>
    </xf>
    <xf numFmtId="0" fontId="6" fillId="13" borderId="15" xfId="0" applyFont="1" applyFill="1" applyBorder="1" applyAlignment="1" applyProtection="1">
      <alignment horizontal="center" vertical="center" wrapText="1"/>
      <protection hidden="1"/>
    </xf>
    <xf numFmtId="0" fontId="6" fillId="13" borderId="9" xfId="0" applyFont="1" applyFill="1" applyBorder="1" applyAlignment="1" applyProtection="1">
      <alignment horizontal="center" vertical="center" wrapText="1"/>
      <protection hidden="1"/>
    </xf>
    <xf numFmtId="0" fontId="6" fillId="13" borderId="16" xfId="0" applyFont="1" applyFill="1" applyBorder="1" applyAlignment="1" applyProtection="1">
      <alignment horizontal="center" vertical="center" wrapText="1"/>
      <protection hidden="1"/>
    </xf>
    <xf numFmtId="0" fontId="20" fillId="0" borderId="13" xfId="0" applyFont="1" applyBorder="1" applyAlignment="1" applyProtection="1">
      <alignment horizontal="center" vertical="center"/>
      <protection hidden="1"/>
    </xf>
    <xf numFmtId="0" fontId="20" fillId="0" borderId="10" xfId="0" applyFont="1" applyBorder="1" applyAlignment="1" applyProtection="1">
      <alignment horizontal="center" vertical="center"/>
      <protection hidden="1"/>
    </xf>
    <xf numFmtId="0" fontId="20" fillId="0" borderId="14" xfId="0" applyFont="1" applyBorder="1" applyAlignment="1" applyProtection="1">
      <alignment horizontal="center" vertical="center"/>
      <protection hidden="1"/>
    </xf>
    <xf numFmtId="0" fontId="20" fillId="0" borderId="15" xfId="0" applyFont="1" applyBorder="1" applyAlignment="1" applyProtection="1">
      <alignment horizontal="center" vertical="center"/>
      <protection hidden="1"/>
    </xf>
    <xf numFmtId="0" fontId="20" fillId="0" borderId="9" xfId="0" applyFont="1" applyBorder="1" applyAlignment="1" applyProtection="1">
      <alignment horizontal="center" vertical="center"/>
      <protection hidden="1"/>
    </xf>
    <xf numFmtId="0" fontId="20" fillId="0" borderId="16" xfId="0" applyFont="1" applyBorder="1" applyAlignment="1" applyProtection="1">
      <alignment horizontal="center" vertical="center"/>
      <protection hidden="1"/>
    </xf>
    <xf numFmtId="14" fontId="5" fillId="0" borderId="5" xfId="0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14" fillId="7" borderId="13" xfId="0" applyFont="1" applyFill="1" applyBorder="1" applyAlignment="1" applyProtection="1">
      <alignment horizontal="center" vertical="center" wrapText="1"/>
      <protection hidden="1"/>
    </xf>
    <xf numFmtId="0" fontId="14" fillId="7" borderId="10" xfId="0" applyFont="1" applyFill="1" applyBorder="1" applyAlignment="1" applyProtection="1">
      <alignment horizontal="center" vertical="center" wrapText="1"/>
      <protection hidden="1"/>
    </xf>
    <xf numFmtId="0" fontId="14" fillId="7" borderId="14" xfId="0" applyFont="1" applyFill="1" applyBorder="1" applyAlignment="1" applyProtection="1">
      <alignment horizontal="center" vertical="center" wrapText="1"/>
      <protection hidden="1"/>
    </xf>
    <xf numFmtId="0" fontId="14" fillId="7" borderId="11" xfId="0" applyFont="1" applyFill="1" applyBorder="1" applyAlignment="1" applyProtection="1">
      <alignment horizontal="center" vertical="center" wrapText="1"/>
      <protection hidden="1"/>
    </xf>
    <xf numFmtId="0" fontId="14" fillId="7" borderId="0" xfId="0" applyFont="1" applyFill="1" applyAlignment="1" applyProtection="1">
      <alignment horizontal="center" vertical="center" wrapText="1"/>
      <protection hidden="1"/>
    </xf>
    <xf numFmtId="0" fontId="14" fillId="7" borderId="12" xfId="0" applyFont="1" applyFill="1" applyBorder="1" applyAlignment="1" applyProtection="1">
      <alignment horizontal="center" vertical="center" wrapText="1"/>
      <protection hidden="1"/>
    </xf>
    <xf numFmtId="0" fontId="14" fillId="7" borderId="15" xfId="0" applyFont="1" applyFill="1" applyBorder="1" applyAlignment="1" applyProtection="1">
      <alignment horizontal="center" vertical="center" wrapText="1"/>
      <protection hidden="1"/>
    </xf>
    <xf numFmtId="0" fontId="14" fillId="7" borderId="9" xfId="0" applyFont="1" applyFill="1" applyBorder="1" applyAlignment="1" applyProtection="1">
      <alignment horizontal="center" vertical="center" wrapText="1"/>
      <protection hidden="1"/>
    </xf>
    <xf numFmtId="0" fontId="14" fillId="7" borderId="16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horizontal="center" vertical="center"/>
      <protection hidden="1"/>
    </xf>
    <xf numFmtId="0" fontId="1" fillId="5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1" fillId="0" borderId="3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</cellXfs>
  <cellStyles count="5">
    <cellStyle name="Comma" xfId="3" builtinId="3"/>
    <cellStyle name="Normal" xfId="0" builtinId="0"/>
    <cellStyle name="Standard 2" xfId="1" xr:uid="{00000000-0005-0000-0000-000003000000}"/>
    <cellStyle name="Standard 3" xfId="2" xr:uid="{00000000-0005-0000-0000-000004000000}"/>
    <cellStyle name="Standard 4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142874</xdr:rowOff>
    </xdr:from>
    <xdr:to>
      <xdr:col>1</xdr:col>
      <xdr:colOff>0</xdr:colOff>
      <xdr:row>4</xdr:row>
      <xdr:rowOff>120650</xdr:rowOff>
    </xdr:to>
    <xdr:pic>
      <xdr:nvPicPr>
        <xdr:cNvPr id="2" name="Picture 3" descr="Hilti_Logo_rot">
          <a:extLst>
            <a:ext uri="{FF2B5EF4-FFF2-40B4-BE49-F238E27FC236}">
              <a16:creationId xmlns:a16="http://schemas.microsoft.com/office/drawing/2014/main" id="{5F553AB8-70C4-4481-B1AF-EA5B85921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8654"/>
          <a:ext cx="2781300" cy="506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142874</xdr:rowOff>
    </xdr:from>
    <xdr:to>
      <xdr:col>0</xdr:col>
      <xdr:colOff>2705100</xdr:colOff>
      <xdr:row>4</xdr:row>
      <xdr:rowOff>118745</xdr:rowOff>
    </xdr:to>
    <xdr:pic>
      <xdr:nvPicPr>
        <xdr:cNvPr id="2" name="Picture 3" descr="Hilti_Logo_rot">
          <a:extLst>
            <a:ext uri="{FF2B5EF4-FFF2-40B4-BE49-F238E27FC236}">
              <a16:creationId xmlns:a16="http://schemas.microsoft.com/office/drawing/2014/main" id="{FDA1DF74-64C5-4C11-8FA9-2848448AE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8654"/>
          <a:ext cx="2781300" cy="506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142874</xdr:rowOff>
    </xdr:from>
    <xdr:to>
      <xdr:col>1</xdr:col>
      <xdr:colOff>2241</xdr:colOff>
      <xdr:row>4</xdr:row>
      <xdr:rowOff>124460</xdr:rowOff>
    </xdr:to>
    <xdr:pic>
      <xdr:nvPicPr>
        <xdr:cNvPr id="2" name="Picture 3" descr="Hilti_Logo_rot">
          <a:extLst>
            <a:ext uri="{FF2B5EF4-FFF2-40B4-BE49-F238E27FC236}">
              <a16:creationId xmlns:a16="http://schemas.microsoft.com/office/drawing/2014/main" id="{BFE60033-7D63-4111-BF8E-820C13B3C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5230"/>
          <a:ext cx="2781300" cy="502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107578</xdr:colOff>
      <xdr:row>6</xdr:row>
      <xdr:rowOff>143436</xdr:rowOff>
    </xdr:from>
    <xdr:to>
      <xdr:col>22</xdr:col>
      <xdr:colOff>96084</xdr:colOff>
      <xdr:row>13</xdr:row>
      <xdr:rowOff>140261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91CC46-E146-4711-8093-8535DE944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76331" y="1192307"/>
          <a:ext cx="4255706" cy="125505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293370</xdr:colOff>
      <xdr:row>1413</xdr:row>
      <xdr:rowOff>114300</xdr:rowOff>
    </xdr:from>
    <xdr:ext cx="121746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5E3DF9A-66A7-46E8-B8F4-BEDDC2794AFB}"/>
            </a:ext>
          </a:extLst>
        </xdr:cNvPr>
        <xdr:cNvSpPr txBox="1"/>
      </xdr:nvSpPr>
      <xdr:spPr>
        <a:xfrm>
          <a:off x="11654790" y="3604260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293370</xdr:colOff>
      <xdr:row>1413</xdr:row>
      <xdr:rowOff>114300</xdr:rowOff>
    </xdr:from>
    <xdr:ext cx="121746" cy="264560"/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DC9B968-881B-48F8-A836-4D2E0C175292}"/>
            </a:ext>
          </a:extLst>
        </xdr:cNvPr>
        <xdr:cNvSpPr txBox="1"/>
      </xdr:nvSpPr>
      <xdr:spPr>
        <a:xfrm>
          <a:off x="11654790" y="3604260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1413</xdr:row>
      <xdr:rowOff>114300</xdr:rowOff>
    </xdr:from>
    <xdr:ext cx="121746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3C8A6AD-93AA-4617-9CD0-F64D3090C3F2}"/>
            </a:ext>
          </a:extLst>
        </xdr:cNvPr>
        <xdr:cNvSpPr txBox="1"/>
      </xdr:nvSpPr>
      <xdr:spPr>
        <a:xfrm>
          <a:off x="2624194" y="240789759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1413</xdr:row>
      <xdr:rowOff>114300</xdr:rowOff>
    </xdr:from>
    <xdr:ext cx="121746" cy="264560"/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3CC307B5-89AF-4D4E-BBC3-CB52D224F311}"/>
            </a:ext>
          </a:extLst>
        </xdr:cNvPr>
        <xdr:cNvSpPr txBox="1"/>
      </xdr:nvSpPr>
      <xdr:spPr>
        <a:xfrm>
          <a:off x="2624194" y="240789759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293370</xdr:colOff>
      <xdr:row>1413</xdr:row>
      <xdr:rowOff>114300</xdr:rowOff>
    </xdr:from>
    <xdr:ext cx="121746" cy="264560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56F6587F-B578-451C-9C14-7AE522DFEC96}"/>
            </a:ext>
          </a:extLst>
        </xdr:cNvPr>
        <xdr:cNvSpPr txBox="1"/>
      </xdr:nvSpPr>
      <xdr:spPr>
        <a:xfrm>
          <a:off x="2658745" y="228914325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293370</xdr:colOff>
      <xdr:row>1413</xdr:row>
      <xdr:rowOff>114300</xdr:rowOff>
    </xdr:from>
    <xdr:ext cx="121746" cy="264560"/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85CEF542-3568-487E-9BA3-3667AAFEBC7A}"/>
            </a:ext>
          </a:extLst>
        </xdr:cNvPr>
        <xdr:cNvSpPr txBox="1"/>
      </xdr:nvSpPr>
      <xdr:spPr>
        <a:xfrm>
          <a:off x="2658745" y="228914325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1413</xdr:row>
      <xdr:rowOff>114300</xdr:rowOff>
    </xdr:from>
    <xdr:ext cx="121746" cy="264560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DA160729-40CC-4073-BB2D-F18CA1F7722E}"/>
            </a:ext>
          </a:extLst>
        </xdr:cNvPr>
        <xdr:cNvSpPr txBox="1"/>
      </xdr:nvSpPr>
      <xdr:spPr>
        <a:xfrm>
          <a:off x="4058920" y="228914325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1413</xdr:row>
      <xdr:rowOff>114300</xdr:rowOff>
    </xdr:from>
    <xdr:ext cx="121746" cy="264560"/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E560E902-53B6-469B-8E6A-EDFF36E0B689}"/>
            </a:ext>
          </a:extLst>
        </xdr:cNvPr>
        <xdr:cNvSpPr txBox="1"/>
      </xdr:nvSpPr>
      <xdr:spPr>
        <a:xfrm>
          <a:off x="4058920" y="228914325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1413</xdr:row>
      <xdr:rowOff>114300</xdr:rowOff>
    </xdr:from>
    <xdr:ext cx="121746" cy="264560"/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1877D3B5-6907-4F0E-9E66-8A8F8D911974}"/>
            </a:ext>
          </a:extLst>
        </xdr:cNvPr>
        <xdr:cNvSpPr txBox="1"/>
      </xdr:nvSpPr>
      <xdr:spPr>
        <a:xfrm>
          <a:off x="12306300" y="228914325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1413</xdr:row>
      <xdr:rowOff>114300</xdr:rowOff>
    </xdr:from>
    <xdr:ext cx="121746" cy="264560"/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AF1378AA-B952-4275-8398-870C3FA629E8}"/>
            </a:ext>
          </a:extLst>
        </xdr:cNvPr>
        <xdr:cNvSpPr txBox="1"/>
      </xdr:nvSpPr>
      <xdr:spPr>
        <a:xfrm>
          <a:off x="12306300" y="228914325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1413</xdr:row>
      <xdr:rowOff>114300</xdr:rowOff>
    </xdr:from>
    <xdr:ext cx="121746" cy="264560"/>
    <xdr:sp macro="" textlink="">
      <xdr:nvSpPr>
        <xdr:cNvPr id="14" name="TextBox 3">
          <a:extLst>
            <a:ext uri="{FF2B5EF4-FFF2-40B4-BE49-F238E27FC236}">
              <a16:creationId xmlns:a16="http://schemas.microsoft.com/office/drawing/2014/main" id="{09B8D734-5A22-48E2-985A-FF06D5CEC02F}"/>
            </a:ext>
          </a:extLst>
        </xdr:cNvPr>
        <xdr:cNvSpPr txBox="1"/>
      </xdr:nvSpPr>
      <xdr:spPr>
        <a:xfrm>
          <a:off x="12306300" y="228914325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1413</xdr:row>
      <xdr:rowOff>114300</xdr:rowOff>
    </xdr:from>
    <xdr:ext cx="121746" cy="264560"/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A00DEC01-FF0D-4356-B03E-2F69443BE9DD}"/>
            </a:ext>
          </a:extLst>
        </xdr:cNvPr>
        <xdr:cNvSpPr txBox="1"/>
      </xdr:nvSpPr>
      <xdr:spPr>
        <a:xfrm>
          <a:off x="12306300" y="228914325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293370</xdr:colOff>
      <xdr:row>18</xdr:row>
      <xdr:rowOff>114300</xdr:rowOff>
    </xdr:from>
    <xdr:ext cx="121746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17370" y="3362325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293370</xdr:colOff>
      <xdr:row>18</xdr:row>
      <xdr:rowOff>114300</xdr:rowOff>
    </xdr:from>
    <xdr:ext cx="121746" cy="264560"/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817370" y="3362325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293370</xdr:colOff>
      <xdr:row>18</xdr:row>
      <xdr:rowOff>114300</xdr:rowOff>
    </xdr:from>
    <xdr:ext cx="121746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0A0CD91-9780-49D7-9EF2-5C5A2138505E}"/>
            </a:ext>
          </a:extLst>
        </xdr:cNvPr>
        <xdr:cNvSpPr txBox="1"/>
      </xdr:nvSpPr>
      <xdr:spPr>
        <a:xfrm>
          <a:off x="2625090" y="236989620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293370</xdr:colOff>
      <xdr:row>18</xdr:row>
      <xdr:rowOff>114300</xdr:rowOff>
    </xdr:from>
    <xdr:ext cx="121746" cy="264560"/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B061E47E-29C8-467B-B748-FFD78B9EB627}"/>
            </a:ext>
          </a:extLst>
        </xdr:cNvPr>
        <xdr:cNvSpPr txBox="1"/>
      </xdr:nvSpPr>
      <xdr:spPr>
        <a:xfrm>
          <a:off x="2625090" y="236989620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293370</xdr:colOff>
      <xdr:row>1413</xdr:row>
      <xdr:rowOff>114300</xdr:rowOff>
    </xdr:from>
    <xdr:ext cx="121746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21C305B-7B11-4752-BA26-0390C084929F}"/>
            </a:ext>
          </a:extLst>
        </xdr:cNvPr>
        <xdr:cNvSpPr txBox="1"/>
      </xdr:nvSpPr>
      <xdr:spPr>
        <a:xfrm>
          <a:off x="4347210" y="236989620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1413</xdr:row>
      <xdr:rowOff>114300</xdr:rowOff>
    </xdr:from>
    <xdr:ext cx="121746" cy="264560"/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1A826360-4467-4B16-9F9C-213195E3EDFB}"/>
            </a:ext>
          </a:extLst>
        </xdr:cNvPr>
        <xdr:cNvSpPr txBox="1"/>
      </xdr:nvSpPr>
      <xdr:spPr>
        <a:xfrm>
          <a:off x="4347210" y="236989620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293370</xdr:colOff>
      <xdr:row>1413</xdr:row>
      <xdr:rowOff>114300</xdr:rowOff>
    </xdr:from>
    <xdr:ext cx="121746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EB7F098-7A48-40B8-940C-BF609D021623}"/>
            </a:ext>
          </a:extLst>
        </xdr:cNvPr>
        <xdr:cNvSpPr txBox="1"/>
      </xdr:nvSpPr>
      <xdr:spPr>
        <a:xfrm>
          <a:off x="7090410" y="236989620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293370</xdr:colOff>
      <xdr:row>1413</xdr:row>
      <xdr:rowOff>114300</xdr:rowOff>
    </xdr:from>
    <xdr:ext cx="121746" cy="264560"/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30C2F418-66E3-4C98-B1D3-8CCD241E2679}"/>
            </a:ext>
          </a:extLst>
        </xdr:cNvPr>
        <xdr:cNvSpPr txBox="1"/>
      </xdr:nvSpPr>
      <xdr:spPr>
        <a:xfrm>
          <a:off x="7090410" y="236989620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1413</xdr:row>
      <xdr:rowOff>114300</xdr:rowOff>
    </xdr:from>
    <xdr:ext cx="121746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06447C4-78BD-4752-9156-8FB88DD77288}"/>
            </a:ext>
          </a:extLst>
        </xdr:cNvPr>
        <xdr:cNvSpPr txBox="1"/>
      </xdr:nvSpPr>
      <xdr:spPr>
        <a:xfrm>
          <a:off x="5425440" y="236989620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1413</xdr:row>
      <xdr:rowOff>114300</xdr:rowOff>
    </xdr:from>
    <xdr:ext cx="121746" cy="264560"/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3A794098-4CFE-4538-9480-AA875DBDA74A}"/>
            </a:ext>
          </a:extLst>
        </xdr:cNvPr>
        <xdr:cNvSpPr txBox="1"/>
      </xdr:nvSpPr>
      <xdr:spPr>
        <a:xfrm>
          <a:off x="5425440" y="236989620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1413</xdr:row>
      <xdr:rowOff>114300</xdr:rowOff>
    </xdr:from>
    <xdr:ext cx="121746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E6CB4977-D5E1-4BBC-9B59-ED40CDD58B40}"/>
            </a:ext>
          </a:extLst>
        </xdr:cNvPr>
        <xdr:cNvSpPr txBox="1"/>
      </xdr:nvSpPr>
      <xdr:spPr>
        <a:xfrm>
          <a:off x="5425440" y="236989620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1413</xdr:row>
      <xdr:rowOff>114300</xdr:rowOff>
    </xdr:from>
    <xdr:ext cx="121746" cy="264560"/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F5F32AA2-CE2D-4FBA-AC3E-F36009D18168}"/>
            </a:ext>
          </a:extLst>
        </xdr:cNvPr>
        <xdr:cNvSpPr txBox="1"/>
      </xdr:nvSpPr>
      <xdr:spPr>
        <a:xfrm>
          <a:off x="5425440" y="236989620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1413</xdr:row>
      <xdr:rowOff>114300</xdr:rowOff>
    </xdr:from>
    <xdr:ext cx="121746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623D258E-D987-4376-B7C5-7176C2AF09FD}"/>
            </a:ext>
          </a:extLst>
        </xdr:cNvPr>
        <xdr:cNvSpPr txBox="1"/>
      </xdr:nvSpPr>
      <xdr:spPr>
        <a:xfrm>
          <a:off x="5718810" y="236989620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1413</xdr:row>
      <xdr:rowOff>114300</xdr:rowOff>
    </xdr:from>
    <xdr:ext cx="121746" cy="264560"/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3570C8A7-9DD1-43D9-8CC8-9AE6CE6D27AE}"/>
            </a:ext>
          </a:extLst>
        </xdr:cNvPr>
        <xdr:cNvSpPr txBox="1"/>
      </xdr:nvSpPr>
      <xdr:spPr>
        <a:xfrm>
          <a:off x="5718810" y="236989620"/>
          <a:ext cx="12174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7F8AB-EB51-4C8D-B43F-9C38D7D65A33}">
  <dimension ref="A1:AX206"/>
  <sheetViews>
    <sheetView zoomScaleNormal="100" workbookViewId="0">
      <selection activeCell="D21" sqref="D21"/>
    </sheetView>
  </sheetViews>
  <sheetFormatPr defaultColWidth="11.42578125" defaultRowHeight="12.75" x14ac:dyDescent="0.2"/>
  <cols>
    <col min="1" max="1" width="40.5703125" style="15" customWidth="1"/>
    <col min="2" max="2" width="16.5703125" style="21" customWidth="1"/>
    <col min="3" max="3" width="8.42578125" style="21" customWidth="1"/>
    <col min="4" max="4" width="24.42578125" style="21" customWidth="1"/>
    <col min="5" max="5" width="16.5703125" style="21" customWidth="1"/>
    <col min="6" max="6" width="17" style="15" customWidth="1"/>
    <col min="7" max="7" width="16" style="15" customWidth="1"/>
    <col min="8" max="8" width="13.85546875" style="15" customWidth="1"/>
    <col min="9" max="9" width="2.5703125" style="15" customWidth="1"/>
    <col min="10" max="11" width="16.85546875" style="15" customWidth="1"/>
    <col min="12" max="12" width="18.140625" style="23" customWidth="1"/>
    <col min="13" max="13" width="14.42578125" style="23" customWidth="1"/>
    <col min="14" max="14" width="15.85546875" style="15" customWidth="1"/>
    <col min="15" max="15" width="11.42578125" style="15"/>
    <col min="16" max="16" width="1.85546875" style="15" customWidth="1"/>
    <col min="17" max="22" width="13.5703125" style="15" customWidth="1"/>
    <col min="23" max="23" width="2.42578125" style="15" customWidth="1"/>
    <col min="24" max="27" width="1.5703125" style="15" customWidth="1"/>
    <col min="28" max="16384" width="11.42578125" style="15"/>
  </cols>
  <sheetData>
    <row r="1" spans="1:50" ht="27.6" customHeight="1" x14ac:dyDescent="0.3">
      <c r="A1" s="120" t="s">
        <v>1703</v>
      </c>
      <c r="B1" s="124" t="s">
        <v>1704</v>
      </c>
      <c r="H1" s="161" t="s">
        <v>4092</v>
      </c>
      <c r="I1" s="162"/>
      <c r="J1" s="162"/>
      <c r="K1" s="162"/>
      <c r="L1" s="163"/>
      <c r="M1" s="130"/>
      <c r="N1" s="130"/>
      <c r="O1" s="130"/>
      <c r="P1" s="130"/>
      <c r="Q1" s="146" t="s">
        <v>4093</v>
      </c>
      <c r="R1" s="147"/>
      <c r="S1" s="147"/>
      <c r="T1" s="147"/>
      <c r="U1" s="148"/>
      <c r="V1" s="131"/>
      <c r="X1" s="131"/>
      <c r="Y1" s="131"/>
      <c r="Z1" s="131"/>
      <c r="AA1" s="131"/>
      <c r="AB1" s="133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</row>
    <row r="2" spans="1:50" ht="13.7" customHeight="1" thickBot="1" x14ac:dyDescent="0.25">
      <c r="H2" s="164"/>
      <c r="I2" s="165"/>
      <c r="J2" s="165"/>
      <c r="K2" s="165"/>
      <c r="L2" s="166"/>
      <c r="M2" s="131"/>
      <c r="N2" s="131"/>
      <c r="O2" s="131"/>
      <c r="P2" s="131"/>
      <c r="Q2" s="149"/>
      <c r="R2" s="150"/>
      <c r="S2" s="150"/>
      <c r="T2" s="150"/>
      <c r="U2" s="151"/>
      <c r="V2" s="131"/>
      <c r="X2" s="131"/>
      <c r="Y2" s="131"/>
      <c r="Z2" s="131"/>
      <c r="AA2" s="131"/>
      <c r="AB2" s="133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</row>
    <row r="3" spans="1:50" ht="19.7" customHeight="1" x14ac:dyDescent="0.3">
      <c r="B3" s="170" t="s">
        <v>307</v>
      </c>
      <c r="C3" s="171"/>
      <c r="D3" s="171"/>
      <c r="E3" s="171"/>
      <c r="F3" s="171"/>
      <c r="G3" s="171"/>
      <c r="H3" s="155" t="s">
        <v>4082</v>
      </c>
      <c r="I3" s="156"/>
      <c r="J3" s="156"/>
      <c r="K3" s="156"/>
      <c r="L3" s="157"/>
      <c r="N3" s="132"/>
      <c r="O3" s="132"/>
      <c r="P3" s="132"/>
      <c r="Q3" s="152" t="s">
        <v>4087</v>
      </c>
      <c r="R3" s="153"/>
      <c r="S3" s="153"/>
      <c r="T3" s="153"/>
      <c r="U3" s="154"/>
      <c r="V3" s="76"/>
      <c r="X3" s="76"/>
      <c r="Y3" s="76"/>
      <c r="Z3" s="76"/>
      <c r="AA3" s="76"/>
      <c r="AB3" s="134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</row>
    <row r="4" spans="1:50" ht="21.6" customHeight="1" thickBot="1" x14ac:dyDescent="0.25">
      <c r="B4" s="172"/>
      <c r="C4" s="173"/>
      <c r="D4" s="173"/>
      <c r="E4" s="173"/>
      <c r="F4" s="173"/>
      <c r="G4" s="173"/>
      <c r="H4" s="155"/>
      <c r="I4" s="156"/>
      <c r="J4" s="156"/>
      <c r="K4" s="156"/>
      <c r="L4" s="157"/>
      <c r="N4" s="116"/>
      <c r="O4" s="116"/>
      <c r="P4" s="116"/>
      <c r="Q4" s="155"/>
      <c r="R4" s="156"/>
      <c r="S4" s="156"/>
      <c r="T4" s="156"/>
      <c r="U4" s="157"/>
      <c r="V4" s="76"/>
      <c r="X4" s="76"/>
      <c r="Y4" s="76"/>
      <c r="Z4" s="76"/>
      <c r="AA4" s="76"/>
      <c r="AB4" s="134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</row>
    <row r="5" spans="1:50" ht="21.6" customHeight="1" thickBot="1" x14ac:dyDescent="0.25">
      <c r="A5" s="19"/>
      <c r="B5" s="174"/>
      <c r="C5" s="175"/>
      <c r="D5" s="175"/>
      <c r="E5" s="175"/>
      <c r="F5" s="175"/>
      <c r="G5" s="175"/>
      <c r="H5" s="158"/>
      <c r="I5" s="159"/>
      <c r="J5" s="159"/>
      <c r="K5" s="159"/>
      <c r="L5" s="160"/>
      <c r="M5" s="20"/>
      <c r="N5" s="116"/>
      <c r="O5" s="116"/>
      <c r="P5" s="116"/>
      <c r="Q5" s="158"/>
      <c r="R5" s="159"/>
      <c r="S5" s="159"/>
      <c r="T5" s="159"/>
      <c r="U5" s="160"/>
      <c r="V5" s="76"/>
      <c r="X5" s="76"/>
      <c r="Y5" s="76"/>
      <c r="Z5" s="76"/>
      <c r="AA5" s="76"/>
      <c r="AB5" s="134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</row>
    <row r="6" spans="1:50" ht="4.5" customHeight="1" thickBot="1" x14ac:dyDescent="0.25">
      <c r="H6" s="117"/>
      <c r="I6" s="22"/>
      <c r="J6" s="22"/>
      <c r="K6" s="22"/>
      <c r="L6" s="118"/>
      <c r="Q6" s="117"/>
      <c r="R6" s="22"/>
      <c r="S6" s="22"/>
      <c r="T6" s="22"/>
      <c r="U6" s="118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</row>
    <row r="7" spans="1:50" s="16" customFormat="1" ht="20.100000000000001" customHeight="1" thickBot="1" x14ac:dyDescent="0.25">
      <c r="A7" s="24" t="s">
        <v>308</v>
      </c>
      <c r="B7" s="169" t="s">
        <v>4122</v>
      </c>
      <c r="C7" s="168"/>
      <c r="D7" s="168"/>
      <c r="E7" s="168"/>
      <c r="F7" s="168"/>
      <c r="G7" s="168"/>
      <c r="H7" s="139" t="s">
        <v>811</v>
      </c>
      <c r="I7" s="140"/>
      <c r="J7" s="140"/>
      <c r="K7" s="141"/>
      <c r="L7" s="49">
        <f>SUM(N14:N205)</f>
        <v>0</v>
      </c>
      <c r="M7" s="17"/>
      <c r="Q7" s="139" t="s">
        <v>811</v>
      </c>
      <c r="R7" s="140"/>
      <c r="S7" s="140"/>
      <c r="T7" s="141"/>
      <c r="U7" s="49">
        <f>SUM(U14:U205)</f>
        <v>0</v>
      </c>
      <c r="W7" s="15"/>
      <c r="X7" s="80"/>
      <c r="Y7" s="80"/>
      <c r="Z7" s="80"/>
      <c r="AA7" s="80"/>
      <c r="AB7" s="13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</row>
    <row r="8" spans="1:50" s="16" customFormat="1" ht="20.100000000000001" customHeight="1" thickBot="1" x14ac:dyDescent="0.25">
      <c r="A8" s="25" t="s">
        <v>309</v>
      </c>
      <c r="B8" s="169"/>
      <c r="C8" s="168"/>
      <c r="D8" s="168"/>
      <c r="E8" s="168"/>
      <c r="F8" s="168"/>
      <c r="G8" s="168"/>
      <c r="H8" s="139" t="s">
        <v>812</v>
      </c>
      <c r="I8" s="140"/>
      <c r="J8" s="140"/>
      <c r="K8" s="141"/>
      <c r="L8" s="123"/>
      <c r="Q8" s="139" t="s">
        <v>812</v>
      </c>
      <c r="R8" s="140"/>
      <c r="S8" s="140"/>
      <c r="T8" s="141"/>
      <c r="U8" s="49">
        <f>L8</f>
        <v>0</v>
      </c>
      <c r="V8" s="80"/>
      <c r="W8" s="15"/>
      <c r="X8" s="80"/>
      <c r="Y8" s="80"/>
      <c r="Z8" s="80"/>
      <c r="AA8" s="80"/>
      <c r="AB8" s="13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</row>
    <row r="9" spans="1:50" s="16" customFormat="1" ht="20.100000000000001" customHeight="1" thickBot="1" x14ac:dyDescent="0.25">
      <c r="A9" s="26" t="s">
        <v>310</v>
      </c>
      <c r="B9" s="169" t="s">
        <v>4123</v>
      </c>
      <c r="C9" s="168"/>
      <c r="D9" s="168"/>
      <c r="E9" s="168"/>
      <c r="F9" s="168"/>
      <c r="G9" s="168"/>
      <c r="H9" s="139" t="s">
        <v>813</v>
      </c>
      <c r="I9" s="140"/>
      <c r="J9" s="140"/>
      <c r="K9" s="141"/>
      <c r="L9" s="49">
        <f>L7+((L7*L8)/100)</f>
        <v>0</v>
      </c>
      <c r="M9" s="17"/>
      <c r="Q9" s="139" t="s">
        <v>813</v>
      </c>
      <c r="R9" s="140"/>
      <c r="S9" s="140"/>
      <c r="T9" s="141"/>
      <c r="U9" s="49">
        <f>U7+((U7*U8)/100)</f>
        <v>0</v>
      </c>
      <c r="V9" s="80"/>
      <c r="W9" s="15"/>
      <c r="X9" s="80"/>
      <c r="Y9" s="80"/>
      <c r="Z9" s="80"/>
      <c r="AA9" s="80"/>
      <c r="AB9" s="13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</row>
    <row r="10" spans="1:50" ht="18.75" thickBot="1" x14ac:dyDescent="0.25">
      <c r="A10" s="26"/>
      <c r="B10" s="167">
        <v>44650</v>
      </c>
      <c r="C10" s="168"/>
      <c r="D10" s="168"/>
      <c r="E10" s="168"/>
      <c r="F10" s="168"/>
      <c r="G10" s="168"/>
      <c r="H10" s="139" t="s">
        <v>814</v>
      </c>
      <c r="I10" s="140"/>
      <c r="J10" s="140"/>
      <c r="K10" s="141"/>
      <c r="L10" s="49">
        <f>ROUNDUP(L9/5,0)</f>
        <v>0</v>
      </c>
      <c r="M10" s="18"/>
      <c r="N10" s="16"/>
      <c r="O10" s="16"/>
      <c r="P10" s="16"/>
      <c r="Q10" s="139" t="s">
        <v>814</v>
      </c>
      <c r="R10" s="140"/>
      <c r="S10" s="140"/>
      <c r="T10" s="141"/>
      <c r="U10" s="49">
        <f>ROUNDUP(U9/4.605,0)</f>
        <v>0</v>
      </c>
      <c r="V10" s="80"/>
      <c r="X10" s="80"/>
      <c r="Y10" s="80"/>
      <c r="Z10" s="80"/>
      <c r="AA10" s="80"/>
      <c r="AB10" s="135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</row>
    <row r="11" spans="1:50" s="45" customFormat="1" ht="29.25" customHeight="1" x14ac:dyDescent="0.2">
      <c r="A11" s="143" t="s">
        <v>821</v>
      </c>
      <c r="B11" s="143"/>
      <c r="C11" s="143"/>
      <c r="D11" s="143"/>
      <c r="E11" s="143"/>
      <c r="F11" s="143"/>
      <c r="G11" s="143"/>
      <c r="H11" s="144"/>
      <c r="I11" s="144"/>
      <c r="J11" s="144"/>
      <c r="K11" s="144"/>
      <c r="L11" s="143"/>
      <c r="O11" s="15"/>
      <c r="Q11" s="80" t="s">
        <v>4088</v>
      </c>
      <c r="W11" s="15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</row>
    <row r="12" spans="1:50" s="45" customFormat="1" ht="33.6" customHeight="1" thickBot="1" x14ac:dyDescent="0.25">
      <c r="A12" s="37"/>
      <c r="B12" s="37"/>
      <c r="C12" s="37"/>
      <c r="D12" s="37"/>
      <c r="E12" s="37"/>
      <c r="F12" s="37"/>
      <c r="G12" s="37"/>
      <c r="H12" s="37"/>
      <c r="J12" s="142" t="s">
        <v>1698</v>
      </c>
      <c r="K12" s="142"/>
      <c r="L12" s="142"/>
      <c r="M12" s="142"/>
      <c r="N12" s="68" t="s">
        <v>1252</v>
      </c>
      <c r="O12" s="69">
        <v>65</v>
      </c>
      <c r="P12" s="15"/>
      <c r="Q12" s="145" t="s">
        <v>1700</v>
      </c>
      <c r="R12" s="145"/>
      <c r="S12" s="145"/>
      <c r="T12" s="145"/>
      <c r="U12" s="68" t="s">
        <v>4084</v>
      </c>
      <c r="V12" s="69">
        <v>160</v>
      </c>
      <c r="W12" s="15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</row>
    <row r="13" spans="1:50" s="57" customFormat="1" ht="34.35" customHeight="1" thickBot="1" x14ac:dyDescent="0.25">
      <c r="A13" s="51" t="s">
        <v>275</v>
      </c>
      <c r="B13" s="52" t="s">
        <v>8</v>
      </c>
      <c r="C13" s="53" t="s">
        <v>306</v>
      </c>
      <c r="D13" s="53" t="s">
        <v>4121</v>
      </c>
      <c r="E13" s="53" t="s">
        <v>804</v>
      </c>
      <c r="F13" s="54" t="s">
        <v>305</v>
      </c>
      <c r="G13" s="53" t="s">
        <v>820</v>
      </c>
      <c r="H13" s="54" t="s">
        <v>1251</v>
      </c>
      <c r="J13" s="53" t="s">
        <v>818</v>
      </c>
      <c r="K13" s="53" t="s">
        <v>819</v>
      </c>
      <c r="L13" s="53" t="s">
        <v>1688</v>
      </c>
      <c r="M13" s="53" t="s">
        <v>311</v>
      </c>
      <c r="N13" s="53" t="s">
        <v>312</v>
      </c>
      <c r="O13" s="53" t="s">
        <v>823</v>
      </c>
      <c r="Q13" s="53" t="s">
        <v>818</v>
      </c>
      <c r="R13" s="53" t="s">
        <v>819</v>
      </c>
      <c r="S13" s="53" t="s">
        <v>1688</v>
      </c>
      <c r="T13" s="53" t="s">
        <v>311</v>
      </c>
      <c r="U13" s="53" t="s">
        <v>312</v>
      </c>
      <c r="V13" s="53" t="s">
        <v>823</v>
      </c>
      <c r="W13" s="15"/>
      <c r="X13" s="55" t="s">
        <v>1699</v>
      </c>
      <c r="Y13" s="56" t="s">
        <v>1249</v>
      </c>
      <c r="Z13" s="56" t="s">
        <v>1248</v>
      </c>
      <c r="AA13" s="55" t="s">
        <v>4083</v>
      </c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</row>
    <row r="14" spans="1:50" ht="15" x14ac:dyDescent="0.2">
      <c r="A14" s="121"/>
      <c r="B14" s="122"/>
      <c r="C14" s="122"/>
      <c r="D14" s="122"/>
      <c r="E14" s="122"/>
      <c r="F14" s="58">
        <f t="shared" ref="F14" si="0">D14*E14</f>
        <v>0</v>
      </c>
      <c r="G14" s="59" t="str">
        <f>IF($B$1="Metric", IFERROR(VLOOKUP(SUBSTITUTE($A14&amp;"Metric"&amp;$B14," ",""),members_metric!$F$7:$J$2000,3,FALSE),""),  IFERROR(VLOOKUP(SUBSTITUTE($A14&amp;$B14," ",""),members!$D$7:$G$2000,3,FALSE),""))</f>
        <v/>
      </c>
      <c r="H14" s="60" t="str">
        <f t="shared" ref="H14:H45" si="1">IFERROR($Y14*$E14*$D14,"")</f>
        <v/>
      </c>
      <c r="I14" s="57"/>
      <c r="J14" s="61" t="str">
        <f>IFERROR(VLOOKUP(SUBSTITUTE($X14&amp;ROUNDUP($G14,2)," ",""),HFF_Data1!$C$4:$M$1004,MATCH('Estimator Steel Portfolio'!$C14,HFF_Data1!$C$4:$M$4,0),TRUE)*1000,"")</f>
        <v/>
      </c>
      <c r="K14" s="61" t="str">
        <f>IFERROR($J14/HFF_Data1!$H$1,"")</f>
        <v/>
      </c>
      <c r="L14" s="62" t="str">
        <f t="shared" ref="L14:L77" si="2">IFERROR(1/((($K14/1000)*12*12)/231),"")</f>
        <v/>
      </c>
      <c r="M14" s="63" t="str">
        <f>IFERROR(VLOOKUP(SUBSTITUTE($X14&amp;ROUNDUP($G14,2)," ",""),HFF_Data1!$C$4:$N$1004,12,TRUE),"")</f>
        <v/>
      </c>
      <c r="N14" s="64" t="str">
        <f t="shared" ref="N14:N77" si="3">IFERROR($H14/$L14,"")</f>
        <v/>
      </c>
      <c r="O14" s="65" t="str">
        <f t="shared" ref="O14:O77" si="4">IFERROR(ROUNDUP($K14/$O$12,0), "")</f>
        <v/>
      </c>
      <c r="P14" s="57"/>
      <c r="Q14" s="61" t="str">
        <f>IFERROR(VLOOKUP(SUBSTITUTE($X14&amp;ROUNDUP($G14,2)," ",""),AWHB_Data!$C$4:$M$1005,MATCH('Estimator Steel Portfolio'!$C14,AWHB_Data!$C$4:$M$4,0),TRUE)*1000,"")</f>
        <v/>
      </c>
      <c r="R14" s="61" t="str">
        <f>IFERROR($Q14/AWHB_Data!$H$1,"")</f>
        <v/>
      </c>
      <c r="S14" s="62" t="str">
        <f>IFERROR(1/((($R14/1000)*12*12)/231),"")</f>
        <v/>
      </c>
      <c r="T14" s="63" t="str">
        <f>IFERROR(VLOOKUP(SUBSTITUTE($X14&amp;ROUNDUP($G14,2)," ",""),AWHB_Data!$C$4:$N$1005,12,TRUE),"")</f>
        <v/>
      </c>
      <c r="U14" s="74" t="str">
        <f>IFERROR($H14/$S14," ")</f>
        <v xml:space="preserve"> </v>
      </c>
      <c r="V14" s="75" t="str">
        <f>IFERROR(ROUNDUP($R14/$V$12,0), "")</f>
        <v/>
      </c>
      <c r="X14" s="55" t="str">
        <f>IF($B$1="Metric",IFERROR(VLOOKUP(SUBSTITUTE($A14&amp;"Metric"&amp;$B14," ",""),members_metric!$F$7:$K$2000,6,FALSE),""),IFERROR(VLOOKUP(SUBSTITUTE($A14&amp;$B14," ",""),members!$D$7:$I$2000,6,FALSE),""))</f>
        <v/>
      </c>
      <c r="Y14" s="66" t="str">
        <f>IF($B$1="Metric", IFERROR(VLOOKUP(SUBSTITUTE($A14&amp;"Metric"&amp;$B14," ",""),members_metric!$F$7:$J$2000,2,FALSE)/12,""),IFERROR(VLOOKUP(SUBSTITUTE($A14&amp;$B14," ",""),members!$D$7:$G$2000,2,FALSE)/12,""))</f>
        <v/>
      </c>
      <c r="Z14" s="67" t="str">
        <f>IF($B$1="Metric", IFERROR(VLOOKUP(SUBSTITUTE($A14&amp;"Metric"&amp;$B14," ",""),members_metric!$F$7:$J$2000,5,FALSE),""),IFERROR(VLOOKUP(SUBSTITUTE($A14&amp;$B14," ",""),members!$D$7:$H$2000,5,FALSE),""))</f>
        <v/>
      </c>
      <c r="AA14" s="55" t="e">
        <f>IF(#REF!&lt;=N14,1,0)</f>
        <v>#REF!</v>
      </c>
      <c r="AB14" s="119"/>
      <c r="AC14" s="119"/>
      <c r="AD14" s="119"/>
      <c r="AE14" s="136"/>
      <c r="AF14" s="136"/>
      <c r="AG14" s="136"/>
      <c r="AH14" s="136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</row>
    <row r="15" spans="1:50" ht="15" x14ac:dyDescent="0.2">
      <c r="A15" s="121"/>
      <c r="B15" s="122"/>
      <c r="C15" s="122"/>
      <c r="D15" s="122"/>
      <c r="E15" s="122"/>
      <c r="F15" s="58">
        <f t="shared" ref="F15:F78" si="5">D15*E15</f>
        <v>0</v>
      </c>
      <c r="G15" s="59" t="str">
        <f>IF($B$1="Metric", IFERROR(VLOOKUP(SUBSTITUTE($A15&amp;"Metric"&amp;$B15," ",""),members_metric!$F$7:$J$2000,3,FALSE),""),  IFERROR(VLOOKUP(SUBSTITUTE($A15&amp;$B15," ",""),members!$D$7:$G$2000,3,FALSE),""))</f>
        <v/>
      </c>
      <c r="H15" s="60" t="str">
        <f t="shared" si="1"/>
        <v/>
      </c>
      <c r="I15" s="57"/>
      <c r="J15" s="61" t="str">
        <f>IFERROR(VLOOKUP(SUBSTITUTE($X15&amp;ROUNDUP($G15,2)," ",""),HFF_Data1!$C$4:$M$1004,MATCH('Estimator Steel Portfolio'!$C15,HFF_Data1!$C$4:$M$4,0),TRUE)*1000,"")</f>
        <v/>
      </c>
      <c r="K15" s="61" t="str">
        <f>IFERROR($J15/HFF_Data1!$H$1,"")</f>
        <v/>
      </c>
      <c r="L15" s="62" t="str">
        <f t="shared" si="2"/>
        <v/>
      </c>
      <c r="M15" s="63" t="str">
        <f>IFERROR(VLOOKUP(SUBSTITUTE($X15&amp;ROUNDUP($G15,2)," ",""),HFF_Data1!$C$4:$N$1004,12,TRUE),"")</f>
        <v/>
      </c>
      <c r="N15" s="64" t="str">
        <f t="shared" si="3"/>
        <v/>
      </c>
      <c r="O15" s="65" t="str">
        <f t="shared" si="4"/>
        <v/>
      </c>
      <c r="P15" s="57"/>
      <c r="Q15" s="61" t="str">
        <f>IFERROR(VLOOKUP(SUBSTITUTE($X15&amp;ROUNDUP($G15,2)," ",""),AWHB_Data!$C$4:$M$1005,MATCH('Estimator Steel Portfolio'!$C15,AWHB_Data!$C$4:$M$4,0),TRUE)*1000,"")</f>
        <v/>
      </c>
      <c r="R15" s="61" t="str">
        <f>IFERROR($Q15/AWHB_Data!$H$1,"")</f>
        <v/>
      </c>
      <c r="S15" s="62" t="str">
        <f t="shared" ref="S15:S78" si="6">IFERROR(1/((($R15/1000)*12*12)/231),"")</f>
        <v/>
      </c>
      <c r="T15" s="63" t="str">
        <f>IFERROR(VLOOKUP(SUBSTITUTE($X15&amp;ROUNDUP($G15,2)," ",""),AWHB_Data!$C$4:$N$1005,12,TRUE),"")</f>
        <v/>
      </c>
      <c r="U15" s="74" t="str">
        <f t="shared" ref="U15:U78" si="7">IFERROR($H15/$S15," ")</f>
        <v xml:space="preserve"> </v>
      </c>
      <c r="V15" s="75" t="str">
        <f t="shared" ref="V15:V78" si="8">IFERROR(ROUNDUP($R15/$V$12,0), "")</f>
        <v/>
      </c>
      <c r="X15" s="55" t="str">
        <f>IF($B$1="Metric",IFERROR(VLOOKUP(SUBSTITUTE($A15&amp;"Metric"&amp;$B15," ",""),members_metric!$F$7:$K$2000,6,FALSE),""),IFERROR(VLOOKUP(SUBSTITUTE($A15&amp;$B15," ",""),members!$D$7:$I$2000,6,FALSE),""))</f>
        <v/>
      </c>
      <c r="Y15" s="66" t="str">
        <f>IF($B$1="Metric", IFERROR(VLOOKUP(SUBSTITUTE($A15&amp;"Metric"&amp;$B15," ",""),members_metric!$F$7:$J$2000,2,FALSE)/12,""),IFERROR(VLOOKUP(SUBSTITUTE($A15&amp;$B15," ",""),members!$D$7:$G$2000,2,FALSE)/12,""))</f>
        <v/>
      </c>
      <c r="Z15" s="67" t="str">
        <f>IF($B$1="Metric", IFERROR(VLOOKUP(SUBSTITUTE($A15&amp;"Metric"&amp;$B15," ",""),members_metric!$F$7:$J$2000,5,FALSE),""),IFERROR(VLOOKUP(SUBSTITUTE($A15&amp;$B15," ",""),members!$D$7:$H$2000,5,FALSE),""))</f>
        <v/>
      </c>
      <c r="AA15" s="55" t="e">
        <f>IF(#REF!&lt;=N15,1,0)</f>
        <v>#REF!</v>
      </c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</row>
    <row r="16" spans="1:50" ht="15" x14ac:dyDescent="0.2">
      <c r="A16" s="121"/>
      <c r="B16" s="122"/>
      <c r="C16" s="122"/>
      <c r="D16" s="122"/>
      <c r="E16" s="122"/>
      <c r="F16" s="58">
        <f t="shared" si="5"/>
        <v>0</v>
      </c>
      <c r="G16" s="59" t="str">
        <f>IF($B$1="Metric", IFERROR(VLOOKUP(SUBSTITUTE($A16&amp;"Metric"&amp;$B16," ",""),members_metric!$F$7:$J$2000,3,FALSE),""),  IFERROR(VLOOKUP(SUBSTITUTE($A16&amp;$B16," ",""),members!$D$7:$G$2000,3,FALSE),""))</f>
        <v/>
      </c>
      <c r="H16" s="60" t="str">
        <f t="shared" si="1"/>
        <v/>
      </c>
      <c r="I16" s="57"/>
      <c r="J16" s="61" t="str">
        <f>IFERROR(VLOOKUP(SUBSTITUTE($X16&amp;ROUNDUP($G16,2)," ",""),HFF_Data1!$C$4:$M$1004,MATCH('Estimator Steel Portfolio'!$C16,HFF_Data1!$C$4:$M$4,0),TRUE)*1000,"")</f>
        <v/>
      </c>
      <c r="K16" s="61" t="str">
        <f>IFERROR($J16/HFF_Data1!$H$1,"")</f>
        <v/>
      </c>
      <c r="L16" s="62" t="str">
        <f t="shared" si="2"/>
        <v/>
      </c>
      <c r="M16" s="63" t="str">
        <f>IFERROR(VLOOKUP(SUBSTITUTE($X16&amp;ROUNDUP($G16,2)," ",""),HFF_Data1!$C$4:$N$1004,12,TRUE),"")</f>
        <v/>
      </c>
      <c r="N16" s="64" t="str">
        <f t="shared" si="3"/>
        <v/>
      </c>
      <c r="O16" s="65" t="str">
        <f t="shared" si="4"/>
        <v/>
      </c>
      <c r="P16" s="57"/>
      <c r="Q16" s="61" t="str">
        <f>IFERROR(VLOOKUP(SUBSTITUTE($X16&amp;ROUNDUP($G16,2)," ",""),AWHB_Data!$C$4:$M$1005,MATCH('Estimator Steel Portfolio'!$C16,AWHB_Data!$C$4:$M$4,0),TRUE)*1000,"")</f>
        <v/>
      </c>
      <c r="R16" s="61" t="str">
        <f>IFERROR($Q16/AWHB_Data!$H$1,"")</f>
        <v/>
      </c>
      <c r="S16" s="62" t="str">
        <f t="shared" si="6"/>
        <v/>
      </c>
      <c r="T16" s="63" t="str">
        <f>IFERROR(VLOOKUP(SUBSTITUTE($X16&amp;ROUNDUP($G16,2)," ",""),AWHB_Data!$C$4:$N$1005,12,TRUE),"")</f>
        <v/>
      </c>
      <c r="U16" s="74" t="str">
        <f t="shared" si="7"/>
        <v xml:space="preserve"> </v>
      </c>
      <c r="V16" s="75" t="str">
        <f t="shared" si="8"/>
        <v/>
      </c>
      <c r="X16" s="55" t="str">
        <f>IF($B$1="Metric",IFERROR(VLOOKUP(SUBSTITUTE($A16&amp;"Metric"&amp;$B16," ",""),members_metric!$F$7:$K$2000,6,FALSE),""),IFERROR(VLOOKUP(SUBSTITUTE($A16&amp;$B16," ",""),members!$D$7:$I$2000,6,FALSE),""))</f>
        <v/>
      </c>
      <c r="Y16" s="66" t="str">
        <f>IF($B$1="Metric", IFERROR(VLOOKUP(SUBSTITUTE($A16&amp;"Metric"&amp;$B16," ",""),members_metric!$F$7:$J$2000,2,FALSE)/12,""),IFERROR(VLOOKUP(SUBSTITUTE($A16&amp;$B16," ",""),members!$D$7:$G$2000,2,FALSE)/12,""))</f>
        <v/>
      </c>
      <c r="Z16" s="67" t="str">
        <f>IF($B$1="Metric", IFERROR(VLOOKUP(SUBSTITUTE($A16&amp;"Metric"&amp;$B16," ",""),members_metric!$F$7:$J$2000,5,FALSE),""),IFERROR(VLOOKUP(SUBSTITUTE($A16&amp;$B16," ",""),members!$D$7:$H$2000,5,FALSE),""))</f>
        <v/>
      </c>
      <c r="AA16" s="55" t="e">
        <f>IF(#REF!&lt;=N16,1,0)</f>
        <v>#REF!</v>
      </c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</row>
    <row r="17" spans="1:50" ht="15" x14ac:dyDescent="0.2">
      <c r="A17" s="121"/>
      <c r="B17" s="122"/>
      <c r="C17" s="122"/>
      <c r="D17" s="122"/>
      <c r="E17" s="122"/>
      <c r="F17" s="58">
        <f t="shared" si="5"/>
        <v>0</v>
      </c>
      <c r="G17" s="59" t="str">
        <f>IF($B$1="Metric", IFERROR(VLOOKUP(SUBSTITUTE($A17&amp;"Metric"&amp;$B17," ",""),members_metric!$F$7:$J$2000,3,FALSE),""),  IFERROR(VLOOKUP(SUBSTITUTE($A17&amp;$B17," ",""),members!$D$7:$G$2000,3,FALSE),""))</f>
        <v/>
      </c>
      <c r="H17" s="60" t="str">
        <f t="shared" si="1"/>
        <v/>
      </c>
      <c r="I17" s="57"/>
      <c r="J17" s="61" t="str">
        <f>IFERROR(VLOOKUP(SUBSTITUTE($X17&amp;ROUNDUP($G17,2)," ",""),HFF_Data1!$C$4:$M$1004,MATCH('Estimator Steel Portfolio'!$C17,HFF_Data1!$C$4:$M$4,0),TRUE)*1000,"")</f>
        <v/>
      </c>
      <c r="K17" s="61" t="str">
        <f>IFERROR($J17/HFF_Data1!$H$1,"")</f>
        <v/>
      </c>
      <c r="L17" s="62" t="str">
        <f t="shared" si="2"/>
        <v/>
      </c>
      <c r="M17" s="63" t="str">
        <f>IFERROR(VLOOKUP(SUBSTITUTE($X17&amp;ROUNDUP($G17,2)," ",""),HFF_Data1!$C$4:$N$1004,12,TRUE),"")</f>
        <v/>
      </c>
      <c r="N17" s="64" t="str">
        <f t="shared" si="3"/>
        <v/>
      </c>
      <c r="O17" s="65" t="str">
        <f t="shared" si="4"/>
        <v/>
      </c>
      <c r="P17" s="57"/>
      <c r="Q17" s="61" t="str">
        <f>IFERROR(VLOOKUP(SUBSTITUTE($X17&amp;ROUNDUP($G17,2)," ",""),AWHB_Data!$C$4:$M$1005,MATCH('Estimator Steel Portfolio'!$C17,AWHB_Data!$C$4:$M$4,0),TRUE)*1000,"")</f>
        <v/>
      </c>
      <c r="R17" s="61" t="str">
        <f>IFERROR($Q17/AWHB_Data!$H$1,"")</f>
        <v/>
      </c>
      <c r="S17" s="62" t="str">
        <f t="shared" si="6"/>
        <v/>
      </c>
      <c r="T17" s="63" t="str">
        <f>IFERROR(VLOOKUP(SUBSTITUTE($X17&amp;ROUNDUP($G17,2)," ",""),AWHB_Data!$C$4:$N$1005,12,TRUE),"")</f>
        <v/>
      </c>
      <c r="U17" s="74" t="str">
        <f t="shared" si="7"/>
        <v xml:space="preserve"> </v>
      </c>
      <c r="V17" s="75" t="str">
        <f t="shared" si="8"/>
        <v/>
      </c>
      <c r="X17" s="55" t="str">
        <f>IF($B$1="Metric",IFERROR(VLOOKUP(SUBSTITUTE($A17&amp;"Metric"&amp;$B17," ",""),members_metric!$F$7:$K$2000,6,FALSE),""),IFERROR(VLOOKUP(SUBSTITUTE($A17&amp;$B17," ",""),members!$D$7:$I$2000,6,FALSE),""))</f>
        <v/>
      </c>
      <c r="Y17" s="66" t="str">
        <f>IF($B$1="Metric", IFERROR(VLOOKUP(SUBSTITUTE($A17&amp;"Metric"&amp;$B17," ",""),members_metric!$F$7:$J$2000,2,FALSE)/12,""),IFERROR(VLOOKUP(SUBSTITUTE($A17&amp;$B17," ",""),members!$D$7:$G$2000,2,FALSE)/12,""))</f>
        <v/>
      </c>
      <c r="Z17" s="67" t="str">
        <f>IF($B$1="Metric", IFERROR(VLOOKUP(SUBSTITUTE($A17&amp;"Metric"&amp;$B17," ",""),members_metric!$F$7:$J$2000,5,FALSE),""),IFERROR(VLOOKUP(SUBSTITUTE($A17&amp;$B17," ",""),members!$D$7:$H$2000,5,FALSE),""))</f>
        <v/>
      </c>
      <c r="AA17" s="55" t="e">
        <f>IF(#REF!&lt;=N17,1,0)</f>
        <v>#REF!</v>
      </c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</row>
    <row r="18" spans="1:50" ht="15" x14ac:dyDescent="0.2">
      <c r="A18" s="121"/>
      <c r="B18" s="122"/>
      <c r="C18" s="122"/>
      <c r="D18" s="122"/>
      <c r="E18" s="122"/>
      <c r="F18" s="58">
        <f t="shared" si="5"/>
        <v>0</v>
      </c>
      <c r="G18" s="59" t="str">
        <f>IF($B$1="Metric", IFERROR(VLOOKUP(SUBSTITUTE($A18&amp;"Metric"&amp;$B18," ",""),members_metric!$F$7:$J$2000,3,FALSE),""),  IFERROR(VLOOKUP(SUBSTITUTE($A18&amp;$B18," ",""),members!$D$7:$G$2000,3,FALSE),""))</f>
        <v/>
      </c>
      <c r="H18" s="60" t="str">
        <f t="shared" si="1"/>
        <v/>
      </c>
      <c r="I18" s="57"/>
      <c r="J18" s="61" t="str">
        <f>IFERROR(VLOOKUP(SUBSTITUTE($X18&amp;ROUNDUP($G18,2)," ",""),HFF_Data1!$C$4:$M$1004,MATCH('Estimator Steel Portfolio'!$C18,HFF_Data1!$C$4:$M$4,0),TRUE)*1000,"")</f>
        <v/>
      </c>
      <c r="K18" s="61" t="str">
        <f>IFERROR($J18/HFF_Data1!$H$1,"")</f>
        <v/>
      </c>
      <c r="L18" s="62" t="str">
        <f t="shared" si="2"/>
        <v/>
      </c>
      <c r="M18" s="63" t="str">
        <f>IFERROR(VLOOKUP(SUBSTITUTE($X18&amp;ROUNDUP($G18,2)," ",""),HFF_Data1!$C$4:$N$1004,12,TRUE),"")</f>
        <v/>
      </c>
      <c r="N18" s="64" t="str">
        <f t="shared" si="3"/>
        <v/>
      </c>
      <c r="O18" s="65" t="str">
        <f t="shared" si="4"/>
        <v/>
      </c>
      <c r="P18" s="57"/>
      <c r="Q18" s="61" t="str">
        <f>IFERROR(VLOOKUP(SUBSTITUTE($X18&amp;ROUNDUP($G18,2)," ",""),AWHB_Data!$C$4:$M$1005,MATCH('Estimator Steel Portfolio'!$C18,AWHB_Data!$C$4:$M$4,0),TRUE)*1000,"")</f>
        <v/>
      </c>
      <c r="R18" s="61" t="str">
        <f>IFERROR($Q18/AWHB_Data!$H$1,"")</f>
        <v/>
      </c>
      <c r="S18" s="62" t="str">
        <f t="shared" si="6"/>
        <v/>
      </c>
      <c r="T18" s="63" t="str">
        <f>IFERROR(VLOOKUP(SUBSTITUTE($X18&amp;ROUNDUP($G18,2)," ",""),AWHB_Data!$C$4:$N$1005,12,TRUE),"")</f>
        <v/>
      </c>
      <c r="U18" s="74" t="str">
        <f t="shared" si="7"/>
        <v xml:space="preserve"> </v>
      </c>
      <c r="V18" s="75" t="str">
        <f t="shared" si="8"/>
        <v/>
      </c>
      <c r="X18" s="55" t="str">
        <f>IF($B$1="Metric",IFERROR(VLOOKUP(SUBSTITUTE($A18&amp;"Metric"&amp;$B18," ",""),members_metric!$F$7:$K$2000,6,FALSE),""),IFERROR(VLOOKUP(SUBSTITUTE($A18&amp;$B18," ",""),members!$D$7:$I$2000,6,FALSE),""))</f>
        <v/>
      </c>
      <c r="Y18" s="66" t="str">
        <f>IF($B$1="Metric", IFERROR(VLOOKUP(SUBSTITUTE($A18&amp;"Metric"&amp;$B18," ",""),members_metric!$F$7:$J$2000,2,FALSE)/12,""),IFERROR(VLOOKUP(SUBSTITUTE($A18&amp;$B18," ",""),members!$D$7:$G$2000,2,FALSE)/12,""))</f>
        <v/>
      </c>
      <c r="Z18" s="67" t="str">
        <f>IF($B$1="Metric", IFERROR(VLOOKUP(SUBSTITUTE($A18&amp;"Metric"&amp;$B18," ",""),members_metric!$F$7:$J$2000,5,FALSE),""),IFERROR(VLOOKUP(SUBSTITUTE($A18&amp;$B18," ",""),members!$D$7:$H$2000,5,FALSE),""))</f>
        <v/>
      </c>
      <c r="AA18" s="55" t="e">
        <f>IF(#REF!&lt;=N18,1,0)</f>
        <v>#REF!</v>
      </c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</row>
    <row r="19" spans="1:50" ht="15" x14ac:dyDescent="0.2">
      <c r="A19" s="121"/>
      <c r="B19" s="122"/>
      <c r="C19" s="122"/>
      <c r="D19" s="122"/>
      <c r="E19" s="122"/>
      <c r="F19" s="58">
        <f t="shared" si="5"/>
        <v>0</v>
      </c>
      <c r="G19" s="59" t="str">
        <f>IF($B$1="Metric", IFERROR(VLOOKUP(SUBSTITUTE($A19&amp;"Metric"&amp;$B19," ",""),members_metric!$F$7:$J$2000,3,FALSE),""),  IFERROR(VLOOKUP(SUBSTITUTE($A19&amp;$B19," ",""),members!$D$7:$G$2000,3,FALSE),""))</f>
        <v/>
      </c>
      <c r="H19" s="60" t="str">
        <f t="shared" si="1"/>
        <v/>
      </c>
      <c r="I19" s="57"/>
      <c r="J19" s="61" t="str">
        <f>IFERROR(VLOOKUP(SUBSTITUTE($X19&amp;ROUNDUP($G19,2)," ",""),HFF_Data1!$C$4:$M$1004,MATCH('Estimator Steel Portfolio'!$C19,HFF_Data1!$C$4:$M$4,0),TRUE)*1000,"")</f>
        <v/>
      </c>
      <c r="K19" s="61" t="str">
        <f>IFERROR($J19/HFF_Data1!$H$1,"")</f>
        <v/>
      </c>
      <c r="L19" s="62" t="str">
        <f t="shared" si="2"/>
        <v/>
      </c>
      <c r="M19" s="63" t="str">
        <f>IFERROR(VLOOKUP(SUBSTITUTE($X19&amp;ROUNDUP($G19,2)," ",""),HFF_Data1!$C$4:$N$1004,12,TRUE),"")</f>
        <v/>
      </c>
      <c r="N19" s="64" t="str">
        <f t="shared" si="3"/>
        <v/>
      </c>
      <c r="O19" s="65" t="str">
        <f t="shared" si="4"/>
        <v/>
      </c>
      <c r="P19" s="57"/>
      <c r="Q19" s="61" t="str">
        <f>IFERROR(VLOOKUP(SUBSTITUTE($X19&amp;ROUNDUP($G19,2)," ",""),AWHB_Data!$C$4:$M$1005,MATCH('Estimator Steel Portfolio'!$C19,AWHB_Data!$C$4:$M$4,0),TRUE)*1000,"")</f>
        <v/>
      </c>
      <c r="R19" s="61" t="str">
        <f>IFERROR($Q19/AWHB_Data!$H$1,"")</f>
        <v/>
      </c>
      <c r="S19" s="62" t="str">
        <f t="shared" si="6"/>
        <v/>
      </c>
      <c r="T19" s="63" t="str">
        <f>IFERROR(VLOOKUP(SUBSTITUTE($X19&amp;ROUNDUP($G19,2)," ",""),AWHB_Data!$C$4:$N$1005,12,TRUE),"")</f>
        <v/>
      </c>
      <c r="U19" s="74" t="str">
        <f t="shared" si="7"/>
        <v xml:space="preserve"> </v>
      </c>
      <c r="V19" s="75" t="str">
        <f t="shared" si="8"/>
        <v/>
      </c>
      <c r="X19" s="55" t="str">
        <f>IF($B$1="Metric",IFERROR(VLOOKUP(SUBSTITUTE($A19&amp;"Metric"&amp;$B19," ",""),members_metric!$F$7:$K$2000,6,FALSE),""),IFERROR(VLOOKUP(SUBSTITUTE($A19&amp;$B19," ",""),members!$D$7:$I$2000,6,FALSE),""))</f>
        <v/>
      </c>
      <c r="Y19" s="66" t="str">
        <f>IF($B$1="Metric", IFERROR(VLOOKUP(SUBSTITUTE($A19&amp;"Metric"&amp;$B19," ",""),members_metric!$F$7:$J$2000,2,FALSE)/12,""),IFERROR(VLOOKUP(SUBSTITUTE($A19&amp;$B19," ",""),members!$D$7:$G$2000,2,FALSE)/12,""))</f>
        <v/>
      </c>
      <c r="Z19" s="67" t="str">
        <f>IF($B$1="Metric", IFERROR(VLOOKUP(SUBSTITUTE($A19&amp;"Metric"&amp;$B19," ",""),members_metric!$F$7:$J$2000,5,FALSE),""),IFERROR(VLOOKUP(SUBSTITUTE($A19&amp;$B19," ",""),members!$D$7:$H$2000,5,FALSE),""))</f>
        <v/>
      </c>
      <c r="AA19" s="55" t="e">
        <f>IF(#REF!&lt;=N19,1,0)</f>
        <v>#REF!</v>
      </c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</row>
    <row r="20" spans="1:50" ht="15" x14ac:dyDescent="0.2">
      <c r="A20" s="121"/>
      <c r="B20" s="122"/>
      <c r="C20" s="122"/>
      <c r="D20" s="122"/>
      <c r="E20" s="122"/>
      <c r="F20" s="58">
        <f t="shared" si="5"/>
        <v>0</v>
      </c>
      <c r="G20" s="59" t="str">
        <f>IF($B$1="Metric", IFERROR(VLOOKUP(SUBSTITUTE($A20&amp;"Metric"&amp;$B20," ",""),members_metric!$F$7:$J$2000,3,FALSE),""),  IFERROR(VLOOKUP(SUBSTITUTE($A20&amp;$B20," ",""),members!$D$7:$G$2000,3,FALSE),""))</f>
        <v/>
      </c>
      <c r="H20" s="60" t="str">
        <f t="shared" si="1"/>
        <v/>
      </c>
      <c r="I20" s="57"/>
      <c r="J20" s="61" t="str">
        <f>IFERROR(VLOOKUP(SUBSTITUTE($X20&amp;ROUNDUP($G20,2)," ",""),HFF_Data1!$C$4:$M$1004,MATCH('Estimator Steel Portfolio'!$C20,HFF_Data1!$C$4:$M$4,0),TRUE)*1000,"")</f>
        <v/>
      </c>
      <c r="K20" s="61" t="str">
        <f>IFERROR($J20/HFF_Data1!$H$1,"")</f>
        <v/>
      </c>
      <c r="L20" s="62" t="str">
        <f t="shared" si="2"/>
        <v/>
      </c>
      <c r="M20" s="63" t="str">
        <f>IFERROR(VLOOKUP(SUBSTITUTE($X20&amp;ROUNDUP($G20,2)," ",""),HFF_Data1!$C$4:$N$1004,12,TRUE),"")</f>
        <v/>
      </c>
      <c r="N20" s="64" t="str">
        <f t="shared" si="3"/>
        <v/>
      </c>
      <c r="O20" s="65" t="str">
        <f t="shared" si="4"/>
        <v/>
      </c>
      <c r="P20" s="57"/>
      <c r="Q20" s="61" t="str">
        <f>IFERROR(VLOOKUP(SUBSTITUTE($X20&amp;ROUNDUP($G20,2)," ",""),AWHB_Data!$C$4:$M$1005,MATCH('Estimator Steel Portfolio'!$C20,AWHB_Data!$C$4:$M$4,0),TRUE)*1000,"")</f>
        <v/>
      </c>
      <c r="R20" s="61" t="str">
        <f>IFERROR($Q20/AWHB_Data!$H$1,"")</f>
        <v/>
      </c>
      <c r="S20" s="62" t="str">
        <f t="shared" si="6"/>
        <v/>
      </c>
      <c r="T20" s="63" t="str">
        <f>IFERROR(VLOOKUP(SUBSTITUTE($X20&amp;ROUNDUP($G20,2)," ",""),AWHB_Data!$C$4:$N$1005,12,TRUE),"")</f>
        <v/>
      </c>
      <c r="U20" s="74" t="str">
        <f t="shared" si="7"/>
        <v xml:space="preserve"> </v>
      </c>
      <c r="V20" s="75" t="str">
        <f t="shared" si="8"/>
        <v/>
      </c>
      <c r="X20" s="55" t="str">
        <f>IF($B$1="Metric",IFERROR(VLOOKUP(SUBSTITUTE($A20&amp;"Metric"&amp;$B20," ",""),members_metric!$F$7:$K$2000,6,FALSE),""),IFERROR(VLOOKUP(SUBSTITUTE($A20&amp;$B20," ",""),members!$D$7:$I$2000,6,FALSE),""))</f>
        <v/>
      </c>
      <c r="Y20" s="66" t="str">
        <f>IF($B$1="Metric", IFERROR(VLOOKUP(SUBSTITUTE($A20&amp;"Metric"&amp;$B20," ",""),members_metric!$F$7:$J$2000,2,FALSE)/12,""),IFERROR(VLOOKUP(SUBSTITUTE($A20&amp;$B20," ",""),members!$D$7:$G$2000,2,FALSE)/12,""))</f>
        <v/>
      </c>
      <c r="Z20" s="67" t="str">
        <f>IF($B$1="Metric", IFERROR(VLOOKUP(SUBSTITUTE($A20&amp;"Metric"&amp;$B20," ",""),members_metric!$F$7:$J$2000,5,FALSE),""),IFERROR(VLOOKUP(SUBSTITUTE($A20&amp;$B20," ",""),members!$D$7:$H$2000,5,FALSE),""))</f>
        <v/>
      </c>
      <c r="AA20" s="55" t="e">
        <f>IF(#REF!&lt;=N20,1,0)</f>
        <v>#REF!</v>
      </c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</row>
    <row r="21" spans="1:50" ht="15" x14ac:dyDescent="0.2">
      <c r="A21" s="121"/>
      <c r="B21" s="122"/>
      <c r="C21" s="122"/>
      <c r="D21" s="122"/>
      <c r="E21" s="122"/>
      <c r="F21" s="58">
        <f t="shared" si="5"/>
        <v>0</v>
      </c>
      <c r="G21" s="59" t="str">
        <f>IF($B$1="Metric", IFERROR(VLOOKUP(SUBSTITUTE($A21&amp;"Metric"&amp;$B21," ",""),members_metric!$F$7:$J$2000,3,FALSE),""),  IFERROR(VLOOKUP(SUBSTITUTE($A21&amp;$B21," ",""),members!$D$7:$G$2000,3,FALSE),""))</f>
        <v/>
      </c>
      <c r="H21" s="60" t="str">
        <f t="shared" si="1"/>
        <v/>
      </c>
      <c r="I21" s="57"/>
      <c r="J21" s="61" t="str">
        <f>IFERROR(VLOOKUP(SUBSTITUTE($X21&amp;ROUNDUP($G21,2)," ",""),HFF_Data1!$C$4:$M$1004,MATCH('Estimator Steel Portfolio'!$C21,HFF_Data1!$C$4:$M$4,0),TRUE)*1000,"")</f>
        <v/>
      </c>
      <c r="K21" s="61" t="str">
        <f>IFERROR($J21/HFF_Data1!$H$1,"")</f>
        <v/>
      </c>
      <c r="L21" s="62" t="str">
        <f t="shared" si="2"/>
        <v/>
      </c>
      <c r="M21" s="63" t="str">
        <f>IFERROR(VLOOKUP(SUBSTITUTE($X21&amp;ROUNDUP($G21,2)," ",""),HFF_Data1!$C$4:$N$1004,12,TRUE),"")</f>
        <v/>
      </c>
      <c r="N21" s="64" t="str">
        <f t="shared" si="3"/>
        <v/>
      </c>
      <c r="O21" s="65" t="str">
        <f t="shared" si="4"/>
        <v/>
      </c>
      <c r="P21" s="57"/>
      <c r="Q21" s="61" t="str">
        <f>IFERROR(VLOOKUP(SUBSTITUTE($X21&amp;ROUNDUP($G21,2)," ",""),AWHB_Data!$C$4:$M$1005,MATCH('Estimator Steel Portfolio'!$C21,AWHB_Data!$C$4:$M$4,0),TRUE)*1000,"")</f>
        <v/>
      </c>
      <c r="R21" s="61" t="str">
        <f>IFERROR($Q21/AWHB_Data!$H$1,"")</f>
        <v/>
      </c>
      <c r="S21" s="62" t="str">
        <f t="shared" si="6"/>
        <v/>
      </c>
      <c r="T21" s="63" t="str">
        <f>IFERROR(VLOOKUP(SUBSTITUTE($X21&amp;ROUNDUP($G21,2)," ",""),AWHB_Data!$C$4:$N$1005,12,TRUE),"")</f>
        <v/>
      </c>
      <c r="U21" s="74" t="str">
        <f t="shared" si="7"/>
        <v xml:space="preserve"> </v>
      </c>
      <c r="V21" s="75" t="str">
        <f t="shared" si="8"/>
        <v/>
      </c>
      <c r="X21" s="55" t="str">
        <f>IF($B$1="Metric",IFERROR(VLOOKUP(SUBSTITUTE($A21&amp;"Metric"&amp;$B21," ",""),members_metric!$F$7:$K$2000,6,FALSE),""),IFERROR(VLOOKUP(SUBSTITUTE($A21&amp;$B21," ",""),members!$D$7:$I$2000,6,FALSE),""))</f>
        <v/>
      </c>
      <c r="Y21" s="66" t="str">
        <f>IF($B$1="Metric", IFERROR(VLOOKUP(SUBSTITUTE($A21&amp;"Metric"&amp;$B21," ",""),members_metric!$F$7:$J$2000,2,FALSE)/12,""),IFERROR(VLOOKUP(SUBSTITUTE($A21&amp;$B21," ",""),members!$D$7:$G$2000,2,FALSE)/12,""))</f>
        <v/>
      </c>
      <c r="Z21" s="67" t="str">
        <f>IF($B$1="Metric", IFERROR(VLOOKUP(SUBSTITUTE($A21&amp;"Metric"&amp;$B21," ",""),members_metric!$F$7:$J$2000,5,FALSE),""),IFERROR(VLOOKUP(SUBSTITUTE($A21&amp;$B21," ",""),members!$D$7:$H$2000,5,FALSE),""))</f>
        <v/>
      </c>
      <c r="AA21" s="55" t="e">
        <f>IF(#REF!&lt;=N21,1,0)</f>
        <v>#REF!</v>
      </c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</row>
    <row r="22" spans="1:50" ht="15" x14ac:dyDescent="0.2">
      <c r="A22" s="121"/>
      <c r="B22" s="122"/>
      <c r="C22" s="122"/>
      <c r="D22" s="122"/>
      <c r="E22" s="122"/>
      <c r="F22" s="58">
        <f t="shared" si="5"/>
        <v>0</v>
      </c>
      <c r="G22" s="59" t="str">
        <f>IF($B$1="Metric", IFERROR(VLOOKUP(SUBSTITUTE($A22&amp;"Metric"&amp;$B22," ",""),members_metric!$F$7:$J$2000,3,FALSE),""),  IFERROR(VLOOKUP(SUBSTITUTE($A22&amp;$B22," ",""),members!$D$7:$G$2000,3,FALSE),""))</f>
        <v/>
      </c>
      <c r="H22" s="60" t="str">
        <f t="shared" si="1"/>
        <v/>
      </c>
      <c r="I22" s="57"/>
      <c r="J22" s="61" t="str">
        <f>IFERROR(VLOOKUP(SUBSTITUTE($X22&amp;ROUNDUP($G22,2)," ",""),HFF_Data1!$C$4:$M$1004,MATCH('Estimator Steel Portfolio'!$C22,HFF_Data1!$C$4:$M$4,0),TRUE)*1000,"")</f>
        <v/>
      </c>
      <c r="K22" s="61" t="str">
        <f>IFERROR($J22/HFF_Data1!$H$1,"")</f>
        <v/>
      </c>
      <c r="L22" s="62" t="str">
        <f t="shared" si="2"/>
        <v/>
      </c>
      <c r="M22" s="63" t="str">
        <f>IFERROR(VLOOKUP(SUBSTITUTE($X22&amp;ROUNDUP($G22,2)," ",""),HFF_Data1!$C$4:$N$1004,12,TRUE),"")</f>
        <v/>
      </c>
      <c r="N22" s="64" t="str">
        <f t="shared" si="3"/>
        <v/>
      </c>
      <c r="O22" s="65" t="str">
        <f t="shared" si="4"/>
        <v/>
      </c>
      <c r="P22" s="57"/>
      <c r="Q22" s="61" t="str">
        <f>IFERROR(VLOOKUP(SUBSTITUTE($X22&amp;ROUNDUP($G22,2)," ",""),AWHB_Data!$C$4:$M$1005,MATCH('Estimator Steel Portfolio'!$C22,AWHB_Data!$C$4:$M$4,0),TRUE)*1000,"")</f>
        <v/>
      </c>
      <c r="R22" s="61" t="str">
        <f>IFERROR($Q22/AWHB_Data!$H$1,"")</f>
        <v/>
      </c>
      <c r="S22" s="62" t="str">
        <f t="shared" si="6"/>
        <v/>
      </c>
      <c r="T22" s="63" t="str">
        <f>IFERROR(VLOOKUP(SUBSTITUTE($X22&amp;ROUNDUP($G22,2)," ",""),AWHB_Data!$C$4:$N$1005,12,TRUE),"")</f>
        <v/>
      </c>
      <c r="U22" s="74" t="str">
        <f t="shared" si="7"/>
        <v xml:space="preserve"> </v>
      </c>
      <c r="V22" s="75" t="str">
        <f t="shared" si="8"/>
        <v/>
      </c>
      <c r="X22" s="55" t="str">
        <f>IF($B$1="Metric",IFERROR(VLOOKUP(SUBSTITUTE($A22&amp;"Metric"&amp;$B22," ",""),members_metric!$F$7:$K$2000,6,FALSE),""),IFERROR(VLOOKUP(SUBSTITUTE($A22&amp;$B22," ",""),members!$D$7:$I$2000,6,FALSE),""))</f>
        <v/>
      </c>
      <c r="Y22" s="66" t="str">
        <f>IF($B$1="Metric", IFERROR(VLOOKUP(SUBSTITUTE($A22&amp;"Metric"&amp;$B22," ",""),members_metric!$F$7:$J$2000,2,FALSE)/12,""),IFERROR(VLOOKUP(SUBSTITUTE($A22&amp;$B22," ",""),members!$D$7:$G$2000,2,FALSE)/12,""))</f>
        <v/>
      </c>
      <c r="Z22" s="67" t="str">
        <f>IF($B$1="Metric", IFERROR(VLOOKUP(SUBSTITUTE($A22&amp;"Metric"&amp;$B22," ",""),members_metric!$F$7:$J$2000,5,FALSE),""),IFERROR(VLOOKUP(SUBSTITUTE($A22&amp;$B22," ",""),members!$D$7:$H$2000,5,FALSE),""))</f>
        <v/>
      </c>
      <c r="AA22" s="55" t="e">
        <f>IF(#REF!&lt;=N22,1,0)</f>
        <v>#REF!</v>
      </c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</row>
    <row r="23" spans="1:50" ht="15" x14ac:dyDescent="0.2">
      <c r="A23" s="121"/>
      <c r="B23" s="122"/>
      <c r="C23" s="122"/>
      <c r="D23" s="122"/>
      <c r="E23" s="122"/>
      <c r="F23" s="58">
        <f t="shared" si="5"/>
        <v>0</v>
      </c>
      <c r="G23" s="59" t="str">
        <f>IF($B$1="Metric", IFERROR(VLOOKUP(SUBSTITUTE($A23&amp;"Metric"&amp;$B23," ",""),members_metric!$F$7:$J$2000,3,FALSE),""),  IFERROR(VLOOKUP(SUBSTITUTE($A23&amp;$B23," ",""),members!$D$7:$G$2000,3,FALSE),""))</f>
        <v/>
      </c>
      <c r="H23" s="60" t="str">
        <f t="shared" si="1"/>
        <v/>
      </c>
      <c r="I23" s="57"/>
      <c r="J23" s="61" t="str">
        <f>IFERROR(VLOOKUP(SUBSTITUTE($X23&amp;ROUNDUP($G23,2)," ",""),HFF_Data1!$C$4:$M$1004,MATCH('Estimator Steel Portfolio'!$C23,HFF_Data1!$C$4:$M$4,0),TRUE)*1000,"")</f>
        <v/>
      </c>
      <c r="K23" s="61" t="str">
        <f>IFERROR($J23/HFF_Data1!$H$1,"")</f>
        <v/>
      </c>
      <c r="L23" s="62" t="str">
        <f t="shared" si="2"/>
        <v/>
      </c>
      <c r="M23" s="63" t="str">
        <f>IFERROR(VLOOKUP(SUBSTITUTE($X23&amp;ROUNDUP($G23,2)," ",""),HFF_Data1!$C$4:$N$1004,12,TRUE),"")</f>
        <v/>
      </c>
      <c r="N23" s="64" t="str">
        <f t="shared" si="3"/>
        <v/>
      </c>
      <c r="O23" s="65" t="str">
        <f t="shared" si="4"/>
        <v/>
      </c>
      <c r="P23" s="57"/>
      <c r="Q23" s="61" t="str">
        <f>IFERROR(VLOOKUP(SUBSTITUTE($X23&amp;ROUNDUP($G23,2)," ",""),AWHB_Data!$C$4:$M$1005,MATCH('Estimator Steel Portfolio'!$C23,AWHB_Data!$C$4:$M$4,0),TRUE)*1000,"")</f>
        <v/>
      </c>
      <c r="R23" s="61" t="str">
        <f>IFERROR($Q23/AWHB_Data!$H$1,"")</f>
        <v/>
      </c>
      <c r="S23" s="62" t="str">
        <f t="shared" si="6"/>
        <v/>
      </c>
      <c r="T23" s="63" t="str">
        <f>IFERROR(VLOOKUP(SUBSTITUTE($X23&amp;ROUNDUP($G23,2)," ",""),AWHB_Data!$C$4:$N$1005,12,TRUE),"")</f>
        <v/>
      </c>
      <c r="U23" s="74" t="str">
        <f t="shared" si="7"/>
        <v xml:space="preserve"> </v>
      </c>
      <c r="V23" s="75" t="str">
        <f t="shared" si="8"/>
        <v/>
      </c>
      <c r="X23" s="55" t="str">
        <f>IF($B$1="Metric",IFERROR(VLOOKUP(SUBSTITUTE($A23&amp;"Metric"&amp;$B23," ",""),members_metric!$F$7:$K$2000,6,FALSE),""),IFERROR(VLOOKUP(SUBSTITUTE($A23&amp;$B23," ",""),members!$D$7:$I$2000,6,FALSE),""))</f>
        <v/>
      </c>
      <c r="Y23" s="66" t="str">
        <f>IF($B$1="Metric", IFERROR(VLOOKUP(SUBSTITUTE($A23&amp;"Metric"&amp;$B23," ",""),members_metric!$F$7:$J$2000,2,FALSE)/12,""),IFERROR(VLOOKUP(SUBSTITUTE($A23&amp;$B23," ",""),members!$D$7:$G$2000,2,FALSE)/12,""))</f>
        <v/>
      </c>
      <c r="Z23" s="67" t="str">
        <f>IF($B$1="Metric", IFERROR(VLOOKUP(SUBSTITUTE($A23&amp;"Metric"&amp;$B23," ",""),members_metric!$F$7:$J$2000,5,FALSE),""),IFERROR(VLOOKUP(SUBSTITUTE($A23&amp;$B23," ",""),members!$D$7:$H$2000,5,FALSE),""))</f>
        <v/>
      </c>
      <c r="AA23" s="55" t="e">
        <f>IF(#REF!&lt;=N23,1,0)</f>
        <v>#REF!</v>
      </c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</row>
    <row r="24" spans="1:50" ht="15" x14ac:dyDescent="0.2">
      <c r="A24" s="121"/>
      <c r="B24" s="122"/>
      <c r="C24" s="122"/>
      <c r="D24" s="122"/>
      <c r="E24" s="122"/>
      <c r="F24" s="58">
        <f t="shared" si="5"/>
        <v>0</v>
      </c>
      <c r="G24" s="59" t="str">
        <f>IF($B$1="Metric", IFERROR(VLOOKUP(SUBSTITUTE($A24&amp;"Metric"&amp;$B24," ",""),members_metric!$F$7:$J$2000,3,FALSE),""),  IFERROR(VLOOKUP(SUBSTITUTE($A24&amp;$B24," ",""),members!$D$7:$G$2000,3,FALSE),""))</f>
        <v/>
      </c>
      <c r="H24" s="60" t="str">
        <f t="shared" si="1"/>
        <v/>
      </c>
      <c r="I24" s="57"/>
      <c r="J24" s="61" t="str">
        <f>IFERROR(VLOOKUP(SUBSTITUTE($X24&amp;ROUNDUP($G24,2)," ",""),HFF_Data1!$C$4:$M$1004,MATCH('Estimator Steel Portfolio'!$C24,HFF_Data1!$C$4:$M$4,0),TRUE)*1000,"")</f>
        <v/>
      </c>
      <c r="K24" s="61" t="str">
        <f>IFERROR($J24/HFF_Data1!$H$1,"")</f>
        <v/>
      </c>
      <c r="L24" s="62" t="str">
        <f t="shared" si="2"/>
        <v/>
      </c>
      <c r="M24" s="63" t="str">
        <f>IFERROR(VLOOKUP(SUBSTITUTE($X24&amp;ROUNDUP($G24,2)," ",""),HFF_Data1!$C$4:$N$1004,12,TRUE),"")</f>
        <v/>
      </c>
      <c r="N24" s="64" t="str">
        <f t="shared" si="3"/>
        <v/>
      </c>
      <c r="O24" s="65" t="str">
        <f t="shared" si="4"/>
        <v/>
      </c>
      <c r="P24" s="57"/>
      <c r="Q24" s="61" t="str">
        <f>IFERROR(VLOOKUP(SUBSTITUTE($X24&amp;ROUNDUP($G24,2)," ",""),AWHB_Data!$C$4:$M$1005,MATCH('Estimator Steel Portfolio'!$C24,AWHB_Data!$C$4:$M$4,0),TRUE)*1000,"")</f>
        <v/>
      </c>
      <c r="R24" s="61" t="str">
        <f>IFERROR($Q24/AWHB_Data!$H$1,"")</f>
        <v/>
      </c>
      <c r="S24" s="62" t="str">
        <f t="shared" si="6"/>
        <v/>
      </c>
      <c r="T24" s="63" t="str">
        <f>IFERROR(VLOOKUP(SUBSTITUTE($X24&amp;ROUNDUP($G24,2)," ",""),AWHB_Data!$C$4:$N$1005,12,TRUE),"")</f>
        <v/>
      </c>
      <c r="U24" s="74" t="str">
        <f t="shared" si="7"/>
        <v xml:space="preserve"> </v>
      </c>
      <c r="V24" s="75" t="str">
        <f t="shared" si="8"/>
        <v/>
      </c>
      <c r="X24" s="55" t="str">
        <f>IF($B$1="Metric",IFERROR(VLOOKUP(SUBSTITUTE($A24&amp;"Metric"&amp;$B24," ",""),members_metric!$F$7:$K$2000,6,FALSE),""),IFERROR(VLOOKUP(SUBSTITUTE($A24&amp;$B24," ",""),members!$D$7:$I$2000,6,FALSE),""))</f>
        <v/>
      </c>
      <c r="Y24" s="66" t="str">
        <f>IF($B$1="Metric", IFERROR(VLOOKUP(SUBSTITUTE($A24&amp;"Metric"&amp;$B24," ",""),members_metric!$F$7:$J$2000,2,FALSE)/12,""),IFERROR(VLOOKUP(SUBSTITUTE($A24&amp;$B24," ",""),members!$D$7:$G$2000,2,FALSE)/12,""))</f>
        <v/>
      </c>
      <c r="Z24" s="67" t="str">
        <f>IF($B$1="Metric", IFERROR(VLOOKUP(SUBSTITUTE($A24&amp;"Metric"&amp;$B24," ",""),members_metric!$F$7:$J$2000,5,FALSE),""),IFERROR(VLOOKUP(SUBSTITUTE($A24&amp;$B24," ",""),members!$D$7:$H$2000,5,FALSE),""))</f>
        <v/>
      </c>
      <c r="AA24" s="55" t="e">
        <f>IF(#REF!&lt;=N24,1,0)</f>
        <v>#REF!</v>
      </c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</row>
    <row r="25" spans="1:50" ht="15" x14ac:dyDescent="0.2">
      <c r="A25" s="121"/>
      <c r="B25" s="122"/>
      <c r="C25" s="122"/>
      <c r="D25" s="122"/>
      <c r="E25" s="122"/>
      <c r="F25" s="58">
        <f t="shared" si="5"/>
        <v>0</v>
      </c>
      <c r="G25" s="59" t="str">
        <f>IF($B$1="Metric", IFERROR(VLOOKUP(SUBSTITUTE($A25&amp;"Metric"&amp;$B25," ",""),members_metric!$F$7:$J$2000,3,FALSE),""),  IFERROR(VLOOKUP(SUBSTITUTE($A25&amp;$B25," ",""),members!$D$7:$G$2000,3,FALSE),""))</f>
        <v/>
      </c>
      <c r="H25" s="60" t="str">
        <f t="shared" si="1"/>
        <v/>
      </c>
      <c r="I25" s="57"/>
      <c r="J25" s="61" t="str">
        <f>IFERROR(VLOOKUP(SUBSTITUTE($X25&amp;ROUNDUP($G25,2)," ",""),HFF_Data1!$C$4:$M$1004,MATCH('Estimator Steel Portfolio'!$C25,HFF_Data1!$C$4:$M$4,0),TRUE)*1000,"")</f>
        <v/>
      </c>
      <c r="K25" s="61" t="str">
        <f>IFERROR($J25/HFF_Data1!$H$1,"")</f>
        <v/>
      </c>
      <c r="L25" s="62" t="str">
        <f t="shared" si="2"/>
        <v/>
      </c>
      <c r="M25" s="63" t="str">
        <f>IFERROR(VLOOKUP(SUBSTITUTE($X25&amp;ROUNDUP($G25,2)," ",""),HFF_Data1!$C$4:$N$1004,12,TRUE),"")</f>
        <v/>
      </c>
      <c r="N25" s="64" t="str">
        <f t="shared" si="3"/>
        <v/>
      </c>
      <c r="O25" s="65" t="str">
        <f t="shared" si="4"/>
        <v/>
      </c>
      <c r="P25" s="57"/>
      <c r="Q25" s="61" t="str">
        <f>IFERROR(VLOOKUP(SUBSTITUTE($X25&amp;ROUNDUP($G25,2)," ",""),AWHB_Data!$C$4:$M$1005,MATCH('Estimator Steel Portfolio'!$C25,AWHB_Data!$C$4:$M$4,0),TRUE)*1000,"")</f>
        <v/>
      </c>
      <c r="R25" s="61" t="str">
        <f>IFERROR($Q25/AWHB_Data!$H$1,"")</f>
        <v/>
      </c>
      <c r="S25" s="62" t="str">
        <f t="shared" si="6"/>
        <v/>
      </c>
      <c r="T25" s="63" t="str">
        <f>IFERROR(VLOOKUP(SUBSTITUTE($X25&amp;ROUNDUP($G25,2)," ",""),AWHB_Data!$C$4:$N$1005,12,TRUE),"")</f>
        <v/>
      </c>
      <c r="U25" s="74" t="str">
        <f t="shared" si="7"/>
        <v xml:space="preserve"> </v>
      </c>
      <c r="V25" s="75" t="str">
        <f t="shared" si="8"/>
        <v/>
      </c>
      <c r="X25" s="55" t="str">
        <f>IF($B$1="Metric",IFERROR(VLOOKUP(SUBSTITUTE($A25&amp;"Metric"&amp;$B25," ",""),members_metric!$F$7:$K$2000,6,FALSE),""),IFERROR(VLOOKUP(SUBSTITUTE($A25&amp;$B25," ",""),members!$D$7:$I$2000,6,FALSE),""))</f>
        <v/>
      </c>
      <c r="Y25" s="66" t="str">
        <f>IF($B$1="Metric", IFERROR(VLOOKUP(SUBSTITUTE($A25&amp;"Metric"&amp;$B25," ",""),members_metric!$F$7:$J$2000,2,FALSE)/12,""),IFERROR(VLOOKUP(SUBSTITUTE($A25&amp;$B25," ",""),members!$D$7:$G$2000,2,FALSE)/12,""))</f>
        <v/>
      </c>
      <c r="Z25" s="67" t="str">
        <f>IF($B$1="Metric", IFERROR(VLOOKUP(SUBSTITUTE($A25&amp;"Metric"&amp;$B25," ",""),members_metric!$F$7:$J$2000,5,FALSE),""),IFERROR(VLOOKUP(SUBSTITUTE($A25&amp;$B25," ",""),members!$D$7:$H$2000,5,FALSE),""))</f>
        <v/>
      </c>
      <c r="AA25" s="55" t="e">
        <f>IF(#REF!&lt;=N25,1,0)</f>
        <v>#REF!</v>
      </c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</row>
    <row r="26" spans="1:50" ht="15" x14ac:dyDescent="0.2">
      <c r="A26" s="121"/>
      <c r="B26" s="122"/>
      <c r="C26" s="122"/>
      <c r="D26" s="122"/>
      <c r="E26" s="122"/>
      <c r="F26" s="58">
        <f t="shared" si="5"/>
        <v>0</v>
      </c>
      <c r="G26" s="59" t="str">
        <f>IF($B$1="Metric", IFERROR(VLOOKUP(SUBSTITUTE($A26&amp;"Metric"&amp;$B26," ",""),members_metric!$F$7:$J$2000,3,FALSE),""),  IFERROR(VLOOKUP(SUBSTITUTE($A26&amp;$B26," ",""),members!$D$7:$G$2000,3,FALSE),""))</f>
        <v/>
      </c>
      <c r="H26" s="60" t="str">
        <f t="shared" si="1"/>
        <v/>
      </c>
      <c r="I26" s="57"/>
      <c r="J26" s="61" t="str">
        <f>IFERROR(VLOOKUP(SUBSTITUTE($X26&amp;ROUNDUP($G26,2)," ",""),HFF_Data1!$C$4:$M$1004,MATCH('Estimator Steel Portfolio'!$C26,HFF_Data1!$C$4:$M$4,0),TRUE)*1000,"")</f>
        <v/>
      </c>
      <c r="K26" s="61" t="str">
        <f>IFERROR($J26/HFF_Data1!$H$1,"")</f>
        <v/>
      </c>
      <c r="L26" s="62" t="str">
        <f t="shared" si="2"/>
        <v/>
      </c>
      <c r="M26" s="63" t="str">
        <f>IFERROR(VLOOKUP(SUBSTITUTE($X26&amp;ROUNDUP($G26,2)," ",""),HFF_Data1!$C$4:$N$1004,12,TRUE),"")</f>
        <v/>
      </c>
      <c r="N26" s="64" t="str">
        <f t="shared" si="3"/>
        <v/>
      </c>
      <c r="O26" s="65" t="str">
        <f t="shared" si="4"/>
        <v/>
      </c>
      <c r="P26" s="57"/>
      <c r="Q26" s="61" t="str">
        <f>IFERROR(VLOOKUP(SUBSTITUTE($X26&amp;ROUNDUP($G26,2)," ",""),AWHB_Data!$C$4:$M$1005,MATCH('Estimator Steel Portfolio'!$C26,AWHB_Data!$C$4:$M$4,0),TRUE)*1000,"")</f>
        <v/>
      </c>
      <c r="R26" s="61" t="str">
        <f>IFERROR($Q26/AWHB_Data!$H$1,"")</f>
        <v/>
      </c>
      <c r="S26" s="62" t="str">
        <f t="shared" si="6"/>
        <v/>
      </c>
      <c r="T26" s="63" t="str">
        <f>IFERROR(VLOOKUP(SUBSTITUTE($X26&amp;ROUNDUP($G26,2)," ",""),AWHB_Data!$C$4:$N$1005,12,TRUE),"")</f>
        <v/>
      </c>
      <c r="U26" s="74" t="str">
        <f t="shared" si="7"/>
        <v xml:space="preserve"> </v>
      </c>
      <c r="V26" s="75" t="str">
        <f t="shared" si="8"/>
        <v/>
      </c>
      <c r="X26" s="55" t="str">
        <f>IF($B$1="Metric",IFERROR(VLOOKUP(SUBSTITUTE($A26&amp;"Metric"&amp;$B26," ",""),members_metric!$F$7:$K$2000,6,FALSE),""),IFERROR(VLOOKUP(SUBSTITUTE($A26&amp;$B26," ",""),members!$D$7:$I$2000,6,FALSE),""))</f>
        <v/>
      </c>
      <c r="Y26" s="66" t="str">
        <f>IF($B$1="Metric", IFERROR(VLOOKUP(SUBSTITUTE($A26&amp;"Metric"&amp;$B26," ",""),members_metric!$F$7:$J$2000,2,FALSE)/12,""),IFERROR(VLOOKUP(SUBSTITUTE($A26&amp;$B26," ",""),members!$D$7:$G$2000,2,FALSE)/12,""))</f>
        <v/>
      </c>
      <c r="Z26" s="67" t="str">
        <f>IF($B$1="Metric", IFERROR(VLOOKUP(SUBSTITUTE($A26&amp;"Metric"&amp;$B26," ",""),members_metric!$F$7:$J$2000,5,FALSE),""),IFERROR(VLOOKUP(SUBSTITUTE($A26&amp;$B26," ",""),members!$D$7:$H$2000,5,FALSE),""))</f>
        <v/>
      </c>
      <c r="AA26" s="55" t="e">
        <f>IF(#REF!&lt;=N26,1,0)</f>
        <v>#REF!</v>
      </c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</row>
    <row r="27" spans="1:50" ht="15" x14ac:dyDescent="0.2">
      <c r="A27" s="121"/>
      <c r="B27" s="122"/>
      <c r="C27" s="122"/>
      <c r="D27" s="122"/>
      <c r="E27" s="122"/>
      <c r="F27" s="58">
        <f t="shared" si="5"/>
        <v>0</v>
      </c>
      <c r="G27" s="59" t="str">
        <f>IF($B$1="Metric", IFERROR(VLOOKUP(SUBSTITUTE($A27&amp;"Metric"&amp;$B27," ",""),members_metric!$F$7:$J$2000,3,FALSE),""),  IFERROR(VLOOKUP(SUBSTITUTE($A27&amp;$B27," ",""),members!$D$7:$G$2000,3,FALSE),""))</f>
        <v/>
      </c>
      <c r="H27" s="60" t="str">
        <f t="shared" si="1"/>
        <v/>
      </c>
      <c r="I27" s="57"/>
      <c r="J27" s="61" t="str">
        <f>IFERROR(VLOOKUP(SUBSTITUTE($X27&amp;ROUNDUP($G27,2)," ",""),HFF_Data1!$C$4:$M$1004,MATCH('Estimator Steel Portfolio'!$C27,HFF_Data1!$C$4:$M$4,0),TRUE)*1000,"")</f>
        <v/>
      </c>
      <c r="K27" s="61" t="str">
        <f>IFERROR($J27/HFF_Data1!$H$1,"")</f>
        <v/>
      </c>
      <c r="L27" s="62" t="str">
        <f t="shared" si="2"/>
        <v/>
      </c>
      <c r="M27" s="63" t="str">
        <f>IFERROR(VLOOKUP(SUBSTITUTE($X27&amp;ROUNDUP($G27,2)," ",""),HFF_Data1!$C$4:$N$1004,12,TRUE),"")</f>
        <v/>
      </c>
      <c r="N27" s="64" t="str">
        <f t="shared" si="3"/>
        <v/>
      </c>
      <c r="O27" s="65" t="str">
        <f t="shared" si="4"/>
        <v/>
      </c>
      <c r="P27" s="57"/>
      <c r="Q27" s="61" t="str">
        <f>IFERROR(VLOOKUP(SUBSTITUTE($X27&amp;ROUNDUP($G27,2)," ",""),AWHB_Data!$C$4:$M$1005,MATCH('Estimator Steel Portfolio'!$C27,AWHB_Data!$C$4:$M$4,0),TRUE)*1000,"")</f>
        <v/>
      </c>
      <c r="R27" s="61" t="str">
        <f>IFERROR($Q27/AWHB_Data!$H$1,"")</f>
        <v/>
      </c>
      <c r="S27" s="62" t="str">
        <f t="shared" si="6"/>
        <v/>
      </c>
      <c r="T27" s="63" t="str">
        <f>IFERROR(VLOOKUP(SUBSTITUTE($X27&amp;ROUNDUP($G27,2)," ",""),AWHB_Data!$C$4:$N$1005,12,TRUE),"")</f>
        <v/>
      </c>
      <c r="U27" s="74" t="str">
        <f t="shared" si="7"/>
        <v xml:space="preserve"> </v>
      </c>
      <c r="V27" s="75" t="str">
        <f t="shared" si="8"/>
        <v/>
      </c>
      <c r="X27" s="55" t="str">
        <f>IF($B$1="Metric",IFERROR(VLOOKUP(SUBSTITUTE($A27&amp;"Metric"&amp;$B27," ",""),members_metric!$F$7:$K$2000,6,FALSE),""),IFERROR(VLOOKUP(SUBSTITUTE($A27&amp;$B27," ",""),members!$D$7:$I$2000,6,FALSE),""))</f>
        <v/>
      </c>
      <c r="Y27" s="66" t="str">
        <f>IF($B$1="Metric", IFERROR(VLOOKUP(SUBSTITUTE($A27&amp;"Metric"&amp;$B27," ",""),members_metric!$F$7:$J$2000,2,FALSE)/12,""),IFERROR(VLOOKUP(SUBSTITUTE($A27&amp;$B27," ",""),members!$D$7:$G$2000,2,FALSE)/12,""))</f>
        <v/>
      </c>
      <c r="Z27" s="67" t="str">
        <f>IF($B$1="Metric", IFERROR(VLOOKUP(SUBSTITUTE($A27&amp;"Metric"&amp;$B27," ",""),members_metric!$F$7:$J$2000,5,FALSE),""),IFERROR(VLOOKUP(SUBSTITUTE($A27&amp;$B27," ",""),members!$D$7:$H$2000,5,FALSE),""))</f>
        <v/>
      </c>
      <c r="AA27" s="55" t="e">
        <f>IF(#REF!&lt;=N27,1,0)</f>
        <v>#REF!</v>
      </c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</row>
    <row r="28" spans="1:50" ht="15" x14ac:dyDescent="0.2">
      <c r="A28" s="121"/>
      <c r="B28" s="122"/>
      <c r="C28" s="122"/>
      <c r="D28" s="122"/>
      <c r="E28" s="122"/>
      <c r="F28" s="58">
        <f t="shared" si="5"/>
        <v>0</v>
      </c>
      <c r="G28" s="59" t="str">
        <f>IF($B$1="Metric", IFERROR(VLOOKUP(SUBSTITUTE($A28&amp;"Metric"&amp;$B28," ",""),members_metric!$F$7:$J$2000,3,FALSE),""),  IFERROR(VLOOKUP(SUBSTITUTE($A28&amp;$B28," ",""),members!$D$7:$G$2000,3,FALSE),""))</f>
        <v/>
      </c>
      <c r="H28" s="60" t="str">
        <f t="shared" si="1"/>
        <v/>
      </c>
      <c r="I28" s="57"/>
      <c r="J28" s="61" t="str">
        <f>IFERROR(VLOOKUP(SUBSTITUTE($X28&amp;ROUNDUP($G28,2)," ",""),HFF_Data1!$C$4:$M$1004,MATCH('Estimator Steel Portfolio'!$C28,HFF_Data1!$C$4:$M$4,0),TRUE)*1000,"")</f>
        <v/>
      </c>
      <c r="K28" s="61" t="str">
        <f>IFERROR($J28/HFF_Data1!$H$1,"")</f>
        <v/>
      </c>
      <c r="L28" s="62" t="str">
        <f t="shared" si="2"/>
        <v/>
      </c>
      <c r="M28" s="63" t="str">
        <f>IFERROR(VLOOKUP(SUBSTITUTE($X28&amp;ROUNDUP($G28,2)," ",""),HFF_Data1!$C$4:$N$1004,12,TRUE),"")</f>
        <v/>
      </c>
      <c r="N28" s="64" t="str">
        <f t="shared" si="3"/>
        <v/>
      </c>
      <c r="O28" s="65" t="str">
        <f t="shared" si="4"/>
        <v/>
      </c>
      <c r="P28" s="57"/>
      <c r="Q28" s="61" t="str">
        <f>IFERROR(VLOOKUP(SUBSTITUTE($X28&amp;ROUNDUP($G28,2)," ",""),AWHB_Data!$C$4:$M$1005,MATCH('Estimator Steel Portfolio'!$C28,AWHB_Data!$C$4:$M$4,0),TRUE)*1000,"")</f>
        <v/>
      </c>
      <c r="R28" s="61" t="str">
        <f>IFERROR($Q28/AWHB_Data!$H$1,"")</f>
        <v/>
      </c>
      <c r="S28" s="62" t="str">
        <f t="shared" si="6"/>
        <v/>
      </c>
      <c r="T28" s="63" t="str">
        <f>IFERROR(VLOOKUP(SUBSTITUTE($X28&amp;ROUNDUP($G28,2)," ",""),AWHB_Data!$C$4:$N$1005,12,TRUE),"")</f>
        <v/>
      </c>
      <c r="U28" s="74" t="str">
        <f t="shared" si="7"/>
        <v xml:space="preserve"> </v>
      </c>
      <c r="V28" s="75" t="str">
        <f t="shared" si="8"/>
        <v/>
      </c>
      <c r="X28" s="55" t="str">
        <f>IF($B$1="Metric",IFERROR(VLOOKUP(SUBSTITUTE($A28&amp;"Metric"&amp;$B28," ",""),members_metric!$F$7:$K$2000,6,FALSE),""),IFERROR(VLOOKUP(SUBSTITUTE($A28&amp;$B28," ",""),members!$D$7:$I$2000,6,FALSE),""))</f>
        <v/>
      </c>
      <c r="Y28" s="66" t="str">
        <f>IF($B$1="Metric", IFERROR(VLOOKUP(SUBSTITUTE($A28&amp;"Metric"&amp;$B28," ",""),members_metric!$F$7:$J$2000,2,FALSE)/12,""),IFERROR(VLOOKUP(SUBSTITUTE($A28&amp;$B28," ",""),members!$D$7:$G$2000,2,FALSE)/12,""))</f>
        <v/>
      </c>
      <c r="Z28" s="67" t="str">
        <f>IF($B$1="Metric", IFERROR(VLOOKUP(SUBSTITUTE($A28&amp;"Metric"&amp;$B28," ",""),members_metric!$F$7:$J$2000,5,FALSE),""),IFERROR(VLOOKUP(SUBSTITUTE($A28&amp;$B28," ",""),members!$D$7:$H$2000,5,FALSE),""))</f>
        <v/>
      </c>
      <c r="AA28" s="55" t="e">
        <f>IF(#REF!&lt;=N28,1,0)</f>
        <v>#REF!</v>
      </c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</row>
    <row r="29" spans="1:50" ht="15" x14ac:dyDescent="0.2">
      <c r="A29" s="121"/>
      <c r="B29" s="122"/>
      <c r="C29" s="122"/>
      <c r="D29" s="122"/>
      <c r="E29" s="122"/>
      <c r="F29" s="58">
        <f t="shared" si="5"/>
        <v>0</v>
      </c>
      <c r="G29" s="59" t="str">
        <f>IF($B$1="Metric", IFERROR(VLOOKUP(SUBSTITUTE($A29&amp;"Metric"&amp;$B29," ",""),members_metric!$F$7:$J$2000,3,FALSE),""),  IFERROR(VLOOKUP(SUBSTITUTE($A29&amp;$B29," ",""),members!$D$7:$G$2000,3,FALSE),""))</f>
        <v/>
      </c>
      <c r="H29" s="60" t="str">
        <f t="shared" si="1"/>
        <v/>
      </c>
      <c r="I29" s="57"/>
      <c r="J29" s="61" t="str">
        <f>IFERROR(VLOOKUP(SUBSTITUTE($X29&amp;ROUNDUP($G29,2)," ",""),HFF_Data1!$C$4:$M$1004,MATCH('Estimator Steel Portfolio'!$C29,HFF_Data1!$C$4:$M$4,0),TRUE)*1000,"")</f>
        <v/>
      </c>
      <c r="K29" s="61" t="str">
        <f>IFERROR($J29/HFF_Data1!$H$1,"")</f>
        <v/>
      </c>
      <c r="L29" s="62" t="str">
        <f t="shared" si="2"/>
        <v/>
      </c>
      <c r="M29" s="63" t="str">
        <f>IFERROR(VLOOKUP(SUBSTITUTE($X29&amp;ROUNDUP($G29,2)," ",""),HFF_Data1!$C$4:$N$1004,12,TRUE),"")</f>
        <v/>
      </c>
      <c r="N29" s="64" t="str">
        <f t="shared" si="3"/>
        <v/>
      </c>
      <c r="O29" s="65" t="str">
        <f t="shared" si="4"/>
        <v/>
      </c>
      <c r="P29" s="57"/>
      <c r="Q29" s="61" t="str">
        <f>IFERROR(VLOOKUP(SUBSTITUTE($X29&amp;ROUNDUP($G29,2)," ",""),AWHB_Data!$C$4:$M$1005,MATCH('Estimator Steel Portfolio'!$C29,AWHB_Data!$C$4:$M$4,0),TRUE)*1000,"")</f>
        <v/>
      </c>
      <c r="R29" s="61" t="str">
        <f>IFERROR($Q29/AWHB_Data!$H$1,"")</f>
        <v/>
      </c>
      <c r="S29" s="62" t="str">
        <f t="shared" si="6"/>
        <v/>
      </c>
      <c r="T29" s="63" t="str">
        <f>IFERROR(VLOOKUP(SUBSTITUTE($X29&amp;ROUNDUP($G29,2)," ",""),AWHB_Data!$C$4:$N$1005,12,TRUE),"")</f>
        <v/>
      </c>
      <c r="U29" s="74" t="str">
        <f t="shared" si="7"/>
        <v xml:space="preserve"> </v>
      </c>
      <c r="V29" s="75" t="str">
        <f t="shared" si="8"/>
        <v/>
      </c>
      <c r="X29" s="55" t="str">
        <f>IF($B$1="Metric",IFERROR(VLOOKUP(SUBSTITUTE($A29&amp;"Metric"&amp;$B29," ",""),members_metric!$F$7:$K$2000,6,FALSE),""),IFERROR(VLOOKUP(SUBSTITUTE($A29&amp;$B29," ",""),members!$D$7:$I$2000,6,FALSE),""))</f>
        <v/>
      </c>
      <c r="Y29" s="66" t="str">
        <f>IF($B$1="Metric", IFERROR(VLOOKUP(SUBSTITUTE($A29&amp;"Metric"&amp;$B29," ",""),members_metric!$F$7:$J$2000,2,FALSE)/12,""),IFERROR(VLOOKUP(SUBSTITUTE($A29&amp;$B29," ",""),members!$D$7:$G$2000,2,FALSE)/12,""))</f>
        <v/>
      </c>
      <c r="Z29" s="67" t="str">
        <f>IF($B$1="Metric", IFERROR(VLOOKUP(SUBSTITUTE($A29&amp;"Metric"&amp;$B29," ",""),members_metric!$F$7:$J$2000,5,FALSE),""),IFERROR(VLOOKUP(SUBSTITUTE($A29&amp;$B29," ",""),members!$D$7:$H$2000,5,FALSE),""))</f>
        <v/>
      </c>
      <c r="AA29" s="55" t="e">
        <f>IF(#REF!&lt;=N29,1,0)</f>
        <v>#REF!</v>
      </c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</row>
    <row r="30" spans="1:50" ht="15" x14ac:dyDescent="0.2">
      <c r="A30" s="121"/>
      <c r="B30" s="122"/>
      <c r="C30" s="122"/>
      <c r="D30" s="122"/>
      <c r="E30" s="122"/>
      <c r="F30" s="58">
        <f t="shared" si="5"/>
        <v>0</v>
      </c>
      <c r="G30" s="59" t="str">
        <f>IF($B$1="Metric", IFERROR(VLOOKUP(SUBSTITUTE($A30&amp;"Metric"&amp;$B30," ",""),members_metric!$F$7:$J$2000,3,FALSE),""),  IFERROR(VLOOKUP(SUBSTITUTE($A30&amp;$B30," ",""),members!$D$7:$G$2000,3,FALSE),""))</f>
        <v/>
      </c>
      <c r="H30" s="60" t="str">
        <f t="shared" si="1"/>
        <v/>
      </c>
      <c r="I30" s="57"/>
      <c r="J30" s="61" t="str">
        <f>IFERROR(VLOOKUP(SUBSTITUTE($X30&amp;ROUNDUP($G30,2)," ",""),HFF_Data1!$C$4:$M$1004,MATCH('Estimator Steel Portfolio'!$C30,HFF_Data1!$C$4:$M$4,0),TRUE)*1000,"")</f>
        <v/>
      </c>
      <c r="K30" s="61" t="str">
        <f>IFERROR($J30/HFF_Data1!$H$1,"")</f>
        <v/>
      </c>
      <c r="L30" s="62" t="str">
        <f t="shared" si="2"/>
        <v/>
      </c>
      <c r="M30" s="63" t="str">
        <f>IFERROR(VLOOKUP(SUBSTITUTE($X30&amp;ROUNDUP($G30,2)," ",""),HFF_Data1!$C$4:$N$1004,12,TRUE),"")</f>
        <v/>
      </c>
      <c r="N30" s="64" t="str">
        <f t="shared" si="3"/>
        <v/>
      </c>
      <c r="O30" s="65" t="str">
        <f t="shared" si="4"/>
        <v/>
      </c>
      <c r="P30" s="57"/>
      <c r="Q30" s="61" t="str">
        <f>IFERROR(VLOOKUP(SUBSTITUTE($X30&amp;ROUNDUP($G30,2)," ",""),AWHB_Data!$C$4:$M$1005,MATCH('Estimator Steel Portfolio'!$C30,AWHB_Data!$C$4:$M$4,0),TRUE)*1000,"")</f>
        <v/>
      </c>
      <c r="R30" s="61" t="str">
        <f>IFERROR($Q30/AWHB_Data!$H$1,"")</f>
        <v/>
      </c>
      <c r="S30" s="62" t="str">
        <f t="shared" si="6"/>
        <v/>
      </c>
      <c r="T30" s="63" t="str">
        <f>IFERROR(VLOOKUP(SUBSTITUTE($X30&amp;ROUNDUP($G30,2)," ",""),AWHB_Data!$C$4:$N$1005,12,TRUE),"")</f>
        <v/>
      </c>
      <c r="U30" s="74" t="str">
        <f t="shared" si="7"/>
        <v xml:space="preserve"> </v>
      </c>
      <c r="V30" s="75" t="str">
        <f t="shared" si="8"/>
        <v/>
      </c>
      <c r="X30" s="55" t="str">
        <f>IF($B$1="Metric",IFERROR(VLOOKUP(SUBSTITUTE($A30&amp;"Metric"&amp;$B30," ",""),members_metric!$F$7:$K$2000,6,FALSE),""),IFERROR(VLOOKUP(SUBSTITUTE($A30&amp;$B30," ",""),members!$D$7:$I$2000,6,FALSE),""))</f>
        <v/>
      </c>
      <c r="Y30" s="66" t="str">
        <f>IF($B$1="Metric", IFERROR(VLOOKUP(SUBSTITUTE($A30&amp;"Metric"&amp;$B30," ",""),members_metric!$F$7:$J$2000,2,FALSE)/12,""),IFERROR(VLOOKUP(SUBSTITUTE($A30&amp;$B30," ",""),members!$D$7:$G$2000,2,FALSE)/12,""))</f>
        <v/>
      </c>
      <c r="Z30" s="67" t="str">
        <f>IF($B$1="Metric", IFERROR(VLOOKUP(SUBSTITUTE($A30&amp;"Metric"&amp;$B30," ",""),members_metric!$F$7:$J$2000,5,FALSE),""),IFERROR(VLOOKUP(SUBSTITUTE($A30&amp;$B30," ",""),members!$D$7:$H$2000,5,FALSE),""))</f>
        <v/>
      </c>
      <c r="AA30" s="55" t="e">
        <f>IF(#REF!&lt;=N30,1,0)</f>
        <v>#REF!</v>
      </c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</row>
    <row r="31" spans="1:50" ht="15" x14ac:dyDescent="0.2">
      <c r="A31" s="121"/>
      <c r="B31" s="122"/>
      <c r="C31" s="122"/>
      <c r="D31" s="122"/>
      <c r="E31" s="122"/>
      <c r="F31" s="58">
        <f t="shared" si="5"/>
        <v>0</v>
      </c>
      <c r="G31" s="59" t="str">
        <f>IF($B$1="Metric", IFERROR(VLOOKUP(SUBSTITUTE($A31&amp;"Metric"&amp;$B31," ",""),members_metric!$F$7:$J$2000,3,FALSE),""),  IFERROR(VLOOKUP(SUBSTITUTE($A31&amp;$B31," ",""),members!$D$7:$G$2000,3,FALSE),""))</f>
        <v/>
      </c>
      <c r="H31" s="60" t="str">
        <f t="shared" si="1"/>
        <v/>
      </c>
      <c r="I31" s="57"/>
      <c r="J31" s="61" t="str">
        <f>IFERROR(VLOOKUP(SUBSTITUTE($X31&amp;ROUNDUP($G31,2)," ",""),HFF_Data1!$C$4:$M$1004,MATCH('Estimator Steel Portfolio'!$C31,HFF_Data1!$C$4:$M$4,0),TRUE)*1000,"")</f>
        <v/>
      </c>
      <c r="K31" s="61" t="str">
        <f>IFERROR($J31/HFF_Data1!$H$1,"")</f>
        <v/>
      </c>
      <c r="L31" s="62" t="str">
        <f t="shared" si="2"/>
        <v/>
      </c>
      <c r="M31" s="63" t="str">
        <f>IFERROR(VLOOKUP(SUBSTITUTE($X31&amp;ROUNDUP($G31,2)," ",""),HFF_Data1!$C$4:$N$1004,12,TRUE),"")</f>
        <v/>
      </c>
      <c r="N31" s="64" t="str">
        <f t="shared" si="3"/>
        <v/>
      </c>
      <c r="O31" s="65" t="str">
        <f t="shared" si="4"/>
        <v/>
      </c>
      <c r="P31" s="57"/>
      <c r="Q31" s="61" t="str">
        <f>IFERROR(VLOOKUP(SUBSTITUTE($X31&amp;ROUNDUP($G31,2)," ",""),AWHB_Data!$C$4:$M$1005,MATCH('Estimator Steel Portfolio'!$C31,AWHB_Data!$C$4:$M$4,0),TRUE)*1000,"")</f>
        <v/>
      </c>
      <c r="R31" s="61" t="str">
        <f>IFERROR($Q31/AWHB_Data!$H$1,"")</f>
        <v/>
      </c>
      <c r="S31" s="62" t="str">
        <f t="shared" si="6"/>
        <v/>
      </c>
      <c r="T31" s="63" t="str">
        <f>IFERROR(VLOOKUP(SUBSTITUTE($X31&amp;ROUNDUP($G31,2)," ",""),AWHB_Data!$C$4:$N$1005,12,TRUE),"")</f>
        <v/>
      </c>
      <c r="U31" s="74" t="str">
        <f t="shared" si="7"/>
        <v xml:space="preserve"> </v>
      </c>
      <c r="V31" s="75" t="str">
        <f t="shared" si="8"/>
        <v/>
      </c>
      <c r="X31" s="55" t="str">
        <f>IF($B$1="Metric",IFERROR(VLOOKUP(SUBSTITUTE($A31&amp;"Metric"&amp;$B31," ",""),members_metric!$F$7:$K$2000,6,FALSE),""),IFERROR(VLOOKUP(SUBSTITUTE($A31&amp;$B31," ",""),members!$D$7:$I$2000,6,FALSE),""))</f>
        <v/>
      </c>
      <c r="Y31" s="66" t="str">
        <f>IF($B$1="Metric", IFERROR(VLOOKUP(SUBSTITUTE($A31&amp;"Metric"&amp;$B31," ",""),members_metric!$F$7:$J$2000,2,FALSE)/12,""),IFERROR(VLOOKUP(SUBSTITUTE($A31&amp;$B31," ",""),members!$D$7:$G$2000,2,FALSE)/12,""))</f>
        <v/>
      </c>
      <c r="Z31" s="67" t="str">
        <f>IF($B$1="Metric", IFERROR(VLOOKUP(SUBSTITUTE($A31&amp;"Metric"&amp;$B31," ",""),members_metric!$F$7:$J$2000,5,FALSE),""),IFERROR(VLOOKUP(SUBSTITUTE($A31&amp;$B31," ",""),members!$D$7:$H$2000,5,FALSE),""))</f>
        <v/>
      </c>
      <c r="AA31" s="55" t="e">
        <f>IF(#REF!&lt;=N31,1,0)</f>
        <v>#REF!</v>
      </c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</row>
    <row r="32" spans="1:50" ht="15" x14ac:dyDescent="0.2">
      <c r="A32" s="121"/>
      <c r="B32" s="122"/>
      <c r="C32" s="122"/>
      <c r="D32" s="122"/>
      <c r="E32" s="122"/>
      <c r="F32" s="58">
        <f t="shared" si="5"/>
        <v>0</v>
      </c>
      <c r="G32" s="59" t="str">
        <f>IF($B$1="Metric", IFERROR(VLOOKUP(SUBSTITUTE($A32&amp;"Metric"&amp;$B32," ",""),members_metric!$F$7:$J$2000,3,FALSE),""),  IFERROR(VLOOKUP(SUBSTITUTE($A32&amp;$B32," ",""),members!$D$7:$G$2000,3,FALSE),""))</f>
        <v/>
      </c>
      <c r="H32" s="60" t="str">
        <f t="shared" si="1"/>
        <v/>
      </c>
      <c r="I32" s="57"/>
      <c r="J32" s="61" t="str">
        <f>IFERROR(VLOOKUP(SUBSTITUTE($X32&amp;ROUNDUP($G32,2)," ",""),HFF_Data1!$C$4:$M$1004,MATCH('Estimator Steel Portfolio'!$C32,HFF_Data1!$C$4:$M$4,0),TRUE)*1000,"")</f>
        <v/>
      </c>
      <c r="K32" s="61" t="str">
        <f>IFERROR($J32/HFF_Data1!$H$1,"")</f>
        <v/>
      </c>
      <c r="L32" s="62" t="str">
        <f t="shared" si="2"/>
        <v/>
      </c>
      <c r="M32" s="63" t="str">
        <f>IFERROR(VLOOKUP(SUBSTITUTE($X32&amp;ROUNDUP($G32,2)," ",""),HFF_Data1!$C$4:$N$1004,12,TRUE),"")</f>
        <v/>
      </c>
      <c r="N32" s="64" t="str">
        <f t="shared" si="3"/>
        <v/>
      </c>
      <c r="O32" s="65" t="str">
        <f t="shared" si="4"/>
        <v/>
      </c>
      <c r="P32" s="57"/>
      <c r="Q32" s="61" t="str">
        <f>IFERROR(VLOOKUP(SUBSTITUTE($X32&amp;ROUNDUP($G32,2)," ",""),AWHB_Data!$C$4:$M$1005,MATCH('Estimator Steel Portfolio'!$C32,AWHB_Data!$C$4:$M$4,0),TRUE)*1000,"")</f>
        <v/>
      </c>
      <c r="R32" s="61" t="str">
        <f>IFERROR($Q32/AWHB_Data!$H$1,"")</f>
        <v/>
      </c>
      <c r="S32" s="62" t="str">
        <f t="shared" si="6"/>
        <v/>
      </c>
      <c r="T32" s="63" t="str">
        <f>IFERROR(VLOOKUP(SUBSTITUTE($X32&amp;ROUNDUP($G32,2)," ",""),AWHB_Data!$C$4:$N$1005,12,TRUE),"")</f>
        <v/>
      </c>
      <c r="U32" s="74" t="str">
        <f t="shared" si="7"/>
        <v xml:space="preserve"> </v>
      </c>
      <c r="V32" s="75" t="str">
        <f t="shared" si="8"/>
        <v/>
      </c>
      <c r="X32" s="55" t="str">
        <f>IF($B$1="Metric",IFERROR(VLOOKUP(SUBSTITUTE($A32&amp;"Metric"&amp;$B32," ",""),members_metric!$F$7:$K$2000,6,FALSE),""),IFERROR(VLOOKUP(SUBSTITUTE($A32&amp;$B32," ",""),members!$D$7:$I$2000,6,FALSE),""))</f>
        <v/>
      </c>
      <c r="Y32" s="66" t="str">
        <f>IF($B$1="Metric", IFERROR(VLOOKUP(SUBSTITUTE($A32&amp;"Metric"&amp;$B32," ",""),members_metric!$F$7:$J$2000,2,FALSE)/12,""),IFERROR(VLOOKUP(SUBSTITUTE($A32&amp;$B32," ",""),members!$D$7:$G$2000,2,FALSE)/12,""))</f>
        <v/>
      </c>
      <c r="Z32" s="67" t="str">
        <f>IF($B$1="Metric", IFERROR(VLOOKUP(SUBSTITUTE($A32&amp;"Metric"&amp;$B32," ",""),members_metric!$F$7:$J$2000,5,FALSE),""),IFERROR(VLOOKUP(SUBSTITUTE($A32&amp;$B32," ",""),members!$D$7:$H$2000,5,FALSE),""))</f>
        <v/>
      </c>
      <c r="AA32" s="55" t="e">
        <f>IF(#REF!&lt;=N32,1,0)</f>
        <v>#REF!</v>
      </c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</row>
    <row r="33" spans="1:50" ht="15" x14ac:dyDescent="0.2">
      <c r="A33" s="121"/>
      <c r="B33" s="122"/>
      <c r="C33" s="122"/>
      <c r="D33" s="122"/>
      <c r="E33" s="122"/>
      <c r="F33" s="58">
        <f t="shared" si="5"/>
        <v>0</v>
      </c>
      <c r="G33" s="59" t="str">
        <f>IF($B$1="Metric", IFERROR(VLOOKUP(SUBSTITUTE($A33&amp;"Metric"&amp;$B33," ",""),members_metric!$F$7:$J$2000,3,FALSE),""),  IFERROR(VLOOKUP(SUBSTITUTE($A33&amp;$B33," ",""),members!$D$7:$G$2000,3,FALSE),""))</f>
        <v/>
      </c>
      <c r="H33" s="60" t="str">
        <f t="shared" si="1"/>
        <v/>
      </c>
      <c r="I33" s="57"/>
      <c r="J33" s="61" t="str">
        <f>IFERROR(VLOOKUP(SUBSTITUTE($X33&amp;ROUNDUP($G33,2)," ",""),HFF_Data1!$C$4:$M$1004,MATCH('Estimator Steel Portfolio'!$C33,HFF_Data1!$C$4:$M$4,0),TRUE)*1000,"")</f>
        <v/>
      </c>
      <c r="K33" s="61" t="str">
        <f>IFERROR($J33/HFF_Data1!$H$1,"")</f>
        <v/>
      </c>
      <c r="L33" s="62" t="str">
        <f t="shared" si="2"/>
        <v/>
      </c>
      <c r="M33" s="63" t="str">
        <f>IFERROR(VLOOKUP(SUBSTITUTE($X33&amp;ROUNDUP($G33,2)," ",""),HFF_Data1!$C$4:$N$1004,12,TRUE),"")</f>
        <v/>
      </c>
      <c r="N33" s="64" t="str">
        <f t="shared" si="3"/>
        <v/>
      </c>
      <c r="O33" s="65" t="str">
        <f t="shared" si="4"/>
        <v/>
      </c>
      <c r="P33" s="57"/>
      <c r="Q33" s="61" t="str">
        <f>IFERROR(VLOOKUP(SUBSTITUTE($X33&amp;ROUNDUP($G33,2)," ",""),AWHB_Data!$C$4:$M$1005,MATCH('Estimator Steel Portfolio'!$C33,AWHB_Data!$C$4:$M$4,0),TRUE)*1000,"")</f>
        <v/>
      </c>
      <c r="R33" s="61" t="str">
        <f>IFERROR($Q33/AWHB_Data!$H$1,"")</f>
        <v/>
      </c>
      <c r="S33" s="62" t="str">
        <f t="shared" si="6"/>
        <v/>
      </c>
      <c r="T33" s="63" t="str">
        <f>IFERROR(VLOOKUP(SUBSTITUTE($X33&amp;ROUNDUP($G33,2)," ",""),AWHB_Data!$C$4:$N$1005,12,TRUE),"")</f>
        <v/>
      </c>
      <c r="U33" s="74" t="str">
        <f t="shared" si="7"/>
        <v xml:space="preserve"> </v>
      </c>
      <c r="V33" s="75" t="str">
        <f t="shared" si="8"/>
        <v/>
      </c>
      <c r="X33" s="55" t="str">
        <f>IF($B$1="Metric",IFERROR(VLOOKUP(SUBSTITUTE($A33&amp;"Metric"&amp;$B33," ",""),members_metric!$F$7:$K$2000,6,FALSE),""),IFERROR(VLOOKUP(SUBSTITUTE($A33&amp;$B33," ",""),members!$D$7:$I$2000,6,FALSE),""))</f>
        <v/>
      </c>
      <c r="Y33" s="66" t="str">
        <f>IF($B$1="Metric", IFERROR(VLOOKUP(SUBSTITUTE($A33&amp;"Metric"&amp;$B33," ",""),members_metric!$F$7:$J$2000,2,FALSE)/12,""),IFERROR(VLOOKUP(SUBSTITUTE($A33&amp;$B33," ",""),members!$D$7:$G$2000,2,FALSE)/12,""))</f>
        <v/>
      </c>
      <c r="Z33" s="67" t="str">
        <f>IF($B$1="Metric", IFERROR(VLOOKUP(SUBSTITUTE($A33&amp;"Metric"&amp;$B33," ",""),members_metric!$F$7:$J$2000,5,FALSE),""),IFERROR(VLOOKUP(SUBSTITUTE($A33&amp;$B33," ",""),members!$D$7:$H$2000,5,FALSE),""))</f>
        <v/>
      </c>
      <c r="AA33" s="55" t="e">
        <f>IF(#REF!&lt;=N33,1,0)</f>
        <v>#REF!</v>
      </c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</row>
    <row r="34" spans="1:50" ht="15" x14ac:dyDescent="0.2">
      <c r="A34" s="121"/>
      <c r="B34" s="122"/>
      <c r="C34" s="122"/>
      <c r="D34" s="122"/>
      <c r="E34" s="122"/>
      <c r="F34" s="58">
        <f t="shared" si="5"/>
        <v>0</v>
      </c>
      <c r="G34" s="59" t="str">
        <f>IF($B$1="Metric", IFERROR(VLOOKUP(SUBSTITUTE($A34&amp;"Metric"&amp;$B34," ",""),members_metric!$F$7:$J$2000,3,FALSE),""),  IFERROR(VLOOKUP(SUBSTITUTE($A34&amp;$B34," ",""),members!$D$7:$G$2000,3,FALSE),""))</f>
        <v/>
      </c>
      <c r="H34" s="60" t="str">
        <f t="shared" si="1"/>
        <v/>
      </c>
      <c r="I34" s="57"/>
      <c r="J34" s="61" t="str">
        <f>IFERROR(VLOOKUP(SUBSTITUTE($X34&amp;ROUNDUP($G34,2)," ",""),HFF_Data1!$C$4:$M$1004,MATCH('Estimator Steel Portfolio'!$C34,HFF_Data1!$C$4:$M$4,0),TRUE)*1000,"")</f>
        <v/>
      </c>
      <c r="K34" s="61" t="str">
        <f>IFERROR($J34/HFF_Data1!$H$1,"")</f>
        <v/>
      </c>
      <c r="L34" s="62" t="str">
        <f t="shared" si="2"/>
        <v/>
      </c>
      <c r="M34" s="63" t="str">
        <f>IFERROR(VLOOKUP(SUBSTITUTE($X34&amp;ROUNDUP($G34,2)," ",""),HFF_Data1!$C$4:$N$1004,12,TRUE),"")</f>
        <v/>
      </c>
      <c r="N34" s="64" t="str">
        <f t="shared" si="3"/>
        <v/>
      </c>
      <c r="O34" s="65" t="str">
        <f t="shared" si="4"/>
        <v/>
      </c>
      <c r="P34" s="57"/>
      <c r="Q34" s="61" t="str">
        <f>IFERROR(VLOOKUP(SUBSTITUTE($X34&amp;ROUNDUP($G34,2)," ",""),AWHB_Data!$C$4:$M$1005,MATCH('Estimator Steel Portfolio'!$C34,AWHB_Data!$C$4:$M$4,0),TRUE)*1000,"")</f>
        <v/>
      </c>
      <c r="R34" s="61" t="str">
        <f>IFERROR($Q34/AWHB_Data!$H$1,"")</f>
        <v/>
      </c>
      <c r="S34" s="62" t="str">
        <f t="shared" si="6"/>
        <v/>
      </c>
      <c r="T34" s="63" t="str">
        <f>IFERROR(VLOOKUP(SUBSTITUTE($X34&amp;ROUNDUP($G34,2)," ",""),AWHB_Data!$C$4:$N$1005,12,TRUE),"")</f>
        <v/>
      </c>
      <c r="U34" s="74" t="str">
        <f t="shared" si="7"/>
        <v xml:space="preserve"> </v>
      </c>
      <c r="V34" s="75" t="str">
        <f t="shared" si="8"/>
        <v/>
      </c>
      <c r="X34" s="55" t="str">
        <f>IF($B$1="Metric",IFERROR(VLOOKUP(SUBSTITUTE($A34&amp;"Metric"&amp;$B34," ",""),members_metric!$F$7:$K$2000,6,FALSE),""),IFERROR(VLOOKUP(SUBSTITUTE($A34&amp;$B34," ",""),members!$D$7:$I$2000,6,FALSE),""))</f>
        <v/>
      </c>
      <c r="Y34" s="66" t="str">
        <f>IF($B$1="Metric", IFERROR(VLOOKUP(SUBSTITUTE($A34&amp;"Metric"&amp;$B34," ",""),members_metric!$F$7:$J$2000,2,FALSE)/12,""),IFERROR(VLOOKUP(SUBSTITUTE($A34&amp;$B34," ",""),members!$D$7:$G$2000,2,FALSE)/12,""))</f>
        <v/>
      </c>
      <c r="Z34" s="67" t="str">
        <f>IF($B$1="Metric", IFERROR(VLOOKUP(SUBSTITUTE($A34&amp;"Metric"&amp;$B34," ",""),members_metric!$F$7:$J$2000,5,FALSE),""),IFERROR(VLOOKUP(SUBSTITUTE($A34&amp;$B34," ",""),members!$D$7:$H$2000,5,FALSE),""))</f>
        <v/>
      </c>
      <c r="AA34" s="55" t="e">
        <f>IF(#REF!&lt;=N34,1,0)</f>
        <v>#REF!</v>
      </c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</row>
    <row r="35" spans="1:50" ht="15" x14ac:dyDescent="0.2">
      <c r="A35" s="121"/>
      <c r="B35" s="122"/>
      <c r="C35" s="122"/>
      <c r="D35" s="122"/>
      <c r="E35" s="122"/>
      <c r="F35" s="58">
        <f t="shared" si="5"/>
        <v>0</v>
      </c>
      <c r="G35" s="59" t="str">
        <f>IF($B$1="Metric", IFERROR(VLOOKUP(SUBSTITUTE($A35&amp;"Metric"&amp;$B35," ",""),members_metric!$F$7:$J$2000,3,FALSE),""),  IFERROR(VLOOKUP(SUBSTITUTE($A35&amp;$B35," ",""),members!$D$7:$G$2000,3,FALSE),""))</f>
        <v/>
      </c>
      <c r="H35" s="60" t="str">
        <f t="shared" si="1"/>
        <v/>
      </c>
      <c r="I35" s="57"/>
      <c r="J35" s="61" t="str">
        <f>IFERROR(VLOOKUP(SUBSTITUTE($X35&amp;ROUNDUP($G35,2)," ",""),HFF_Data1!$C$4:$M$1004,MATCH('Estimator Steel Portfolio'!$C35,HFF_Data1!$C$4:$M$4,0),TRUE)*1000,"")</f>
        <v/>
      </c>
      <c r="K35" s="61" t="str">
        <f>IFERROR($J35/HFF_Data1!$H$1,"")</f>
        <v/>
      </c>
      <c r="L35" s="62" t="str">
        <f t="shared" si="2"/>
        <v/>
      </c>
      <c r="M35" s="63" t="str">
        <f>IFERROR(VLOOKUP(SUBSTITUTE($X35&amp;ROUNDUP($G35,2)," ",""),HFF_Data1!$C$4:$N$1004,12,TRUE),"")</f>
        <v/>
      </c>
      <c r="N35" s="64" t="str">
        <f t="shared" si="3"/>
        <v/>
      </c>
      <c r="O35" s="65" t="str">
        <f t="shared" si="4"/>
        <v/>
      </c>
      <c r="P35" s="57"/>
      <c r="Q35" s="61" t="str">
        <f>IFERROR(VLOOKUP(SUBSTITUTE($X35&amp;ROUNDUP($G35,2)," ",""),AWHB_Data!$C$4:$M$1005,MATCH('Estimator Steel Portfolio'!$C35,AWHB_Data!$C$4:$M$4,0),TRUE)*1000,"")</f>
        <v/>
      </c>
      <c r="R35" s="61" t="str">
        <f>IFERROR($Q35/AWHB_Data!$H$1,"")</f>
        <v/>
      </c>
      <c r="S35" s="62" t="str">
        <f t="shared" si="6"/>
        <v/>
      </c>
      <c r="T35" s="63" t="str">
        <f>IFERROR(VLOOKUP(SUBSTITUTE($X35&amp;ROUNDUP($G35,2)," ",""),AWHB_Data!$C$4:$N$1005,12,TRUE),"")</f>
        <v/>
      </c>
      <c r="U35" s="74" t="str">
        <f t="shared" si="7"/>
        <v xml:space="preserve"> </v>
      </c>
      <c r="V35" s="75" t="str">
        <f t="shared" si="8"/>
        <v/>
      </c>
      <c r="X35" s="55" t="str">
        <f>IF($B$1="Metric",IFERROR(VLOOKUP(SUBSTITUTE($A35&amp;"Metric"&amp;$B35," ",""),members_metric!$F$7:$K$2000,6,FALSE),""),IFERROR(VLOOKUP(SUBSTITUTE($A35&amp;$B35," ",""),members!$D$7:$I$2000,6,FALSE),""))</f>
        <v/>
      </c>
      <c r="Y35" s="66" t="str">
        <f>IF($B$1="Metric", IFERROR(VLOOKUP(SUBSTITUTE($A35&amp;"Metric"&amp;$B35," ",""),members_metric!$F$7:$J$2000,2,FALSE)/12,""),IFERROR(VLOOKUP(SUBSTITUTE($A35&amp;$B35," ",""),members!$D$7:$G$2000,2,FALSE)/12,""))</f>
        <v/>
      </c>
      <c r="Z35" s="67" t="str">
        <f>IF($B$1="Metric", IFERROR(VLOOKUP(SUBSTITUTE($A35&amp;"Metric"&amp;$B35," ",""),members_metric!$F$7:$J$2000,5,FALSE),""),IFERROR(VLOOKUP(SUBSTITUTE($A35&amp;$B35," ",""),members!$D$7:$H$2000,5,FALSE),""))</f>
        <v/>
      </c>
      <c r="AA35" s="55" t="e">
        <f>IF(#REF!&lt;=N35,1,0)</f>
        <v>#REF!</v>
      </c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</row>
    <row r="36" spans="1:50" ht="15" x14ac:dyDescent="0.2">
      <c r="A36" s="121"/>
      <c r="B36" s="122"/>
      <c r="C36" s="122"/>
      <c r="D36" s="122"/>
      <c r="E36" s="122"/>
      <c r="F36" s="58">
        <f t="shared" si="5"/>
        <v>0</v>
      </c>
      <c r="G36" s="59" t="str">
        <f>IF($B$1="Metric", IFERROR(VLOOKUP(SUBSTITUTE($A36&amp;"Metric"&amp;$B36," ",""),members_metric!$F$7:$J$2000,3,FALSE),""),  IFERROR(VLOOKUP(SUBSTITUTE($A36&amp;$B36," ",""),members!$D$7:$G$2000,3,FALSE),""))</f>
        <v/>
      </c>
      <c r="H36" s="60" t="str">
        <f t="shared" si="1"/>
        <v/>
      </c>
      <c r="I36" s="57"/>
      <c r="J36" s="61" t="str">
        <f>IFERROR(VLOOKUP(SUBSTITUTE($X36&amp;ROUNDUP($G36,2)," ",""),HFF_Data1!$C$4:$M$1004,MATCH('Estimator Steel Portfolio'!$C36,HFF_Data1!$C$4:$M$4,0),TRUE)*1000,"")</f>
        <v/>
      </c>
      <c r="K36" s="61" t="str">
        <f>IFERROR($J36/HFF_Data1!$H$1,"")</f>
        <v/>
      </c>
      <c r="L36" s="62" t="str">
        <f t="shared" si="2"/>
        <v/>
      </c>
      <c r="M36" s="63" t="str">
        <f>IFERROR(VLOOKUP(SUBSTITUTE($X36&amp;ROUNDUP($G36,2)," ",""),HFF_Data1!$C$4:$N$1004,12,TRUE),"")</f>
        <v/>
      </c>
      <c r="N36" s="64" t="str">
        <f t="shared" si="3"/>
        <v/>
      </c>
      <c r="O36" s="65" t="str">
        <f t="shared" si="4"/>
        <v/>
      </c>
      <c r="P36" s="57"/>
      <c r="Q36" s="61" t="str">
        <f>IFERROR(VLOOKUP(SUBSTITUTE($X36&amp;ROUNDUP($G36,2)," ",""),AWHB_Data!$C$4:$M$1005,MATCH('Estimator Steel Portfolio'!$C36,AWHB_Data!$C$4:$M$4,0),TRUE)*1000,"")</f>
        <v/>
      </c>
      <c r="R36" s="61" t="str">
        <f>IFERROR($Q36/AWHB_Data!$H$1,"")</f>
        <v/>
      </c>
      <c r="S36" s="62" t="str">
        <f t="shared" si="6"/>
        <v/>
      </c>
      <c r="T36" s="63" t="str">
        <f>IFERROR(VLOOKUP(SUBSTITUTE($X36&amp;ROUNDUP($G36,2)," ",""),AWHB_Data!$C$4:$N$1005,12,TRUE),"")</f>
        <v/>
      </c>
      <c r="U36" s="74" t="str">
        <f t="shared" si="7"/>
        <v xml:space="preserve"> </v>
      </c>
      <c r="V36" s="75" t="str">
        <f t="shared" si="8"/>
        <v/>
      </c>
      <c r="X36" s="55" t="str">
        <f>IF($B$1="Metric",IFERROR(VLOOKUP(SUBSTITUTE($A36&amp;"Metric"&amp;$B36," ",""),members_metric!$F$7:$K$2000,6,FALSE),""),IFERROR(VLOOKUP(SUBSTITUTE($A36&amp;$B36," ",""),members!$D$7:$I$2000,6,FALSE),""))</f>
        <v/>
      </c>
      <c r="Y36" s="66" t="str">
        <f>IF($B$1="Metric", IFERROR(VLOOKUP(SUBSTITUTE($A36&amp;"Metric"&amp;$B36," ",""),members_metric!$F$7:$J$2000,2,FALSE)/12,""),IFERROR(VLOOKUP(SUBSTITUTE($A36&amp;$B36," ",""),members!$D$7:$G$2000,2,FALSE)/12,""))</f>
        <v/>
      </c>
      <c r="Z36" s="67" t="str">
        <f>IF($B$1="Metric", IFERROR(VLOOKUP(SUBSTITUTE($A36&amp;"Metric"&amp;$B36," ",""),members_metric!$F$7:$J$2000,5,FALSE),""),IFERROR(VLOOKUP(SUBSTITUTE($A36&amp;$B36," ",""),members!$D$7:$H$2000,5,FALSE),""))</f>
        <v/>
      </c>
      <c r="AA36" s="55" t="e">
        <f>IF(#REF!&lt;=N36,1,0)</f>
        <v>#REF!</v>
      </c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</row>
    <row r="37" spans="1:50" ht="15" x14ac:dyDescent="0.2">
      <c r="A37" s="121"/>
      <c r="B37" s="122"/>
      <c r="C37" s="122"/>
      <c r="D37" s="122"/>
      <c r="E37" s="122"/>
      <c r="F37" s="58">
        <f t="shared" si="5"/>
        <v>0</v>
      </c>
      <c r="G37" s="59" t="str">
        <f>IF($B$1="Metric", IFERROR(VLOOKUP(SUBSTITUTE($A37&amp;"Metric"&amp;$B37," ",""),members_metric!$F$7:$J$2000,3,FALSE),""),  IFERROR(VLOOKUP(SUBSTITUTE($A37&amp;$B37," ",""),members!$D$7:$G$2000,3,FALSE),""))</f>
        <v/>
      </c>
      <c r="H37" s="60" t="str">
        <f t="shared" si="1"/>
        <v/>
      </c>
      <c r="I37" s="57"/>
      <c r="J37" s="61" t="str">
        <f>IFERROR(VLOOKUP(SUBSTITUTE($X37&amp;ROUNDUP($G37,2)," ",""),HFF_Data1!$C$4:$M$1004,MATCH('Estimator Steel Portfolio'!$C37,HFF_Data1!$C$4:$M$4,0),TRUE)*1000,"")</f>
        <v/>
      </c>
      <c r="K37" s="61" t="str">
        <f>IFERROR($J37/HFF_Data1!$H$1,"")</f>
        <v/>
      </c>
      <c r="L37" s="62" t="str">
        <f t="shared" si="2"/>
        <v/>
      </c>
      <c r="M37" s="63" t="str">
        <f>IFERROR(VLOOKUP(SUBSTITUTE($X37&amp;ROUNDUP($G37,2)," ",""),HFF_Data1!$C$4:$N$1004,12,TRUE),"")</f>
        <v/>
      </c>
      <c r="N37" s="64" t="str">
        <f t="shared" si="3"/>
        <v/>
      </c>
      <c r="O37" s="65" t="str">
        <f t="shared" si="4"/>
        <v/>
      </c>
      <c r="P37" s="57"/>
      <c r="Q37" s="61" t="str">
        <f>IFERROR(VLOOKUP(SUBSTITUTE($X37&amp;ROUNDUP($G37,2)," ",""),AWHB_Data!$C$4:$M$1005,MATCH('Estimator Steel Portfolio'!$C37,AWHB_Data!$C$4:$M$4,0),TRUE)*1000,"")</f>
        <v/>
      </c>
      <c r="R37" s="61" t="str">
        <f>IFERROR($Q37/AWHB_Data!$H$1,"")</f>
        <v/>
      </c>
      <c r="S37" s="62" t="str">
        <f t="shared" si="6"/>
        <v/>
      </c>
      <c r="T37" s="63" t="str">
        <f>IFERROR(VLOOKUP(SUBSTITUTE($X37&amp;ROUNDUP($G37,2)," ",""),AWHB_Data!$C$4:$N$1005,12,TRUE),"")</f>
        <v/>
      </c>
      <c r="U37" s="74" t="str">
        <f t="shared" si="7"/>
        <v xml:space="preserve"> </v>
      </c>
      <c r="V37" s="75" t="str">
        <f t="shared" si="8"/>
        <v/>
      </c>
      <c r="X37" s="55" t="str">
        <f>IF($B$1="Metric",IFERROR(VLOOKUP(SUBSTITUTE($A37&amp;"Metric"&amp;$B37," ",""),members_metric!$F$7:$K$2000,6,FALSE),""),IFERROR(VLOOKUP(SUBSTITUTE($A37&amp;$B37," ",""),members!$D$7:$I$2000,6,FALSE),""))</f>
        <v/>
      </c>
      <c r="Y37" s="66" t="str">
        <f>IF($B$1="Metric", IFERROR(VLOOKUP(SUBSTITUTE($A37&amp;"Metric"&amp;$B37," ",""),members_metric!$F$7:$J$2000,2,FALSE)/12,""),IFERROR(VLOOKUP(SUBSTITUTE($A37&amp;$B37," ",""),members!$D$7:$G$2000,2,FALSE)/12,""))</f>
        <v/>
      </c>
      <c r="Z37" s="67" t="str">
        <f>IF($B$1="Metric", IFERROR(VLOOKUP(SUBSTITUTE($A37&amp;"Metric"&amp;$B37," ",""),members_metric!$F$7:$J$2000,5,FALSE),""),IFERROR(VLOOKUP(SUBSTITUTE($A37&amp;$B37," ",""),members!$D$7:$H$2000,5,FALSE),""))</f>
        <v/>
      </c>
      <c r="AA37" s="55" t="e">
        <f>IF(#REF!&lt;=N37,1,0)</f>
        <v>#REF!</v>
      </c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</row>
    <row r="38" spans="1:50" ht="15" x14ac:dyDescent="0.2">
      <c r="A38" s="121"/>
      <c r="B38" s="122"/>
      <c r="C38" s="122"/>
      <c r="D38" s="122"/>
      <c r="E38" s="122"/>
      <c r="F38" s="58">
        <f t="shared" si="5"/>
        <v>0</v>
      </c>
      <c r="G38" s="59" t="str">
        <f>IF($B$1="Metric", IFERROR(VLOOKUP(SUBSTITUTE($A38&amp;"Metric"&amp;$B38," ",""),members_metric!$F$7:$J$2000,3,FALSE),""),  IFERROR(VLOOKUP(SUBSTITUTE($A38&amp;$B38," ",""),members!$D$7:$G$2000,3,FALSE),""))</f>
        <v/>
      </c>
      <c r="H38" s="60" t="str">
        <f t="shared" si="1"/>
        <v/>
      </c>
      <c r="I38" s="57"/>
      <c r="J38" s="61" t="str">
        <f>IFERROR(VLOOKUP(SUBSTITUTE($X38&amp;ROUNDUP($G38,2)," ",""),HFF_Data1!$C$4:$M$1004,MATCH('Estimator Steel Portfolio'!$C38,HFF_Data1!$C$4:$M$4,0),TRUE)*1000,"")</f>
        <v/>
      </c>
      <c r="K38" s="61" t="str">
        <f>IFERROR($J38/HFF_Data1!$H$1,"")</f>
        <v/>
      </c>
      <c r="L38" s="62" t="str">
        <f t="shared" si="2"/>
        <v/>
      </c>
      <c r="M38" s="63" t="str">
        <f>IFERROR(VLOOKUP(SUBSTITUTE($X38&amp;ROUNDUP($G38,2)," ",""),HFF_Data1!$C$4:$N$1004,12,TRUE),"")</f>
        <v/>
      </c>
      <c r="N38" s="64" t="str">
        <f t="shared" si="3"/>
        <v/>
      </c>
      <c r="O38" s="65" t="str">
        <f t="shared" si="4"/>
        <v/>
      </c>
      <c r="P38" s="57"/>
      <c r="Q38" s="61" t="str">
        <f>IFERROR(VLOOKUP(SUBSTITUTE($X38&amp;ROUNDUP($G38,2)," ",""),AWHB_Data!$C$4:$M$1005,MATCH('Estimator Steel Portfolio'!$C38,AWHB_Data!$C$4:$M$4,0),TRUE)*1000,"")</f>
        <v/>
      </c>
      <c r="R38" s="61" t="str">
        <f>IFERROR($Q38/AWHB_Data!$H$1,"")</f>
        <v/>
      </c>
      <c r="S38" s="62" t="str">
        <f t="shared" si="6"/>
        <v/>
      </c>
      <c r="T38" s="63" t="str">
        <f>IFERROR(VLOOKUP(SUBSTITUTE($X38&amp;ROUNDUP($G38,2)," ",""),AWHB_Data!$C$4:$N$1005,12,TRUE),"")</f>
        <v/>
      </c>
      <c r="U38" s="74" t="str">
        <f t="shared" si="7"/>
        <v xml:space="preserve"> </v>
      </c>
      <c r="V38" s="75" t="str">
        <f t="shared" si="8"/>
        <v/>
      </c>
      <c r="X38" s="55" t="str">
        <f>IF($B$1="Metric",IFERROR(VLOOKUP(SUBSTITUTE($A38&amp;"Metric"&amp;$B38," ",""),members_metric!$F$7:$K$2000,6,FALSE),""),IFERROR(VLOOKUP(SUBSTITUTE($A38&amp;$B38," ",""),members!$D$7:$I$2000,6,FALSE),""))</f>
        <v/>
      </c>
      <c r="Y38" s="66" t="str">
        <f>IF($B$1="Metric", IFERROR(VLOOKUP(SUBSTITUTE($A38&amp;"Metric"&amp;$B38," ",""),members_metric!$F$7:$J$2000,2,FALSE)/12,""),IFERROR(VLOOKUP(SUBSTITUTE($A38&amp;$B38," ",""),members!$D$7:$G$2000,2,FALSE)/12,""))</f>
        <v/>
      </c>
      <c r="Z38" s="67" t="str">
        <f>IF($B$1="Metric", IFERROR(VLOOKUP(SUBSTITUTE($A38&amp;"Metric"&amp;$B38," ",""),members_metric!$F$7:$J$2000,5,FALSE),""),IFERROR(VLOOKUP(SUBSTITUTE($A38&amp;$B38," ",""),members!$D$7:$H$2000,5,FALSE),""))</f>
        <v/>
      </c>
      <c r="AA38" s="55" t="e">
        <f>IF(#REF!&lt;=N38,1,0)</f>
        <v>#REF!</v>
      </c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</row>
    <row r="39" spans="1:50" ht="15" x14ac:dyDescent="0.2">
      <c r="A39" s="121"/>
      <c r="B39" s="122"/>
      <c r="C39" s="122"/>
      <c r="D39" s="122"/>
      <c r="E39" s="122"/>
      <c r="F39" s="58">
        <f t="shared" si="5"/>
        <v>0</v>
      </c>
      <c r="G39" s="59" t="str">
        <f>IF($B$1="Metric", IFERROR(VLOOKUP(SUBSTITUTE($A39&amp;"Metric"&amp;$B39," ",""),members_metric!$F$7:$J$2000,3,FALSE),""),  IFERROR(VLOOKUP(SUBSTITUTE($A39&amp;$B39," ",""),members!$D$7:$G$2000,3,FALSE),""))</f>
        <v/>
      </c>
      <c r="H39" s="60" t="str">
        <f t="shared" si="1"/>
        <v/>
      </c>
      <c r="I39" s="57"/>
      <c r="J39" s="61" t="str">
        <f>IFERROR(VLOOKUP(SUBSTITUTE($X39&amp;ROUNDUP($G39,2)," ",""),HFF_Data1!$C$4:$M$1004,MATCH('Estimator Steel Portfolio'!$C39,HFF_Data1!$C$4:$M$4,0),TRUE)*1000,"")</f>
        <v/>
      </c>
      <c r="K39" s="61" t="str">
        <f>IFERROR($J39/HFF_Data1!$H$1,"")</f>
        <v/>
      </c>
      <c r="L39" s="62" t="str">
        <f t="shared" si="2"/>
        <v/>
      </c>
      <c r="M39" s="63" t="str">
        <f>IFERROR(VLOOKUP(SUBSTITUTE($X39&amp;ROUNDUP($G39,2)," ",""),HFF_Data1!$C$4:$N$1004,12,TRUE),"")</f>
        <v/>
      </c>
      <c r="N39" s="64" t="str">
        <f t="shared" si="3"/>
        <v/>
      </c>
      <c r="O39" s="65" t="str">
        <f t="shared" si="4"/>
        <v/>
      </c>
      <c r="P39" s="57"/>
      <c r="Q39" s="61" t="str">
        <f>IFERROR(VLOOKUP(SUBSTITUTE($X39&amp;ROUNDUP($G39,2)," ",""),AWHB_Data!$C$4:$M$1005,MATCH('Estimator Steel Portfolio'!$C39,AWHB_Data!$C$4:$M$4,0),TRUE)*1000,"")</f>
        <v/>
      </c>
      <c r="R39" s="61" t="str">
        <f>IFERROR($Q39/AWHB_Data!$H$1,"")</f>
        <v/>
      </c>
      <c r="S39" s="62" t="str">
        <f t="shared" si="6"/>
        <v/>
      </c>
      <c r="T39" s="63" t="str">
        <f>IFERROR(VLOOKUP(SUBSTITUTE($X39&amp;ROUNDUP($G39,2)," ",""),AWHB_Data!$C$4:$N$1005,12,TRUE),"")</f>
        <v/>
      </c>
      <c r="U39" s="74" t="str">
        <f t="shared" si="7"/>
        <v xml:space="preserve"> </v>
      </c>
      <c r="V39" s="75" t="str">
        <f t="shared" si="8"/>
        <v/>
      </c>
      <c r="X39" s="55" t="str">
        <f>IF($B$1="Metric",IFERROR(VLOOKUP(SUBSTITUTE($A39&amp;"Metric"&amp;$B39," ",""),members_metric!$F$7:$K$2000,6,FALSE),""),IFERROR(VLOOKUP(SUBSTITUTE($A39&amp;$B39," ",""),members!$D$7:$I$2000,6,FALSE),""))</f>
        <v/>
      </c>
      <c r="Y39" s="66" t="str">
        <f>IF($B$1="Metric", IFERROR(VLOOKUP(SUBSTITUTE($A39&amp;"Metric"&amp;$B39," ",""),members_metric!$F$7:$J$2000,2,FALSE)/12,""),IFERROR(VLOOKUP(SUBSTITUTE($A39&amp;$B39," ",""),members!$D$7:$G$2000,2,FALSE)/12,""))</f>
        <v/>
      </c>
      <c r="Z39" s="67" t="str">
        <f>IF($B$1="Metric", IFERROR(VLOOKUP(SUBSTITUTE($A39&amp;"Metric"&amp;$B39," ",""),members_metric!$F$7:$J$2000,5,FALSE),""),IFERROR(VLOOKUP(SUBSTITUTE($A39&amp;$B39," ",""),members!$D$7:$H$2000,5,FALSE),""))</f>
        <v/>
      </c>
      <c r="AA39" s="55" t="e">
        <f>IF(#REF!&lt;=N39,1,0)</f>
        <v>#REF!</v>
      </c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</row>
    <row r="40" spans="1:50" ht="15" x14ac:dyDescent="0.2">
      <c r="A40" s="121"/>
      <c r="B40" s="122"/>
      <c r="C40" s="122"/>
      <c r="D40" s="122"/>
      <c r="E40" s="122"/>
      <c r="F40" s="58">
        <f t="shared" si="5"/>
        <v>0</v>
      </c>
      <c r="G40" s="59" t="str">
        <f>IF($B$1="Metric", IFERROR(VLOOKUP(SUBSTITUTE($A40&amp;"Metric"&amp;$B40," ",""),members_metric!$F$7:$J$2000,3,FALSE),""),  IFERROR(VLOOKUP(SUBSTITUTE($A40&amp;$B40," ",""),members!$D$7:$G$2000,3,FALSE),""))</f>
        <v/>
      </c>
      <c r="H40" s="60" t="str">
        <f t="shared" si="1"/>
        <v/>
      </c>
      <c r="I40" s="57"/>
      <c r="J40" s="61" t="str">
        <f>IFERROR(VLOOKUP(SUBSTITUTE($X40&amp;ROUNDUP($G40,2)," ",""),HFF_Data1!$C$4:$M$1004,MATCH('Estimator Steel Portfolio'!$C40,HFF_Data1!$C$4:$M$4,0),TRUE)*1000,"")</f>
        <v/>
      </c>
      <c r="K40" s="61" t="str">
        <f>IFERROR($J40/HFF_Data1!$H$1,"")</f>
        <v/>
      </c>
      <c r="L40" s="62" t="str">
        <f t="shared" si="2"/>
        <v/>
      </c>
      <c r="M40" s="63" t="str">
        <f>IFERROR(VLOOKUP(SUBSTITUTE($X40&amp;ROUNDUP($G40,2)," ",""),HFF_Data1!$C$4:$N$1004,12,TRUE),"")</f>
        <v/>
      </c>
      <c r="N40" s="64" t="str">
        <f t="shared" si="3"/>
        <v/>
      </c>
      <c r="O40" s="65" t="str">
        <f t="shared" si="4"/>
        <v/>
      </c>
      <c r="P40" s="57"/>
      <c r="Q40" s="61" t="str">
        <f>IFERROR(VLOOKUP(SUBSTITUTE($X40&amp;ROUNDUP($G40,2)," ",""),AWHB_Data!$C$4:$M$1005,MATCH('Estimator Steel Portfolio'!$C40,AWHB_Data!$C$4:$M$4,0),TRUE)*1000,"")</f>
        <v/>
      </c>
      <c r="R40" s="61" t="str">
        <f>IFERROR($Q40/AWHB_Data!$H$1,"")</f>
        <v/>
      </c>
      <c r="S40" s="62" t="str">
        <f t="shared" si="6"/>
        <v/>
      </c>
      <c r="T40" s="63" t="str">
        <f>IFERROR(VLOOKUP(SUBSTITUTE($X40&amp;ROUNDUP($G40,2)," ",""),AWHB_Data!$C$4:$N$1005,12,TRUE),"")</f>
        <v/>
      </c>
      <c r="U40" s="74" t="str">
        <f t="shared" si="7"/>
        <v xml:space="preserve"> </v>
      </c>
      <c r="V40" s="75" t="str">
        <f t="shared" si="8"/>
        <v/>
      </c>
      <c r="X40" s="55" t="str">
        <f>IF($B$1="Metric",IFERROR(VLOOKUP(SUBSTITUTE($A40&amp;"Metric"&amp;$B40," ",""),members_metric!$F$7:$K$2000,6,FALSE),""),IFERROR(VLOOKUP(SUBSTITUTE($A40&amp;$B40," ",""),members!$D$7:$I$2000,6,FALSE),""))</f>
        <v/>
      </c>
      <c r="Y40" s="66" t="str">
        <f>IF($B$1="Metric", IFERROR(VLOOKUP(SUBSTITUTE($A40&amp;"Metric"&amp;$B40," ",""),members_metric!$F$7:$J$2000,2,FALSE)/12,""),IFERROR(VLOOKUP(SUBSTITUTE($A40&amp;$B40," ",""),members!$D$7:$G$2000,2,FALSE)/12,""))</f>
        <v/>
      </c>
      <c r="Z40" s="67" t="str">
        <f>IF($B$1="Metric", IFERROR(VLOOKUP(SUBSTITUTE($A40&amp;"Metric"&amp;$B40," ",""),members_metric!$F$7:$J$2000,5,FALSE),""),IFERROR(VLOOKUP(SUBSTITUTE($A40&amp;$B40," ",""),members!$D$7:$H$2000,5,FALSE),""))</f>
        <v/>
      </c>
      <c r="AA40" s="55" t="e">
        <f>IF(#REF!&lt;=N40,1,0)</f>
        <v>#REF!</v>
      </c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</row>
    <row r="41" spans="1:50" ht="15" x14ac:dyDescent="0.2">
      <c r="A41" s="121"/>
      <c r="B41" s="122"/>
      <c r="C41" s="122"/>
      <c r="D41" s="122"/>
      <c r="E41" s="122"/>
      <c r="F41" s="58">
        <f t="shared" si="5"/>
        <v>0</v>
      </c>
      <c r="G41" s="59" t="str">
        <f>IF($B$1="Metric", IFERROR(VLOOKUP(SUBSTITUTE($A41&amp;"Metric"&amp;$B41," ",""),members_metric!$F$7:$J$2000,3,FALSE),""),  IFERROR(VLOOKUP(SUBSTITUTE($A41&amp;$B41," ",""),members!$D$7:$G$2000,3,FALSE),""))</f>
        <v/>
      </c>
      <c r="H41" s="60" t="str">
        <f t="shared" si="1"/>
        <v/>
      </c>
      <c r="I41" s="57"/>
      <c r="J41" s="61" t="str">
        <f>IFERROR(VLOOKUP(SUBSTITUTE($X41&amp;ROUNDUP($G41,2)," ",""),HFF_Data1!$C$4:$M$1004,MATCH('Estimator Steel Portfolio'!$C41,HFF_Data1!$C$4:$M$4,0),TRUE)*1000,"")</f>
        <v/>
      </c>
      <c r="K41" s="61" t="str">
        <f>IFERROR($J41/HFF_Data1!$H$1,"")</f>
        <v/>
      </c>
      <c r="L41" s="62" t="str">
        <f t="shared" si="2"/>
        <v/>
      </c>
      <c r="M41" s="63" t="str">
        <f>IFERROR(VLOOKUP(SUBSTITUTE($X41&amp;ROUNDUP($G41,2)," ",""),HFF_Data1!$C$4:$N$1004,12,TRUE),"")</f>
        <v/>
      </c>
      <c r="N41" s="64" t="str">
        <f t="shared" si="3"/>
        <v/>
      </c>
      <c r="O41" s="65" t="str">
        <f t="shared" si="4"/>
        <v/>
      </c>
      <c r="P41" s="57"/>
      <c r="Q41" s="61" t="str">
        <f>IFERROR(VLOOKUP(SUBSTITUTE($X41&amp;ROUNDUP($G41,2)," ",""),AWHB_Data!$C$4:$M$1005,MATCH('Estimator Steel Portfolio'!$C41,AWHB_Data!$C$4:$M$4,0),TRUE)*1000,"")</f>
        <v/>
      </c>
      <c r="R41" s="61" t="str">
        <f>IFERROR($Q41/AWHB_Data!$H$1,"")</f>
        <v/>
      </c>
      <c r="S41" s="62" t="str">
        <f t="shared" si="6"/>
        <v/>
      </c>
      <c r="T41" s="63" t="str">
        <f>IFERROR(VLOOKUP(SUBSTITUTE($X41&amp;ROUNDUP($G41,2)," ",""),AWHB_Data!$C$4:$N$1005,12,TRUE),"")</f>
        <v/>
      </c>
      <c r="U41" s="74" t="str">
        <f t="shared" si="7"/>
        <v xml:space="preserve"> </v>
      </c>
      <c r="V41" s="75" t="str">
        <f t="shared" si="8"/>
        <v/>
      </c>
      <c r="X41" s="55" t="str">
        <f>IF($B$1="Metric",IFERROR(VLOOKUP(SUBSTITUTE($A41&amp;"Metric"&amp;$B41," ",""),members_metric!$F$7:$K$2000,6,FALSE),""),IFERROR(VLOOKUP(SUBSTITUTE($A41&amp;$B41," ",""),members!$D$7:$I$2000,6,FALSE),""))</f>
        <v/>
      </c>
      <c r="Y41" s="66" t="str">
        <f>IF($B$1="Metric", IFERROR(VLOOKUP(SUBSTITUTE($A41&amp;"Metric"&amp;$B41," ",""),members_metric!$F$7:$J$2000,2,FALSE)/12,""),IFERROR(VLOOKUP(SUBSTITUTE($A41&amp;$B41," ",""),members!$D$7:$G$2000,2,FALSE)/12,""))</f>
        <v/>
      </c>
      <c r="Z41" s="67" t="str">
        <f>IF($B$1="Metric", IFERROR(VLOOKUP(SUBSTITUTE($A41&amp;"Metric"&amp;$B41," ",""),members_metric!$F$7:$J$2000,5,FALSE),""),IFERROR(VLOOKUP(SUBSTITUTE($A41&amp;$B41," ",""),members!$D$7:$H$2000,5,FALSE),""))</f>
        <v/>
      </c>
      <c r="AA41" s="55" t="e">
        <f>IF(#REF!&lt;=N41,1,0)</f>
        <v>#REF!</v>
      </c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</row>
    <row r="42" spans="1:50" ht="15" x14ac:dyDescent="0.2">
      <c r="A42" s="121"/>
      <c r="B42" s="122"/>
      <c r="C42" s="122"/>
      <c r="D42" s="122"/>
      <c r="E42" s="122"/>
      <c r="F42" s="58">
        <f t="shared" si="5"/>
        <v>0</v>
      </c>
      <c r="G42" s="59" t="str">
        <f>IF($B$1="Metric", IFERROR(VLOOKUP(SUBSTITUTE($A42&amp;"Metric"&amp;$B42," ",""),members_metric!$F$7:$J$2000,3,FALSE),""),  IFERROR(VLOOKUP(SUBSTITUTE($A42&amp;$B42," ",""),members!$D$7:$G$2000,3,FALSE),""))</f>
        <v/>
      </c>
      <c r="H42" s="60" t="str">
        <f t="shared" si="1"/>
        <v/>
      </c>
      <c r="I42" s="57"/>
      <c r="J42" s="61" t="str">
        <f>IFERROR(VLOOKUP(SUBSTITUTE($X42&amp;ROUNDUP($G42,2)," ",""),HFF_Data1!$C$4:$M$1004,MATCH('Estimator Steel Portfolio'!$C42,HFF_Data1!$C$4:$M$4,0),TRUE)*1000,"")</f>
        <v/>
      </c>
      <c r="K42" s="61" t="str">
        <f>IFERROR($J42/HFF_Data1!$H$1,"")</f>
        <v/>
      </c>
      <c r="L42" s="62" t="str">
        <f t="shared" si="2"/>
        <v/>
      </c>
      <c r="M42" s="63" t="str">
        <f>IFERROR(VLOOKUP(SUBSTITUTE($X42&amp;ROUNDUP($G42,2)," ",""),HFF_Data1!$C$4:$N$1004,12,TRUE),"")</f>
        <v/>
      </c>
      <c r="N42" s="64" t="str">
        <f t="shared" si="3"/>
        <v/>
      </c>
      <c r="O42" s="65" t="str">
        <f t="shared" si="4"/>
        <v/>
      </c>
      <c r="P42" s="57"/>
      <c r="Q42" s="61" t="str">
        <f>IFERROR(VLOOKUP(SUBSTITUTE($X42&amp;ROUNDUP($G42,2)," ",""),AWHB_Data!$C$4:$M$1005,MATCH('Estimator Steel Portfolio'!$C42,AWHB_Data!$C$4:$M$4,0),TRUE)*1000,"")</f>
        <v/>
      </c>
      <c r="R42" s="61" t="str">
        <f>IFERROR($Q42/AWHB_Data!$H$1,"")</f>
        <v/>
      </c>
      <c r="S42" s="62" t="str">
        <f t="shared" si="6"/>
        <v/>
      </c>
      <c r="T42" s="63" t="str">
        <f>IFERROR(VLOOKUP(SUBSTITUTE($X42&amp;ROUNDUP($G42,2)," ",""),AWHB_Data!$C$4:$N$1005,12,TRUE),"")</f>
        <v/>
      </c>
      <c r="U42" s="74" t="str">
        <f t="shared" si="7"/>
        <v xml:space="preserve"> </v>
      </c>
      <c r="V42" s="75" t="str">
        <f t="shared" si="8"/>
        <v/>
      </c>
      <c r="X42" s="55" t="str">
        <f>IF($B$1="Metric",IFERROR(VLOOKUP(SUBSTITUTE($A42&amp;"Metric"&amp;$B42," ",""),members_metric!$F$7:$K$2000,6,FALSE),""),IFERROR(VLOOKUP(SUBSTITUTE($A42&amp;$B42," ",""),members!$D$7:$I$2000,6,FALSE),""))</f>
        <v/>
      </c>
      <c r="Y42" s="66" t="str">
        <f>IF($B$1="Metric", IFERROR(VLOOKUP(SUBSTITUTE($A42&amp;"Metric"&amp;$B42," ",""),members_metric!$F$7:$J$2000,2,FALSE)/12,""),IFERROR(VLOOKUP(SUBSTITUTE($A42&amp;$B42," ",""),members!$D$7:$G$2000,2,FALSE)/12,""))</f>
        <v/>
      </c>
      <c r="Z42" s="67" t="str">
        <f>IF($B$1="Metric", IFERROR(VLOOKUP(SUBSTITUTE($A42&amp;"Metric"&amp;$B42," ",""),members_metric!$F$7:$J$2000,5,FALSE),""),IFERROR(VLOOKUP(SUBSTITUTE($A42&amp;$B42," ",""),members!$D$7:$H$2000,5,FALSE),""))</f>
        <v/>
      </c>
      <c r="AA42" s="55" t="e">
        <f>IF(#REF!&lt;=N42,1,0)</f>
        <v>#REF!</v>
      </c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</row>
    <row r="43" spans="1:50" ht="15" x14ac:dyDescent="0.2">
      <c r="A43" s="121"/>
      <c r="B43" s="122"/>
      <c r="C43" s="122"/>
      <c r="D43" s="122"/>
      <c r="E43" s="122"/>
      <c r="F43" s="58">
        <f t="shared" si="5"/>
        <v>0</v>
      </c>
      <c r="G43" s="59" t="str">
        <f>IF($B$1="Metric", IFERROR(VLOOKUP(SUBSTITUTE($A43&amp;"Metric"&amp;$B43," ",""),members_metric!$F$7:$J$2000,3,FALSE),""),  IFERROR(VLOOKUP(SUBSTITUTE($A43&amp;$B43," ",""),members!$D$7:$G$2000,3,FALSE),""))</f>
        <v/>
      </c>
      <c r="H43" s="60" t="str">
        <f t="shared" si="1"/>
        <v/>
      </c>
      <c r="I43" s="57"/>
      <c r="J43" s="61" t="str">
        <f>IFERROR(VLOOKUP(SUBSTITUTE($X43&amp;ROUNDUP($G43,2)," ",""),HFF_Data1!$C$4:$M$1004,MATCH('Estimator Steel Portfolio'!$C43,HFF_Data1!$C$4:$M$4,0),TRUE)*1000,"")</f>
        <v/>
      </c>
      <c r="K43" s="61" t="str">
        <f>IFERROR($J43/HFF_Data1!$H$1,"")</f>
        <v/>
      </c>
      <c r="L43" s="62" t="str">
        <f t="shared" si="2"/>
        <v/>
      </c>
      <c r="M43" s="63" t="str">
        <f>IFERROR(VLOOKUP(SUBSTITUTE($X43&amp;ROUNDUP($G43,2)," ",""),HFF_Data1!$C$4:$N$1004,12,TRUE),"")</f>
        <v/>
      </c>
      <c r="N43" s="64" t="str">
        <f t="shared" si="3"/>
        <v/>
      </c>
      <c r="O43" s="65" t="str">
        <f t="shared" si="4"/>
        <v/>
      </c>
      <c r="P43" s="57"/>
      <c r="Q43" s="61" t="str">
        <f>IFERROR(VLOOKUP(SUBSTITUTE($X43&amp;ROUNDUP($G43,2)," ",""),AWHB_Data!$C$4:$M$1005,MATCH('Estimator Steel Portfolio'!$C43,AWHB_Data!$C$4:$M$4,0),TRUE)*1000,"")</f>
        <v/>
      </c>
      <c r="R43" s="61" t="str">
        <f>IFERROR($Q43/AWHB_Data!$H$1,"")</f>
        <v/>
      </c>
      <c r="S43" s="62" t="str">
        <f t="shared" si="6"/>
        <v/>
      </c>
      <c r="T43" s="63" t="str">
        <f>IFERROR(VLOOKUP(SUBSTITUTE($X43&amp;ROUNDUP($G43,2)," ",""),AWHB_Data!$C$4:$N$1005,12,TRUE),"")</f>
        <v/>
      </c>
      <c r="U43" s="74" t="str">
        <f t="shared" si="7"/>
        <v xml:space="preserve"> </v>
      </c>
      <c r="V43" s="75" t="str">
        <f t="shared" si="8"/>
        <v/>
      </c>
      <c r="X43" s="55" t="str">
        <f>IF($B$1="Metric",IFERROR(VLOOKUP(SUBSTITUTE($A43&amp;"Metric"&amp;$B43," ",""),members_metric!$F$7:$K$2000,6,FALSE),""),IFERROR(VLOOKUP(SUBSTITUTE($A43&amp;$B43," ",""),members!$D$7:$I$2000,6,FALSE),""))</f>
        <v/>
      </c>
      <c r="Y43" s="66" t="str">
        <f>IF($B$1="Metric", IFERROR(VLOOKUP(SUBSTITUTE($A43&amp;"Metric"&amp;$B43," ",""),members_metric!$F$7:$J$2000,2,FALSE)/12,""),IFERROR(VLOOKUP(SUBSTITUTE($A43&amp;$B43," ",""),members!$D$7:$G$2000,2,FALSE)/12,""))</f>
        <v/>
      </c>
      <c r="Z43" s="67" t="str">
        <f>IF($B$1="Metric", IFERROR(VLOOKUP(SUBSTITUTE($A43&amp;"Metric"&amp;$B43," ",""),members_metric!$F$7:$J$2000,5,FALSE),""),IFERROR(VLOOKUP(SUBSTITUTE($A43&amp;$B43," ",""),members!$D$7:$H$2000,5,FALSE),""))</f>
        <v/>
      </c>
      <c r="AA43" s="55" t="e">
        <f>IF(#REF!&lt;=N43,1,0)</f>
        <v>#REF!</v>
      </c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</row>
    <row r="44" spans="1:50" ht="15" x14ac:dyDescent="0.2">
      <c r="A44" s="121"/>
      <c r="B44" s="122"/>
      <c r="C44" s="122"/>
      <c r="D44" s="122"/>
      <c r="E44" s="122"/>
      <c r="F44" s="58">
        <f t="shared" si="5"/>
        <v>0</v>
      </c>
      <c r="G44" s="59" t="str">
        <f>IF($B$1="Metric", IFERROR(VLOOKUP(SUBSTITUTE($A44&amp;"Metric"&amp;$B44," ",""),members_metric!$F$7:$J$2000,3,FALSE),""),  IFERROR(VLOOKUP(SUBSTITUTE($A44&amp;$B44," ",""),members!$D$7:$G$2000,3,FALSE),""))</f>
        <v/>
      </c>
      <c r="H44" s="60" t="str">
        <f t="shared" si="1"/>
        <v/>
      </c>
      <c r="I44" s="57"/>
      <c r="J44" s="61" t="str">
        <f>IFERROR(VLOOKUP(SUBSTITUTE($X44&amp;ROUNDUP($G44,2)," ",""),HFF_Data1!$C$4:$M$1004,MATCH('Estimator Steel Portfolio'!$C44,HFF_Data1!$C$4:$M$4,0),TRUE)*1000,"")</f>
        <v/>
      </c>
      <c r="K44" s="61" t="str">
        <f>IFERROR($J44/HFF_Data1!$H$1,"")</f>
        <v/>
      </c>
      <c r="L44" s="62" t="str">
        <f t="shared" si="2"/>
        <v/>
      </c>
      <c r="M44" s="63" t="str">
        <f>IFERROR(VLOOKUP(SUBSTITUTE($X44&amp;ROUNDUP($G44,2)," ",""),HFF_Data1!$C$4:$N$1004,12,TRUE),"")</f>
        <v/>
      </c>
      <c r="N44" s="64" t="str">
        <f t="shared" si="3"/>
        <v/>
      </c>
      <c r="O44" s="65" t="str">
        <f t="shared" si="4"/>
        <v/>
      </c>
      <c r="P44" s="57"/>
      <c r="Q44" s="61" t="str">
        <f>IFERROR(VLOOKUP(SUBSTITUTE($X44&amp;ROUNDUP($G44,2)," ",""),AWHB_Data!$C$4:$M$1005,MATCH('Estimator Steel Portfolio'!$C44,AWHB_Data!$C$4:$M$4,0),TRUE)*1000,"")</f>
        <v/>
      </c>
      <c r="R44" s="61" t="str">
        <f>IFERROR($Q44/AWHB_Data!$H$1,"")</f>
        <v/>
      </c>
      <c r="S44" s="62" t="str">
        <f t="shared" si="6"/>
        <v/>
      </c>
      <c r="T44" s="63" t="str">
        <f>IFERROR(VLOOKUP(SUBSTITUTE($X44&amp;ROUNDUP($G44,2)," ",""),AWHB_Data!$C$4:$N$1005,12,TRUE),"")</f>
        <v/>
      </c>
      <c r="U44" s="74" t="str">
        <f t="shared" si="7"/>
        <v xml:space="preserve"> </v>
      </c>
      <c r="V44" s="75" t="str">
        <f t="shared" si="8"/>
        <v/>
      </c>
      <c r="X44" s="55" t="str">
        <f>IF($B$1="Metric",IFERROR(VLOOKUP(SUBSTITUTE($A44&amp;"Metric"&amp;$B44," ",""),members_metric!$F$7:$K$2000,6,FALSE),""),IFERROR(VLOOKUP(SUBSTITUTE($A44&amp;$B44," ",""),members!$D$7:$I$2000,6,FALSE),""))</f>
        <v/>
      </c>
      <c r="Y44" s="66" t="str">
        <f>IF($B$1="Metric", IFERROR(VLOOKUP(SUBSTITUTE($A44&amp;"Metric"&amp;$B44," ",""),members_metric!$F$7:$J$2000,2,FALSE)/12,""),IFERROR(VLOOKUP(SUBSTITUTE($A44&amp;$B44," ",""),members!$D$7:$G$2000,2,FALSE)/12,""))</f>
        <v/>
      </c>
      <c r="Z44" s="67" t="str">
        <f>IF($B$1="Metric", IFERROR(VLOOKUP(SUBSTITUTE($A44&amp;"Metric"&amp;$B44," ",""),members_metric!$F$7:$J$2000,5,FALSE),""),IFERROR(VLOOKUP(SUBSTITUTE($A44&amp;$B44," ",""),members!$D$7:$H$2000,5,FALSE),""))</f>
        <v/>
      </c>
      <c r="AA44" s="55" t="e">
        <f>IF(#REF!&lt;=N44,1,0)</f>
        <v>#REF!</v>
      </c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19"/>
      <c r="AT44" s="119"/>
      <c r="AU44" s="119"/>
      <c r="AV44" s="119"/>
      <c r="AW44" s="119"/>
      <c r="AX44" s="119"/>
    </row>
    <row r="45" spans="1:50" ht="15" x14ac:dyDescent="0.2">
      <c r="A45" s="121"/>
      <c r="B45" s="122"/>
      <c r="C45" s="122"/>
      <c r="D45" s="122"/>
      <c r="E45" s="122"/>
      <c r="F45" s="58">
        <f t="shared" si="5"/>
        <v>0</v>
      </c>
      <c r="G45" s="59" t="str">
        <f>IF($B$1="Metric", IFERROR(VLOOKUP(SUBSTITUTE($A45&amp;"Metric"&amp;$B45," ",""),members_metric!$F$7:$J$2000,3,FALSE),""),  IFERROR(VLOOKUP(SUBSTITUTE($A45&amp;$B45," ",""),members!$D$7:$G$2000,3,FALSE),""))</f>
        <v/>
      </c>
      <c r="H45" s="60" t="str">
        <f t="shared" si="1"/>
        <v/>
      </c>
      <c r="I45" s="57"/>
      <c r="J45" s="61" t="str">
        <f>IFERROR(VLOOKUP(SUBSTITUTE($X45&amp;ROUNDUP($G45,2)," ",""),HFF_Data1!$C$4:$M$1004,MATCH('Estimator Steel Portfolio'!$C45,HFF_Data1!$C$4:$M$4,0),TRUE)*1000,"")</f>
        <v/>
      </c>
      <c r="K45" s="61" t="str">
        <f>IFERROR($J45/HFF_Data1!$H$1,"")</f>
        <v/>
      </c>
      <c r="L45" s="62" t="str">
        <f t="shared" si="2"/>
        <v/>
      </c>
      <c r="M45" s="63" t="str">
        <f>IFERROR(VLOOKUP(SUBSTITUTE($X45&amp;ROUNDUP($G45,2)," ",""),HFF_Data1!$C$4:$N$1004,12,TRUE),"")</f>
        <v/>
      </c>
      <c r="N45" s="64" t="str">
        <f t="shared" si="3"/>
        <v/>
      </c>
      <c r="O45" s="65" t="str">
        <f t="shared" si="4"/>
        <v/>
      </c>
      <c r="P45" s="57"/>
      <c r="Q45" s="61" t="str">
        <f>IFERROR(VLOOKUP(SUBSTITUTE($X45&amp;ROUNDUP($G45,2)," ",""),AWHB_Data!$C$4:$M$1005,MATCH('Estimator Steel Portfolio'!$C45,AWHB_Data!$C$4:$M$4,0),TRUE)*1000,"")</f>
        <v/>
      </c>
      <c r="R45" s="61" t="str">
        <f>IFERROR($Q45/AWHB_Data!$H$1,"")</f>
        <v/>
      </c>
      <c r="S45" s="62" t="str">
        <f t="shared" si="6"/>
        <v/>
      </c>
      <c r="T45" s="63" t="str">
        <f>IFERROR(VLOOKUP(SUBSTITUTE($X45&amp;ROUNDUP($G45,2)," ",""),AWHB_Data!$C$4:$N$1005,12,TRUE),"")</f>
        <v/>
      </c>
      <c r="U45" s="74" t="str">
        <f t="shared" si="7"/>
        <v xml:space="preserve"> </v>
      </c>
      <c r="V45" s="75" t="str">
        <f t="shared" si="8"/>
        <v/>
      </c>
      <c r="X45" s="55" t="str">
        <f>IF($B$1="Metric",IFERROR(VLOOKUP(SUBSTITUTE($A45&amp;"Metric"&amp;$B45," ",""),members_metric!$F$7:$K$2000,6,FALSE),""),IFERROR(VLOOKUP(SUBSTITUTE($A45&amp;$B45," ",""),members!$D$7:$I$2000,6,FALSE),""))</f>
        <v/>
      </c>
      <c r="Y45" s="66" t="str">
        <f>IF($B$1="Metric", IFERROR(VLOOKUP(SUBSTITUTE($A45&amp;"Metric"&amp;$B45," ",""),members_metric!$F$7:$J$2000,2,FALSE)/12,""),IFERROR(VLOOKUP(SUBSTITUTE($A45&amp;$B45," ",""),members!$D$7:$G$2000,2,FALSE)/12,""))</f>
        <v/>
      </c>
      <c r="Z45" s="67" t="str">
        <f>IF($B$1="Metric", IFERROR(VLOOKUP(SUBSTITUTE($A45&amp;"Metric"&amp;$B45," ",""),members_metric!$F$7:$J$2000,5,FALSE),""),IFERROR(VLOOKUP(SUBSTITUTE($A45&amp;$B45," ",""),members!$D$7:$H$2000,5,FALSE),""))</f>
        <v/>
      </c>
      <c r="AA45" s="55" t="e">
        <f>IF(#REF!&lt;=N45,1,0)</f>
        <v>#REF!</v>
      </c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119"/>
      <c r="AS45" s="119"/>
      <c r="AT45" s="119"/>
      <c r="AU45" s="119"/>
      <c r="AV45" s="119"/>
      <c r="AW45" s="119"/>
      <c r="AX45" s="119"/>
    </row>
    <row r="46" spans="1:50" ht="15" x14ac:dyDescent="0.2">
      <c r="A46" s="121"/>
      <c r="B46" s="122"/>
      <c r="C46" s="122"/>
      <c r="D46" s="122"/>
      <c r="E46" s="122"/>
      <c r="F46" s="58">
        <f t="shared" si="5"/>
        <v>0</v>
      </c>
      <c r="G46" s="59" t="str">
        <f>IF($B$1="Metric", IFERROR(VLOOKUP(SUBSTITUTE($A46&amp;"Metric"&amp;$B46," ",""),members_metric!$F$7:$J$2000,3,FALSE),""),  IFERROR(VLOOKUP(SUBSTITUTE($A46&amp;$B46," ",""),members!$D$7:$G$2000,3,FALSE),""))</f>
        <v/>
      </c>
      <c r="H46" s="60" t="str">
        <f t="shared" ref="H46:H77" si="9">IFERROR($Y46*$E46*$D46,"")</f>
        <v/>
      </c>
      <c r="I46" s="57"/>
      <c r="J46" s="61" t="str">
        <f>IFERROR(VLOOKUP(SUBSTITUTE($X46&amp;ROUNDUP($G46,2)," ",""),HFF_Data1!$C$4:$M$1004,MATCH('Estimator Steel Portfolio'!$C46,HFF_Data1!$C$4:$M$4,0),TRUE)*1000,"")</f>
        <v/>
      </c>
      <c r="K46" s="61" t="str">
        <f>IFERROR($J46/HFF_Data1!$H$1,"")</f>
        <v/>
      </c>
      <c r="L46" s="62" t="str">
        <f t="shared" si="2"/>
        <v/>
      </c>
      <c r="M46" s="63" t="str">
        <f>IFERROR(VLOOKUP(SUBSTITUTE($X46&amp;ROUNDUP($G46,2)," ",""),HFF_Data1!$C$4:$N$1004,12,TRUE),"")</f>
        <v/>
      </c>
      <c r="N46" s="64" t="str">
        <f t="shared" si="3"/>
        <v/>
      </c>
      <c r="O46" s="65" t="str">
        <f t="shared" si="4"/>
        <v/>
      </c>
      <c r="P46" s="57"/>
      <c r="Q46" s="61" t="str">
        <f>IFERROR(VLOOKUP(SUBSTITUTE($X46&amp;ROUNDUP($G46,2)," ",""),AWHB_Data!$C$4:$M$1005,MATCH('Estimator Steel Portfolio'!$C46,AWHB_Data!$C$4:$M$4,0),TRUE)*1000,"")</f>
        <v/>
      </c>
      <c r="R46" s="61" t="str">
        <f>IFERROR($Q46/AWHB_Data!$H$1,"")</f>
        <v/>
      </c>
      <c r="S46" s="62" t="str">
        <f t="shared" si="6"/>
        <v/>
      </c>
      <c r="T46" s="63" t="str">
        <f>IFERROR(VLOOKUP(SUBSTITUTE($X46&amp;ROUNDUP($G46,2)," ",""),AWHB_Data!$C$4:$N$1005,12,TRUE),"")</f>
        <v/>
      </c>
      <c r="U46" s="74" t="str">
        <f t="shared" si="7"/>
        <v xml:space="preserve"> </v>
      </c>
      <c r="V46" s="75" t="str">
        <f t="shared" si="8"/>
        <v/>
      </c>
      <c r="X46" s="55" t="str">
        <f>IF($B$1="Metric",IFERROR(VLOOKUP(SUBSTITUTE($A46&amp;"Metric"&amp;$B46," ",""),members_metric!$F$7:$K$2000,6,FALSE),""),IFERROR(VLOOKUP(SUBSTITUTE($A46&amp;$B46," ",""),members!$D$7:$I$2000,6,FALSE),""))</f>
        <v/>
      </c>
      <c r="Y46" s="66" t="str">
        <f>IF($B$1="Metric", IFERROR(VLOOKUP(SUBSTITUTE($A46&amp;"Metric"&amp;$B46," ",""),members_metric!$F$7:$J$2000,2,FALSE)/12,""),IFERROR(VLOOKUP(SUBSTITUTE($A46&amp;$B46," ",""),members!$D$7:$G$2000,2,FALSE)/12,""))</f>
        <v/>
      </c>
      <c r="Z46" s="67" t="str">
        <f>IF($B$1="Metric", IFERROR(VLOOKUP(SUBSTITUTE($A46&amp;"Metric"&amp;$B46," ",""),members_metric!$F$7:$J$2000,5,FALSE),""),IFERROR(VLOOKUP(SUBSTITUTE($A46&amp;$B46," ",""),members!$D$7:$H$2000,5,FALSE),""))</f>
        <v/>
      </c>
      <c r="AA46" s="55" t="e">
        <f>IF(#REF!&lt;=N46,1,0)</f>
        <v>#REF!</v>
      </c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  <c r="AX46" s="119"/>
    </row>
    <row r="47" spans="1:50" ht="15" x14ac:dyDescent="0.2">
      <c r="A47" s="121"/>
      <c r="B47" s="122"/>
      <c r="C47" s="122"/>
      <c r="D47" s="122"/>
      <c r="E47" s="122"/>
      <c r="F47" s="58">
        <f t="shared" si="5"/>
        <v>0</v>
      </c>
      <c r="G47" s="59" t="str">
        <f>IF($B$1="Metric", IFERROR(VLOOKUP(SUBSTITUTE($A47&amp;"Metric"&amp;$B47," ",""),members_metric!$F$7:$J$2000,3,FALSE),""),  IFERROR(VLOOKUP(SUBSTITUTE($A47&amp;$B47," ",""),members!$D$7:$G$2000,3,FALSE),""))</f>
        <v/>
      </c>
      <c r="H47" s="60" t="str">
        <f t="shared" si="9"/>
        <v/>
      </c>
      <c r="I47" s="57"/>
      <c r="J47" s="61" t="str">
        <f>IFERROR(VLOOKUP(SUBSTITUTE($X47&amp;ROUNDUP($G47,2)," ",""),HFF_Data1!$C$4:$M$1004,MATCH('Estimator Steel Portfolio'!$C47,HFF_Data1!$C$4:$M$4,0),TRUE)*1000,"")</f>
        <v/>
      </c>
      <c r="K47" s="61" t="str">
        <f>IFERROR($J47/HFF_Data1!$H$1,"")</f>
        <v/>
      </c>
      <c r="L47" s="62" t="str">
        <f t="shared" si="2"/>
        <v/>
      </c>
      <c r="M47" s="63" t="str">
        <f>IFERROR(VLOOKUP(SUBSTITUTE($X47&amp;ROUNDUP($G47,2)," ",""),HFF_Data1!$C$4:$N$1004,12,TRUE),"")</f>
        <v/>
      </c>
      <c r="N47" s="64" t="str">
        <f t="shared" si="3"/>
        <v/>
      </c>
      <c r="O47" s="65" t="str">
        <f t="shared" si="4"/>
        <v/>
      </c>
      <c r="P47" s="57"/>
      <c r="Q47" s="61" t="str">
        <f>IFERROR(VLOOKUP(SUBSTITUTE($X47&amp;ROUNDUP($G47,2)," ",""),AWHB_Data!$C$4:$M$1005,MATCH('Estimator Steel Portfolio'!$C47,AWHB_Data!$C$4:$M$4,0),TRUE)*1000,"")</f>
        <v/>
      </c>
      <c r="R47" s="61" t="str">
        <f>IFERROR($Q47/AWHB_Data!$H$1,"")</f>
        <v/>
      </c>
      <c r="S47" s="62" t="str">
        <f t="shared" si="6"/>
        <v/>
      </c>
      <c r="T47" s="63" t="str">
        <f>IFERROR(VLOOKUP(SUBSTITUTE($X47&amp;ROUNDUP($G47,2)," ",""),AWHB_Data!$C$4:$N$1005,12,TRUE),"")</f>
        <v/>
      </c>
      <c r="U47" s="74" t="str">
        <f t="shared" si="7"/>
        <v xml:space="preserve"> </v>
      </c>
      <c r="V47" s="75" t="str">
        <f t="shared" si="8"/>
        <v/>
      </c>
      <c r="X47" s="55" t="str">
        <f>IF($B$1="Metric",IFERROR(VLOOKUP(SUBSTITUTE($A47&amp;"Metric"&amp;$B47," ",""),members_metric!$F$7:$K$2000,6,FALSE),""),IFERROR(VLOOKUP(SUBSTITUTE($A47&amp;$B47," ",""),members!$D$7:$I$2000,6,FALSE),""))</f>
        <v/>
      </c>
      <c r="Y47" s="66" t="str">
        <f>IF($B$1="Metric", IFERROR(VLOOKUP(SUBSTITUTE($A47&amp;"Metric"&amp;$B47," ",""),members_metric!$F$7:$J$2000,2,FALSE)/12,""),IFERROR(VLOOKUP(SUBSTITUTE($A47&amp;$B47," ",""),members!$D$7:$G$2000,2,FALSE)/12,""))</f>
        <v/>
      </c>
      <c r="Z47" s="67" t="str">
        <f>IF($B$1="Metric", IFERROR(VLOOKUP(SUBSTITUTE($A47&amp;"Metric"&amp;$B47," ",""),members_metric!$F$7:$J$2000,5,FALSE),""),IFERROR(VLOOKUP(SUBSTITUTE($A47&amp;$B47," ",""),members!$D$7:$H$2000,5,FALSE),""))</f>
        <v/>
      </c>
      <c r="AA47" s="55" t="e">
        <f>IF(#REF!&lt;=N47,1,0)</f>
        <v>#REF!</v>
      </c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  <c r="AO47" s="119"/>
      <c r="AP47" s="119"/>
      <c r="AQ47" s="119"/>
      <c r="AR47" s="119"/>
      <c r="AS47" s="119"/>
      <c r="AT47" s="119"/>
      <c r="AU47" s="119"/>
      <c r="AV47" s="119"/>
      <c r="AW47" s="119"/>
      <c r="AX47" s="119"/>
    </row>
    <row r="48" spans="1:50" ht="15" x14ac:dyDescent="0.2">
      <c r="A48" s="121"/>
      <c r="B48" s="122"/>
      <c r="C48" s="122"/>
      <c r="D48" s="122"/>
      <c r="E48" s="122"/>
      <c r="F48" s="58">
        <f t="shared" si="5"/>
        <v>0</v>
      </c>
      <c r="G48" s="59" t="str">
        <f>IF($B$1="Metric", IFERROR(VLOOKUP(SUBSTITUTE($A48&amp;"Metric"&amp;$B48," ",""),members_metric!$F$7:$J$2000,3,FALSE),""),  IFERROR(VLOOKUP(SUBSTITUTE($A48&amp;$B48," ",""),members!$D$7:$G$2000,3,FALSE),""))</f>
        <v/>
      </c>
      <c r="H48" s="60" t="str">
        <f t="shared" si="9"/>
        <v/>
      </c>
      <c r="I48" s="57"/>
      <c r="J48" s="61" t="str">
        <f>IFERROR(VLOOKUP(SUBSTITUTE($X48&amp;ROUNDUP($G48,2)," ",""),HFF_Data1!$C$4:$M$1004,MATCH('Estimator Steel Portfolio'!$C48,HFF_Data1!$C$4:$M$4,0),TRUE)*1000,"")</f>
        <v/>
      </c>
      <c r="K48" s="61" t="str">
        <f>IFERROR($J48/HFF_Data1!$H$1,"")</f>
        <v/>
      </c>
      <c r="L48" s="62" t="str">
        <f t="shared" si="2"/>
        <v/>
      </c>
      <c r="M48" s="63" t="str">
        <f>IFERROR(VLOOKUP(SUBSTITUTE($X48&amp;ROUNDUP($G48,2)," ",""),HFF_Data1!$C$4:$N$1004,12,TRUE),"")</f>
        <v/>
      </c>
      <c r="N48" s="64" t="str">
        <f t="shared" si="3"/>
        <v/>
      </c>
      <c r="O48" s="65" t="str">
        <f t="shared" si="4"/>
        <v/>
      </c>
      <c r="P48" s="57"/>
      <c r="Q48" s="61" t="str">
        <f>IFERROR(VLOOKUP(SUBSTITUTE($X48&amp;ROUNDUP($G48,2)," ",""),AWHB_Data!$C$4:$M$1005,MATCH('Estimator Steel Portfolio'!$C48,AWHB_Data!$C$4:$M$4,0),TRUE)*1000,"")</f>
        <v/>
      </c>
      <c r="R48" s="61" t="str">
        <f>IFERROR($Q48/AWHB_Data!$H$1,"")</f>
        <v/>
      </c>
      <c r="S48" s="62" t="str">
        <f t="shared" si="6"/>
        <v/>
      </c>
      <c r="T48" s="63" t="str">
        <f>IFERROR(VLOOKUP(SUBSTITUTE($X48&amp;ROUNDUP($G48,2)," ",""),AWHB_Data!$C$4:$N$1005,12,TRUE),"")</f>
        <v/>
      </c>
      <c r="U48" s="74" t="str">
        <f t="shared" si="7"/>
        <v xml:space="preserve"> </v>
      </c>
      <c r="V48" s="75" t="str">
        <f t="shared" si="8"/>
        <v/>
      </c>
      <c r="X48" s="55" t="str">
        <f>IF($B$1="Metric",IFERROR(VLOOKUP(SUBSTITUTE($A48&amp;"Metric"&amp;$B48," ",""),members_metric!$F$7:$K$2000,6,FALSE),""),IFERROR(VLOOKUP(SUBSTITUTE($A48&amp;$B48," ",""),members!$D$7:$I$2000,6,FALSE),""))</f>
        <v/>
      </c>
      <c r="Y48" s="66" t="str">
        <f>IF($B$1="Metric", IFERROR(VLOOKUP(SUBSTITUTE($A48&amp;"Metric"&amp;$B48," ",""),members_metric!$F$7:$J$2000,2,FALSE)/12,""),IFERROR(VLOOKUP(SUBSTITUTE($A48&amp;$B48," ",""),members!$D$7:$G$2000,2,FALSE)/12,""))</f>
        <v/>
      </c>
      <c r="Z48" s="67" t="str">
        <f>IF($B$1="Metric", IFERROR(VLOOKUP(SUBSTITUTE($A48&amp;"Metric"&amp;$B48," ",""),members_metric!$F$7:$J$2000,5,FALSE),""),IFERROR(VLOOKUP(SUBSTITUTE($A48&amp;$B48," ",""),members!$D$7:$H$2000,5,FALSE),""))</f>
        <v/>
      </c>
      <c r="AA48" s="55" t="e">
        <f>IF(#REF!&lt;=N48,1,0)</f>
        <v>#REF!</v>
      </c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  <c r="AM48" s="119"/>
      <c r="AN48" s="119"/>
      <c r="AO48" s="119"/>
      <c r="AP48" s="119"/>
      <c r="AQ48" s="119"/>
      <c r="AR48" s="119"/>
      <c r="AS48" s="119"/>
      <c r="AT48" s="119"/>
      <c r="AU48" s="119"/>
      <c r="AV48" s="119"/>
      <c r="AW48" s="119"/>
      <c r="AX48" s="119"/>
    </row>
    <row r="49" spans="1:50" ht="15" x14ac:dyDescent="0.2">
      <c r="A49" s="121"/>
      <c r="B49" s="122"/>
      <c r="C49" s="122"/>
      <c r="D49" s="122"/>
      <c r="E49" s="122"/>
      <c r="F49" s="58">
        <f t="shared" si="5"/>
        <v>0</v>
      </c>
      <c r="G49" s="59" t="str">
        <f>IF($B$1="Metric", IFERROR(VLOOKUP(SUBSTITUTE($A49&amp;"Metric"&amp;$B49," ",""),members_metric!$F$7:$J$2000,3,FALSE),""),  IFERROR(VLOOKUP(SUBSTITUTE($A49&amp;$B49," ",""),members!$D$7:$G$2000,3,FALSE),""))</f>
        <v/>
      </c>
      <c r="H49" s="60" t="str">
        <f t="shared" si="9"/>
        <v/>
      </c>
      <c r="I49" s="57"/>
      <c r="J49" s="61" t="str">
        <f>IFERROR(VLOOKUP(SUBSTITUTE($X49&amp;ROUNDUP($G49,2)," ",""),HFF_Data1!$C$4:$M$1004,MATCH('Estimator Steel Portfolio'!$C49,HFF_Data1!$C$4:$M$4,0),TRUE)*1000,"")</f>
        <v/>
      </c>
      <c r="K49" s="61" t="str">
        <f>IFERROR($J49/HFF_Data1!$H$1,"")</f>
        <v/>
      </c>
      <c r="L49" s="62" t="str">
        <f t="shared" si="2"/>
        <v/>
      </c>
      <c r="M49" s="63" t="str">
        <f>IFERROR(VLOOKUP(SUBSTITUTE($X49&amp;ROUNDUP($G49,2)," ",""),HFF_Data1!$C$4:$N$1004,12,TRUE),"")</f>
        <v/>
      </c>
      <c r="N49" s="64" t="str">
        <f t="shared" si="3"/>
        <v/>
      </c>
      <c r="O49" s="65" t="str">
        <f t="shared" si="4"/>
        <v/>
      </c>
      <c r="P49" s="57"/>
      <c r="Q49" s="61" t="str">
        <f>IFERROR(VLOOKUP(SUBSTITUTE($X49&amp;ROUNDUP($G49,2)," ",""),AWHB_Data!$C$4:$M$1005,MATCH('Estimator Steel Portfolio'!$C49,AWHB_Data!$C$4:$M$4,0),TRUE)*1000,"")</f>
        <v/>
      </c>
      <c r="R49" s="61" t="str">
        <f>IFERROR($Q49/AWHB_Data!$H$1,"")</f>
        <v/>
      </c>
      <c r="S49" s="62" t="str">
        <f t="shared" si="6"/>
        <v/>
      </c>
      <c r="T49" s="63" t="str">
        <f>IFERROR(VLOOKUP(SUBSTITUTE($X49&amp;ROUNDUP($G49,2)," ",""),AWHB_Data!$C$4:$N$1005,12,TRUE),"")</f>
        <v/>
      </c>
      <c r="U49" s="74" t="str">
        <f t="shared" si="7"/>
        <v xml:space="preserve"> </v>
      </c>
      <c r="V49" s="75" t="str">
        <f t="shared" si="8"/>
        <v/>
      </c>
      <c r="X49" s="55" t="str">
        <f>IF($B$1="Metric",IFERROR(VLOOKUP(SUBSTITUTE($A49&amp;"Metric"&amp;$B49," ",""),members_metric!$F$7:$K$2000,6,FALSE),""),IFERROR(VLOOKUP(SUBSTITUTE($A49&amp;$B49," ",""),members!$D$7:$I$2000,6,FALSE),""))</f>
        <v/>
      </c>
      <c r="Y49" s="66" t="str">
        <f>IF($B$1="Metric", IFERROR(VLOOKUP(SUBSTITUTE($A49&amp;"Metric"&amp;$B49," ",""),members_metric!$F$7:$J$2000,2,FALSE)/12,""),IFERROR(VLOOKUP(SUBSTITUTE($A49&amp;$B49," ",""),members!$D$7:$G$2000,2,FALSE)/12,""))</f>
        <v/>
      </c>
      <c r="Z49" s="67" t="str">
        <f>IF($B$1="Metric", IFERROR(VLOOKUP(SUBSTITUTE($A49&amp;"Metric"&amp;$B49," ",""),members_metric!$F$7:$J$2000,5,FALSE),""),IFERROR(VLOOKUP(SUBSTITUTE($A49&amp;$B49," ",""),members!$D$7:$H$2000,5,FALSE),""))</f>
        <v/>
      </c>
      <c r="AA49" s="55" t="e">
        <f>IF(#REF!&lt;=N49,1,0)</f>
        <v>#REF!</v>
      </c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119"/>
      <c r="AV49" s="119"/>
      <c r="AW49" s="119"/>
      <c r="AX49" s="119"/>
    </row>
    <row r="50" spans="1:50" ht="15" x14ac:dyDescent="0.2">
      <c r="A50" s="121"/>
      <c r="B50" s="122"/>
      <c r="C50" s="122"/>
      <c r="D50" s="122"/>
      <c r="E50" s="122"/>
      <c r="F50" s="58">
        <f t="shared" si="5"/>
        <v>0</v>
      </c>
      <c r="G50" s="59" t="str">
        <f>IF($B$1="Metric", IFERROR(VLOOKUP(SUBSTITUTE($A50&amp;"Metric"&amp;$B50," ",""),members_metric!$F$7:$J$2000,3,FALSE),""),  IFERROR(VLOOKUP(SUBSTITUTE($A50&amp;$B50," ",""),members!$D$7:$G$2000,3,FALSE),""))</f>
        <v/>
      </c>
      <c r="H50" s="60" t="str">
        <f t="shared" si="9"/>
        <v/>
      </c>
      <c r="I50" s="57"/>
      <c r="J50" s="61" t="str">
        <f>IFERROR(VLOOKUP(SUBSTITUTE($X50&amp;ROUNDUP($G50,2)," ",""),HFF_Data1!$C$4:$M$1004,MATCH('Estimator Steel Portfolio'!$C50,HFF_Data1!$C$4:$M$4,0),TRUE)*1000,"")</f>
        <v/>
      </c>
      <c r="K50" s="61" t="str">
        <f>IFERROR($J50/HFF_Data1!$H$1,"")</f>
        <v/>
      </c>
      <c r="L50" s="62" t="str">
        <f t="shared" si="2"/>
        <v/>
      </c>
      <c r="M50" s="63" t="str">
        <f>IFERROR(VLOOKUP(SUBSTITUTE($X50&amp;ROUNDUP($G50,2)," ",""),HFF_Data1!$C$4:$N$1004,12,TRUE),"")</f>
        <v/>
      </c>
      <c r="N50" s="64" t="str">
        <f t="shared" si="3"/>
        <v/>
      </c>
      <c r="O50" s="65" t="str">
        <f t="shared" si="4"/>
        <v/>
      </c>
      <c r="P50" s="57"/>
      <c r="Q50" s="61" t="str">
        <f>IFERROR(VLOOKUP(SUBSTITUTE($X50&amp;ROUNDUP($G50,2)," ",""),AWHB_Data!$C$4:$M$1005,MATCH('Estimator Steel Portfolio'!$C50,AWHB_Data!$C$4:$M$4,0),TRUE)*1000,"")</f>
        <v/>
      </c>
      <c r="R50" s="61" t="str">
        <f>IFERROR($Q50/AWHB_Data!$H$1,"")</f>
        <v/>
      </c>
      <c r="S50" s="62" t="str">
        <f t="shared" si="6"/>
        <v/>
      </c>
      <c r="T50" s="63" t="str">
        <f>IFERROR(VLOOKUP(SUBSTITUTE($X50&amp;ROUNDUP($G50,2)," ",""),AWHB_Data!$C$4:$N$1005,12,TRUE),"")</f>
        <v/>
      </c>
      <c r="U50" s="74" t="str">
        <f t="shared" si="7"/>
        <v xml:space="preserve"> </v>
      </c>
      <c r="V50" s="75" t="str">
        <f t="shared" si="8"/>
        <v/>
      </c>
      <c r="X50" s="55" t="str">
        <f>IF($B$1="Metric",IFERROR(VLOOKUP(SUBSTITUTE($A50&amp;"Metric"&amp;$B50," ",""),members_metric!$F$7:$K$2000,6,FALSE),""),IFERROR(VLOOKUP(SUBSTITUTE($A50&amp;$B50," ",""),members!$D$7:$I$2000,6,FALSE),""))</f>
        <v/>
      </c>
      <c r="Y50" s="66" t="str">
        <f>IF($B$1="Metric", IFERROR(VLOOKUP(SUBSTITUTE($A50&amp;"Metric"&amp;$B50," ",""),members_metric!$F$7:$J$2000,2,FALSE)/12,""),IFERROR(VLOOKUP(SUBSTITUTE($A50&amp;$B50," ",""),members!$D$7:$G$2000,2,FALSE)/12,""))</f>
        <v/>
      </c>
      <c r="Z50" s="67" t="str">
        <f>IF($B$1="Metric", IFERROR(VLOOKUP(SUBSTITUTE($A50&amp;"Metric"&amp;$B50," ",""),members_metric!$F$7:$J$2000,5,FALSE),""),IFERROR(VLOOKUP(SUBSTITUTE($A50&amp;$B50," ",""),members!$D$7:$H$2000,5,FALSE),""))</f>
        <v/>
      </c>
      <c r="AA50" s="55" t="e">
        <f>IF(#REF!&lt;=N50,1,0)</f>
        <v>#REF!</v>
      </c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</row>
    <row r="51" spans="1:50" ht="15" x14ac:dyDescent="0.2">
      <c r="A51" s="121"/>
      <c r="B51" s="122"/>
      <c r="C51" s="122"/>
      <c r="D51" s="122"/>
      <c r="E51" s="122"/>
      <c r="F51" s="58">
        <f t="shared" si="5"/>
        <v>0</v>
      </c>
      <c r="G51" s="59" t="str">
        <f>IF($B$1="Metric", IFERROR(VLOOKUP(SUBSTITUTE($A51&amp;"Metric"&amp;$B51," ",""),members_metric!$F$7:$J$2000,3,FALSE),""),  IFERROR(VLOOKUP(SUBSTITUTE($A51&amp;$B51," ",""),members!$D$7:$G$2000,3,FALSE),""))</f>
        <v/>
      </c>
      <c r="H51" s="60" t="str">
        <f t="shared" si="9"/>
        <v/>
      </c>
      <c r="I51" s="57"/>
      <c r="J51" s="61" t="str">
        <f>IFERROR(VLOOKUP(SUBSTITUTE($X51&amp;ROUNDUP($G51,2)," ",""),HFF_Data1!$C$4:$M$1004,MATCH('Estimator Steel Portfolio'!$C51,HFF_Data1!$C$4:$M$4,0),TRUE)*1000,"")</f>
        <v/>
      </c>
      <c r="K51" s="61" t="str">
        <f>IFERROR($J51/HFF_Data1!$H$1,"")</f>
        <v/>
      </c>
      <c r="L51" s="62" t="str">
        <f t="shared" si="2"/>
        <v/>
      </c>
      <c r="M51" s="63" t="str">
        <f>IFERROR(VLOOKUP(SUBSTITUTE($X51&amp;ROUNDUP($G51,2)," ",""),HFF_Data1!$C$4:$N$1004,12,TRUE),"")</f>
        <v/>
      </c>
      <c r="N51" s="64" t="str">
        <f t="shared" si="3"/>
        <v/>
      </c>
      <c r="O51" s="65" t="str">
        <f t="shared" si="4"/>
        <v/>
      </c>
      <c r="P51" s="57"/>
      <c r="Q51" s="61" t="str">
        <f>IFERROR(VLOOKUP(SUBSTITUTE($X51&amp;ROUNDUP($G51,2)," ",""),AWHB_Data!$C$4:$M$1005,MATCH('Estimator Steel Portfolio'!$C51,AWHB_Data!$C$4:$M$4,0),TRUE)*1000,"")</f>
        <v/>
      </c>
      <c r="R51" s="61" t="str">
        <f>IFERROR($Q51/AWHB_Data!$H$1,"")</f>
        <v/>
      </c>
      <c r="S51" s="62" t="str">
        <f t="shared" si="6"/>
        <v/>
      </c>
      <c r="T51" s="63" t="str">
        <f>IFERROR(VLOOKUP(SUBSTITUTE($X51&amp;ROUNDUP($G51,2)," ",""),AWHB_Data!$C$4:$N$1005,12,TRUE),"")</f>
        <v/>
      </c>
      <c r="U51" s="74" t="str">
        <f t="shared" si="7"/>
        <v xml:space="preserve"> </v>
      </c>
      <c r="V51" s="75" t="str">
        <f t="shared" si="8"/>
        <v/>
      </c>
      <c r="X51" s="55" t="str">
        <f>IF($B$1="Metric",IFERROR(VLOOKUP(SUBSTITUTE($A51&amp;"Metric"&amp;$B51," ",""),members_metric!$F$7:$K$2000,6,FALSE),""),IFERROR(VLOOKUP(SUBSTITUTE($A51&amp;$B51," ",""),members!$D$7:$I$2000,6,FALSE),""))</f>
        <v/>
      </c>
      <c r="Y51" s="66" t="str">
        <f>IF($B$1="Metric", IFERROR(VLOOKUP(SUBSTITUTE($A51&amp;"Metric"&amp;$B51," ",""),members_metric!$F$7:$J$2000,2,FALSE)/12,""),IFERROR(VLOOKUP(SUBSTITUTE($A51&amp;$B51," ",""),members!$D$7:$G$2000,2,FALSE)/12,""))</f>
        <v/>
      </c>
      <c r="Z51" s="67" t="str">
        <f>IF($B$1="Metric", IFERROR(VLOOKUP(SUBSTITUTE($A51&amp;"Metric"&amp;$B51," ",""),members_metric!$F$7:$J$2000,5,FALSE),""),IFERROR(VLOOKUP(SUBSTITUTE($A51&amp;$B51," ",""),members!$D$7:$H$2000,5,FALSE),""))</f>
        <v/>
      </c>
      <c r="AA51" s="55" t="e">
        <f>IF(#REF!&lt;=N51,1,0)</f>
        <v>#REF!</v>
      </c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119"/>
      <c r="AV51" s="119"/>
      <c r="AW51" s="119"/>
      <c r="AX51" s="119"/>
    </row>
    <row r="52" spans="1:50" ht="15" x14ac:dyDescent="0.2">
      <c r="A52" s="121"/>
      <c r="B52" s="122"/>
      <c r="C52" s="122"/>
      <c r="D52" s="122"/>
      <c r="E52" s="122"/>
      <c r="F52" s="58">
        <f t="shared" si="5"/>
        <v>0</v>
      </c>
      <c r="G52" s="59" t="str">
        <f>IF($B$1="Metric", IFERROR(VLOOKUP(SUBSTITUTE($A52&amp;"Metric"&amp;$B52," ",""),members_metric!$F$7:$J$2000,3,FALSE),""),  IFERROR(VLOOKUP(SUBSTITUTE($A52&amp;$B52," ",""),members!$D$7:$G$2000,3,FALSE),""))</f>
        <v/>
      </c>
      <c r="H52" s="60" t="str">
        <f t="shared" si="9"/>
        <v/>
      </c>
      <c r="I52" s="57"/>
      <c r="J52" s="61" t="str">
        <f>IFERROR(VLOOKUP(SUBSTITUTE($X52&amp;ROUNDUP($G52,2)," ",""),HFF_Data1!$C$4:$M$1004,MATCH('Estimator Steel Portfolio'!$C52,HFF_Data1!$C$4:$M$4,0),TRUE)*1000,"")</f>
        <v/>
      </c>
      <c r="K52" s="61" t="str">
        <f>IFERROR($J52/HFF_Data1!$H$1,"")</f>
        <v/>
      </c>
      <c r="L52" s="62" t="str">
        <f t="shared" si="2"/>
        <v/>
      </c>
      <c r="M52" s="63" t="str">
        <f>IFERROR(VLOOKUP(SUBSTITUTE($X52&amp;ROUNDUP($G52,2)," ",""),HFF_Data1!$C$4:$N$1004,12,TRUE),"")</f>
        <v/>
      </c>
      <c r="N52" s="64" t="str">
        <f t="shared" si="3"/>
        <v/>
      </c>
      <c r="O52" s="65" t="str">
        <f t="shared" si="4"/>
        <v/>
      </c>
      <c r="P52" s="57"/>
      <c r="Q52" s="61" t="str">
        <f>IFERROR(VLOOKUP(SUBSTITUTE($X52&amp;ROUNDUP($G52,2)," ",""),AWHB_Data!$C$4:$M$1005,MATCH('Estimator Steel Portfolio'!$C52,AWHB_Data!$C$4:$M$4,0),TRUE)*1000,"")</f>
        <v/>
      </c>
      <c r="R52" s="61" t="str">
        <f>IFERROR($Q52/AWHB_Data!$H$1,"")</f>
        <v/>
      </c>
      <c r="S52" s="62" t="str">
        <f t="shared" si="6"/>
        <v/>
      </c>
      <c r="T52" s="63" t="str">
        <f>IFERROR(VLOOKUP(SUBSTITUTE($X52&amp;ROUNDUP($G52,2)," ",""),AWHB_Data!$C$4:$N$1005,12,TRUE),"")</f>
        <v/>
      </c>
      <c r="U52" s="74" t="str">
        <f t="shared" si="7"/>
        <v xml:space="preserve"> </v>
      </c>
      <c r="V52" s="75" t="str">
        <f t="shared" si="8"/>
        <v/>
      </c>
      <c r="X52" s="55" t="str">
        <f>IF($B$1="Metric",IFERROR(VLOOKUP(SUBSTITUTE($A52&amp;"Metric"&amp;$B52," ",""),members_metric!$F$7:$K$2000,6,FALSE),""),IFERROR(VLOOKUP(SUBSTITUTE($A52&amp;$B52," ",""),members!$D$7:$I$2000,6,FALSE),""))</f>
        <v/>
      </c>
      <c r="Y52" s="66" t="str">
        <f>IF($B$1="Metric", IFERROR(VLOOKUP(SUBSTITUTE($A52&amp;"Metric"&amp;$B52," ",""),members_metric!$F$7:$J$2000,2,FALSE)/12,""),IFERROR(VLOOKUP(SUBSTITUTE($A52&amp;$B52," ",""),members!$D$7:$G$2000,2,FALSE)/12,""))</f>
        <v/>
      </c>
      <c r="Z52" s="67" t="str">
        <f>IF($B$1="Metric", IFERROR(VLOOKUP(SUBSTITUTE($A52&amp;"Metric"&amp;$B52," ",""),members_metric!$F$7:$J$2000,5,FALSE),""),IFERROR(VLOOKUP(SUBSTITUTE($A52&amp;$B52," ",""),members!$D$7:$H$2000,5,FALSE),""))</f>
        <v/>
      </c>
      <c r="AA52" s="55" t="e">
        <f>IF(#REF!&lt;=N52,1,0)</f>
        <v>#REF!</v>
      </c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  <c r="AL52" s="119"/>
      <c r="AM52" s="119"/>
      <c r="AN52" s="119"/>
      <c r="AO52" s="119"/>
      <c r="AP52" s="119"/>
      <c r="AQ52" s="119"/>
      <c r="AR52" s="119"/>
      <c r="AS52" s="119"/>
      <c r="AT52" s="119"/>
      <c r="AU52" s="119"/>
      <c r="AV52" s="119"/>
      <c r="AW52" s="119"/>
      <c r="AX52" s="119"/>
    </row>
    <row r="53" spans="1:50" ht="15" x14ac:dyDescent="0.2">
      <c r="A53" s="121"/>
      <c r="B53" s="122"/>
      <c r="C53" s="122"/>
      <c r="D53" s="122"/>
      <c r="E53" s="122"/>
      <c r="F53" s="58">
        <f t="shared" si="5"/>
        <v>0</v>
      </c>
      <c r="G53" s="59" t="str">
        <f>IF($B$1="Metric", IFERROR(VLOOKUP(SUBSTITUTE($A53&amp;"Metric"&amp;$B53," ",""),members_metric!$F$7:$J$2000,3,FALSE),""),  IFERROR(VLOOKUP(SUBSTITUTE($A53&amp;$B53," ",""),members!$D$7:$G$2000,3,FALSE),""))</f>
        <v/>
      </c>
      <c r="H53" s="60" t="str">
        <f t="shared" si="9"/>
        <v/>
      </c>
      <c r="I53" s="57"/>
      <c r="J53" s="61" t="str">
        <f>IFERROR(VLOOKUP(SUBSTITUTE($X53&amp;ROUNDUP($G53,2)," ",""),HFF_Data1!$C$4:$M$1004,MATCH('Estimator Steel Portfolio'!$C53,HFF_Data1!$C$4:$M$4,0),TRUE)*1000,"")</f>
        <v/>
      </c>
      <c r="K53" s="61" t="str">
        <f>IFERROR($J53/HFF_Data1!$H$1,"")</f>
        <v/>
      </c>
      <c r="L53" s="62" t="str">
        <f t="shared" si="2"/>
        <v/>
      </c>
      <c r="M53" s="63" t="str">
        <f>IFERROR(VLOOKUP(SUBSTITUTE($X53&amp;ROUNDUP($G53,2)," ",""),HFF_Data1!$C$4:$N$1004,12,TRUE),"")</f>
        <v/>
      </c>
      <c r="N53" s="64" t="str">
        <f t="shared" si="3"/>
        <v/>
      </c>
      <c r="O53" s="65" t="str">
        <f t="shared" si="4"/>
        <v/>
      </c>
      <c r="P53" s="57"/>
      <c r="Q53" s="61" t="str">
        <f>IFERROR(VLOOKUP(SUBSTITUTE($X53&amp;ROUNDUP($G53,2)," ",""),AWHB_Data!$C$4:$M$1005,MATCH('Estimator Steel Portfolio'!$C53,AWHB_Data!$C$4:$M$4,0),TRUE)*1000,"")</f>
        <v/>
      </c>
      <c r="R53" s="61" t="str">
        <f>IFERROR($Q53/AWHB_Data!$H$1,"")</f>
        <v/>
      </c>
      <c r="S53" s="62" t="str">
        <f t="shared" si="6"/>
        <v/>
      </c>
      <c r="T53" s="63" t="str">
        <f>IFERROR(VLOOKUP(SUBSTITUTE($X53&amp;ROUNDUP($G53,2)," ",""),AWHB_Data!$C$4:$N$1005,12,TRUE),"")</f>
        <v/>
      </c>
      <c r="U53" s="74" t="str">
        <f t="shared" si="7"/>
        <v xml:space="preserve"> </v>
      </c>
      <c r="V53" s="75" t="str">
        <f t="shared" si="8"/>
        <v/>
      </c>
      <c r="X53" s="55" t="str">
        <f>IF($B$1="Metric",IFERROR(VLOOKUP(SUBSTITUTE($A53&amp;"Metric"&amp;$B53," ",""),members_metric!$F$7:$K$2000,6,FALSE),""),IFERROR(VLOOKUP(SUBSTITUTE($A53&amp;$B53," ",""),members!$D$7:$I$2000,6,FALSE),""))</f>
        <v/>
      </c>
      <c r="Y53" s="66" t="str">
        <f>IF($B$1="Metric", IFERROR(VLOOKUP(SUBSTITUTE($A53&amp;"Metric"&amp;$B53," ",""),members_metric!$F$7:$J$2000,2,FALSE)/12,""),IFERROR(VLOOKUP(SUBSTITUTE($A53&amp;$B53," ",""),members!$D$7:$G$2000,2,FALSE)/12,""))</f>
        <v/>
      </c>
      <c r="Z53" s="67" t="str">
        <f>IF($B$1="Metric", IFERROR(VLOOKUP(SUBSTITUTE($A53&amp;"Metric"&amp;$B53," ",""),members_metric!$F$7:$J$2000,5,FALSE),""),IFERROR(VLOOKUP(SUBSTITUTE($A53&amp;$B53," ",""),members!$D$7:$H$2000,5,FALSE),""))</f>
        <v/>
      </c>
      <c r="AA53" s="55" t="e">
        <f>IF(#REF!&lt;=N53,1,0)</f>
        <v>#REF!</v>
      </c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19"/>
      <c r="AR53" s="119"/>
      <c r="AS53" s="119"/>
      <c r="AT53" s="119"/>
      <c r="AU53" s="119"/>
      <c r="AV53" s="119"/>
      <c r="AW53" s="119"/>
      <c r="AX53" s="119"/>
    </row>
    <row r="54" spans="1:50" ht="15" x14ac:dyDescent="0.2">
      <c r="A54" s="121"/>
      <c r="B54" s="122"/>
      <c r="C54" s="122"/>
      <c r="D54" s="122"/>
      <c r="E54" s="122"/>
      <c r="F54" s="58">
        <f t="shared" si="5"/>
        <v>0</v>
      </c>
      <c r="G54" s="59" t="str">
        <f>IF($B$1="Metric", IFERROR(VLOOKUP(SUBSTITUTE($A54&amp;"Metric"&amp;$B54," ",""),members_metric!$F$7:$J$2000,3,FALSE),""),  IFERROR(VLOOKUP(SUBSTITUTE($A54&amp;$B54," ",""),members!$D$7:$G$2000,3,FALSE),""))</f>
        <v/>
      </c>
      <c r="H54" s="60" t="str">
        <f t="shared" si="9"/>
        <v/>
      </c>
      <c r="I54" s="57"/>
      <c r="J54" s="61" t="str">
        <f>IFERROR(VLOOKUP(SUBSTITUTE($X54&amp;ROUNDUP($G54,2)," ",""),HFF_Data1!$C$4:$M$1004,MATCH('Estimator Steel Portfolio'!$C54,HFF_Data1!$C$4:$M$4,0),TRUE)*1000,"")</f>
        <v/>
      </c>
      <c r="K54" s="61" t="str">
        <f>IFERROR($J54/HFF_Data1!$H$1,"")</f>
        <v/>
      </c>
      <c r="L54" s="62" t="str">
        <f t="shared" si="2"/>
        <v/>
      </c>
      <c r="M54" s="63" t="str">
        <f>IFERROR(VLOOKUP(SUBSTITUTE($X54&amp;ROUNDUP($G54,2)," ",""),HFF_Data1!$C$4:$N$1004,12,TRUE),"")</f>
        <v/>
      </c>
      <c r="N54" s="64" t="str">
        <f t="shared" si="3"/>
        <v/>
      </c>
      <c r="O54" s="65" t="str">
        <f t="shared" si="4"/>
        <v/>
      </c>
      <c r="P54" s="57"/>
      <c r="Q54" s="61" t="str">
        <f>IFERROR(VLOOKUP(SUBSTITUTE($X54&amp;ROUNDUP($G54,2)," ",""),AWHB_Data!$C$4:$M$1005,MATCH('Estimator Steel Portfolio'!$C54,AWHB_Data!$C$4:$M$4,0),TRUE)*1000,"")</f>
        <v/>
      </c>
      <c r="R54" s="61" t="str">
        <f>IFERROR($Q54/AWHB_Data!$H$1,"")</f>
        <v/>
      </c>
      <c r="S54" s="62" t="str">
        <f t="shared" si="6"/>
        <v/>
      </c>
      <c r="T54" s="63" t="str">
        <f>IFERROR(VLOOKUP(SUBSTITUTE($X54&amp;ROUNDUP($G54,2)," ",""),AWHB_Data!$C$4:$N$1005,12,TRUE),"")</f>
        <v/>
      </c>
      <c r="U54" s="74" t="str">
        <f t="shared" si="7"/>
        <v xml:space="preserve"> </v>
      </c>
      <c r="V54" s="75" t="str">
        <f t="shared" si="8"/>
        <v/>
      </c>
      <c r="X54" s="55" t="str">
        <f>IF($B$1="Metric",IFERROR(VLOOKUP(SUBSTITUTE($A54&amp;"Metric"&amp;$B54," ",""),members_metric!$F$7:$K$2000,6,FALSE),""),IFERROR(VLOOKUP(SUBSTITUTE($A54&amp;$B54," ",""),members!$D$7:$I$2000,6,FALSE),""))</f>
        <v/>
      </c>
      <c r="Y54" s="66" t="str">
        <f>IF($B$1="Metric", IFERROR(VLOOKUP(SUBSTITUTE($A54&amp;"Metric"&amp;$B54," ",""),members_metric!$F$7:$J$2000,2,FALSE)/12,""),IFERROR(VLOOKUP(SUBSTITUTE($A54&amp;$B54," ",""),members!$D$7:$G$2000,2,FALSE)/12,""))</f>
        <v/>
      </c>
      <c r="Z54" s="67" t="str">
        <f>IF($B$1="Metric", IFERROR(VLOOKUP(SUBSTITUTE($A54&amp;"Metric"&amp;$B54," ",""),members_metric!$F$7:$J$2000,5,FALSE),""),IFERROR(VLOOKUP(SUBSTITUTE($A54&amp;$B54," ",""),members!$D$7:$H$2000,5,FALSE),""))</f>
        <v/>
      </c>
      <c r="AA54" s="55" t="e">
        <f>IF(#REF!&lt;=N54,1,0)</f>
        <v>#REF!</v>
      </c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Q54" s="119"/>
      <c r="AR54" s="119"/>
      <c r="AS54" s="119"/>
      <c r="AT54" s="119"/>
      <c r="AU54" s="119"/>
      <c r="AV54" s="119"/>
      <c r="AW54" s="119"/>
      <c r="AX54" s="119"/>
    </row>
    <row r="55" spans="1:50" ht="15" x14ac:dyDescent="0.2">
      <c r="A55" s="121"/>
      <c r="B55" s="122"/>
      <c r="C55" s="122"/>
      <c r="D55" s="122"/>
      <c r="E55" s="122"/>
      <c r="F55" s="58">
        <f t="shared" si="5"/>
        <v>0</v>
      </c>
      <c r="G55" s="59" t="str">
        <f>IF($B$1="Metric", IFERROR(VLOOKUP(SUBSTITUTE($A55&amp;"Metric"&amp;$B55," ",""),members_metric!$F$7:$J$2000,3,FALSE),""),  IFERROR(VLOOKUP(SUBSTITUTE($A55&amp;$B55," ",""),members!$D$7:$G$2000,3,FALSE),""))</f>
        <v/>
      </c>
      <c r="H55" s="60" t="str">
        <f t="shared" si="9"/>
        <v/>
      </c>
      <c r="I55" s="57"/>
      <c r="J55" s="61" t="str">
        <f>IFERROR(VLOOKUP(SUBSTITUTE($X55&amp;ROUNDUP($G55,2)," ",""),HFF_Data1!$C$4:$M$1004,MATCH('Estimator Steel Portfolio'!$C55,HFF_Data1!$C$4:$M$4,0),TRUE)*1000,"")</f>
        <v/>
      </c>
      <c r="K55" s="61" t="str">
        <f>IFERROR($J55/HFF_Data1!$H$1,"")</f>
        <v/>
      </c>
      <c r="L55" s="62" t="str">
        <f t="shared" si="2"/>
        <v/>
      </c>
      <c r="M55" s="63" t="str">
        <f>IFERROR(VLOOKUP(SUBSTITUTE($X55&amp;ROUNDUP($G55,2)," ",""),HFF_Data1!$C$4:$N$1004,12,TRUE),"")</f>
        <v/>
      </c>
      <c r="N55" s="64" t="str">
        <f t="shared" si="3"/>
        <v/>
      </c>
      <c r="O55" s="65" t="str">
        <f t="shared" si="4"/>
        <v/>
      </c>
      <c r="P55" s="57"/>
      <c r="Q55" s="61" t="str">
        <f>IFERROR(VLOOKUP(SUBSTITUTE($X55&amp;ROUNDUP($G55,2)," ",""),AWHB_Data!$C$4:$M$1005,MATCH('Estimator Steel Portfolio'!$C55,AWHB_Data!$C$4:$M$4,0),TRUE)*1000,"")</f>
        <v/>
      </c>
      <c r="R55" s="61" t="str">
        <f>IFERROR($Q55/AWHB_Data!$H$1,"")</f>
        <v/>
      </c>
      <c r="S55" s="62" t="str">
        <f t="shared" si="6"/>
        <v/>
      </c>
      <c r="T55" s="63" t="str">
        <f>IFERROR(VLOOKUP(SUBSTITUTE($X55&amp;ROUNDUP($G55,2)," ",""),AWHB_Data!$C$4:$N$1005,12,TRUE),"")</f>
        <v/>
      </c>
      <c r="U55" s="74" t="str">
        <f t="shared" si="7"/>
        <v xml:space="preserve"> </v>
      </c>
      <c r="V55" s="75" t="str">
        <f t="shared" si="8"/>
        <v/>
      </c>
      <c r="X55" s="55" t="str">
        <f>IF($B$1="Metric",IFERROR(VLOOKUP(SUBSTITUTE($A55&amp;"Metric"&amp;$B55," ",""),members_metric!$F$7:$K$2000,6,FALSE),""),IFERROR(VLOOKUP(SUBSTITUTE($A55&amp;$B55," ",""),members!$D$7:$I$2000,6,FALSE),""))</f>
        <v/>
      </c>
      <c r="Y55" s="66" t="str">
        <f>IF($B$1="Metric", IFERROR(VLOOKUP(SUBSTITUTE($A55&amp;"Metric"&amp;$B55," ",""),members_metric!$F$7:$J$2000,2,FALSE)/12,""),IFERROR(VLOOKUP(SUBSTITUTE($A55&amp;$B55," ",""),members!$D$7:$G$2000,2,FALSE)/12,""))</f>
        <v/>
      </c>
      <c r="Z55" s="67" t="str">
        <f>IF($B$1="Metric", IFERROR(VLOOKUP(SUBSTITUTE($A55&amp;"Metric"&amp;$B55," ",""),members_metric!$F$7:$J$2000,5,FALSE),""),IFERROR(VLOOKUP(SUBSTITUTE($A55&amp;$B55," ",""),members!$D$7:$H$2000,5,FALSE),""))</f>
        <v/>
      </c>
      <c r="AA55" s="55" t="e">
        <f>IF(#REF!&lt;=N55,1,0)</f>
        <v>#REF!</v>
      </c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19"/>
      <c r="AR55" s="119"/>
      <c r="AS55" s="119"/>
      <c r="AT55" s="119"/>
      <c r="AU55" s="119"/>
      <c r="AV55" s="119"/>
      <c r="AW55" s="119"/>
      <c r="AX55" s="119"/>
    </row>
    <row r="56" spans="1:50" ht="15" x14ac:dyDescent="0.2">
      <c r="A56" s="121"/>
      <c r="B56" s="122"/>
      <c r="C56" s="122"/>
      <c r="D56" s="122"/>
      <c r="E56" s="122"/>
      <c r="F56" s="58">
        <f t="shared" si="5"/>
        <v>0</v>
      </c>
      <c r="G56" s="59" t="str">
        <f>IF($B$1="Metric", IFERROR(VLOOKUP(SUBSTITUTE($A56&amp;"Metric"&amp;$B56," ",""),members_metric!$F$7:$J$2000,3,FALSE),""),  IFERROR(VLOOKUP(SUBSTITUTE($A56&amp;$B56," ",""),members!$D$7:$G$2000,3,FALSE),""))</f>
        <v/>
      </c>
      <c r="H56" s="60" t="str">
        <f t="shared" si="9"/>
        <v/>
      </c>
      <c r="I56" s="57"/>
      <c r="J56" s="61" t="str">
        <f>IFERROR(VLOOKUP(SUBSTITUTE($X56&amp;ROUNDUP($G56,2)," ",""),HFF_Data1!$C$4:$M$1004,MATCH('Estimator Steel Portfolio'!$C56,HFF_Data1!$C$4:$M$4,0),TRUE)*1000,"")</f>
        <v/>
      </c>
      <c r="K56" s="61" t="str">
        <f>IFERROR($J56/HFF_Data1!$H$1,"")</f>
        <v/>
      </c>
      <c r="L56" s="62" t="str">
        <f t="shared" si="2"/>
        <v/>
      </c>
      <c r="M56" s="63" t="str">
        <f>IFERROR(VLOOKUP(SUBSTITUTE($X56&amp;ROUNDUP($G56,2)," ",""),HFF_Data1!$C$4:$N$1004,12,TRUE),"")</f>
        <v/>
      </c>
      <c r="N56" s="64" t="str">
        <f t="shared" si="3"/>
        <v/>
      </c>
      <c r="O56" s="65" t="str">
        <f t="shared" si="4"/>
        <v/>
      </c>
      <c r="P56" s="57"/>
      <c r="Q56" s="61" t="str">
        <f>IFERROR(VLOOKUP(SUBSTITUTE($X56&amp;ROUNDUP($G56,2)," ",""),AWHB_Data!$C$4:$M$1005,MATCH('Estimator Steel Portfolio'!$C56,AWHB_Data!$C$4:$M$4,0),TRUE)*1000,"")</f>
        <v/>
      </c>
      <c r="R56" s="61" t="str">
        <f>IFERROR($Q56/AWHB_Data!$H$1,"")</f>
        <v/>
      </c>
      <c r="S56" s="62" t="str">
        <f t="shared" si="6"/>
        <v/>
      </c>
      <c r="T56" s="63" t="str">
        <f>IFERROR(VLOOKUP(SUBSTITUTE($X56&amp;ROUNDUP($G56,2)," ",""),AWHB_Data!$C$4:$N$1005,12,TRUE),"")</f>
        <v/>
      </c>
      <c r="U56" s="74" t="str">
        <f t="shared" si="7"/>
        <v xml:space="preserve"> </v>
      </c>
      <c r="V56" s="75" t="str">
        <f t="shared" si="8"/>
        <v/>
      </c>
      <c r="X56" s="55" t="str">
        <f>IF($B$1="Metric",IFERROR(VLOOKUP(SUBSTITUTE($A56&amp;"Metric"&amp;$B56," ",""),members_metric!$F$7:$K$2000,6,FALSE),""),IFERROR(VLOOKUP(SUBSTITUTE($A56&amp;$B56," ",""),members!$D$7:$I$2000,6,FALSE),""))</f>
        <v/>
      </c>
      <c r="Y56" s="66" t="str">
        <f>IF($B$1="Metric", IFERROR(VLOOKUP(SUBSTITUTE($A56&amp;"Metric"&amp;$B56," ",""),members_metric!$F$7:$J$2000,2,FALSE)/12,""),IFERROR(VLOOKUP(SUBSTITUTE($A56&amp;$B56," ",""),members!$D$7:$G$2000,2,FALSE)/12,""))</f>
        <v/>
      </c>
      <c r="Z56" s="67" t="str">
        <f>IF($B$1="Metric", IFERROR(VLOOKUP(SUBSTITUTE($A56&amp;"Metric"&amp;$B56," ",""),members_metric!$F$7:$J$2000,5,FALSE),""),IFERROR(VLOOKUP(SUBSTITUTE($A56&amp;$B56," ",""),members!$D$7:$H$2000,5,FALSE),""))</f>
        <v/>
      </c>
      <c r="AA56" s="55" t="e">
        <f>IF(#REF!&lt;=N56,1,0)</f>
        <v>#REF!</v>
      </c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Q56" s="119"/>
      <c r="AR56" s="119"/>
      <c r="AS56" s="119"/>
      <c r="AT56" s="119"/>
      <c r="AU56" s="119"/>
      <c r="AV56" s="119"/>
      <c r="AW56" s="119"/>
      <c r="AX56" s="119"/>
    </row>
    <row r="57" spans="1:50" ht="15" x14ac:dyDescent="0.2">
      <c r="A57" s="121"/>
      <c r="B57" s="122"/>
      <c r="C57" s="122"/>
      <c r="D57" s="122"/>
      <c r="E57" s="122"/>
      <c r="F57" s="58">
        <f t="shared" si="5"/>
        <v>0</v>
      </c>
      <c r="G57" s="59" t="str">
        <f>IF($B$1="Metric", IFERROR(VLOOKUP(SUBSTITUTE($A57&amp;"Metric"&amp;$B57," ",""),members_metric!$F$7:$J$2000,3,FALSE),""),  IFERROR(VLOOKUP(SUBSTITUTE($A57&amp;$B57," ",""),members!$D$7:$G$2000,3,FALSE),""))</f>
        <v/>
      </c>
      <c r="H57" s="60" t="str">
        <f t="shared" si="9"/>
        <v/>
      </c>
      <c r="I57" s="57"/>
      <c r="J57" s="61" t="str">
        <f>IFERROR(VLOOKUP(SUBSTITUTE($X57&amp;ROUNDUP($G57,2)," ",""),HFF_Data1!$C$4:$M$1004,MATCH('Estimator Steel Portfolio'!$C57,HFF_Data1!$C$4:$M$4,0),TRUE)*1000,"")</f>
        <v/>
      </c>
      <c r="K57" s="61" t="str">
        <f>IFERROR($J57/HFF_Data1!$H$1,"")</f>
        <v/>
      </c>
      <c r="L57" s="62" t="str">
        <f t="shared" si="2"/>
        <v/>
      </c>
      <c r="M57" s="63" t="str">
        <f>IFERROR(VLOOKUP(SUBSTITUTE($X57&amp;ROUNDUP($G57,2)," ",""),HFF_Data1!$C$4:$N$1004,12,TRUE),"")</f>
        <v/>
      </c>
      <c r="N57" s="64" t="str">
        <f t="shared" si="3"/>
        <v/>
      </c>
      <c r="O57" s="65" t="str">
        <f t="shared" si="4"/>
        <v/>
      </c>
      <c r="P57" s="57"/>
      <c r="Q57" s="61" t="str">
        <f>IFERROR(VLOOKUP(SUBSTITUTE($X57&amp;ROUNDUP($G57,2)," ",""),AWHB_Data!$C$4:$M$1005,MATCH('Estimator Steel Portfolio'!$C57,AWHB_Data!$C$4:$M$4,0),TRUE)*1000,"")</f>
        <v/>
      </c>
      <c r="R57" s="61" t="str">
        <f>IFERROR($Q57/AWHB_Data!$H$1,"")</f>
        <v/>
      </c>
      <c r="S57" s="62" t="str">
        <f t="shared" si="6"/>
        <v/>
      </c>
      <c r="T57" s="63" t="str">
        <f>IFERROR(VLOOKUP(SUBSTITUTE($X57&amp;ROUNDUP($G57,2)," ",""),AWHB_Data!$C$4:$N$1005,12,TRUE),"")</f>
        <v/>
      </c>
      <c r="U57" s="74" t="str">
        <f t="shared" si="7"/>
        <v xml:space="preserve"> </v>
      </c>
      <c r="V57" s="75" t="str">
        <f t="shared" si="8"/>
        <v/>
      </c>
      <c r="X57" s="55" t="str">
        <f>IF($B$1="Metric",IFERROR(VLOOKUP(SUBSTITUTE($A57&amp;"Metric"&amp;$B57," ",""),members_metric!$F$7:$K$2000,6,FALSE),""),IFERROR(VLOOKUP(SUBSTITUTE($A57&amp;$B57," ",""),members!$D$7:$I$2000,6,FALSE),""))</f>
        <v/>
      </c>
      <c r="Y57" s="66" t="str">
        <f>IF($B$1="Metric", IFERROR(VLOOKUP(SUBSTITUTE($A57&amp;"Metric"&amp;$B57," ",""),members_metric!$F$7:$J$2000,2,FALSE)/12,""),IFERROR(VLOOKUP(SUBSTITUTE($A57&amp;$B57," ",""),members!$D$7:$G$2000,2,FALSE)/12,""))</f>
        <v/>
      </c>
      <c r="Z57" s="67" t="str">
        <f>IF($B$1="Metric", IFERROR(VLOOKUP(SUBSTITUTE($A57&amp;"Metric"&amp;$B57," ",""),members_metric!$F$7:$J$2000,5,FALSE),""),IFERROR(VLOOKUP(SUBSTITUTE($A57&amp;$B57," ",""),members!$D$7:$H$2000,5,FALSE),""))</f>
        <v/>
      </c>
      <c r="AA57" s="55" t="e">
        <f>IF(#REF!&lt;=N57,1,0)</f>
        <v>#REF!</v>
      </c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Q57" s="119"/>
      <c r="AR57" s="119"/>
      <c r="AS57" s="119"/>
      <c r="AT57" s="119"/>
      <c r="AU57" s="119"/>
      <c r="AV57" s="119"/>
      <c r="AW57" s="119"/>
      <c r="AX57" s="119"/>
    </row>
    <row r="58" spans="1:50" ht="15" x14ac:dyDescent="0.2">
      <c r="A58" s="121"/>
      <c r="B58" s="122"/>
      <c r="C58" s="122"/>
      <c r="D58" s="122"/>
      <c r="E58" s="122"/>
      <c r="F58" s="58">
        <f t="shared" si="5"/>
        <v>0</v>
      </c>
      <c r="G58" s="59" t="str">
        <f>IF($B$1="Metric", IFERROR(VLOOKUP(SUBSTITUTE($A58&amp;"Metric"&amp;$B58," ",""),members_metric!$F$7:$J$2000,3,FALSE),""),  IFERROR(VLOOKUP(SUBSTITUTE($A58&amp;$B58," ",""),members!$D$7:$G$2000,3,FALSE),""))</f>
        <v/>
      </c>
      <c r="H58" s="60" t="str">
        <f t="shared" si="9"/>
        <v/>
      </c>
      <c r="I58" s="57"/>
      <c r="J58" s="61" t="str">
        <f>IFERROR(VLOOKUP(SUBSTITUTE($X58&amp;ROUNDUP($G58,2)," ",""),HFF_Data1!$C$4:$M$1004,MATCH('Estimator Steel Portfolio'!$C58,HFF_Data1!$C$4:$M$4,0),TRUE)*1000,"")</f>
        <v/>
      </c>
      <c r="K58" s="61" t="str">
        <f>IFERROR($J58/HFF_Data1!$H$1,"")</f>
        <v/>
      </c>
      <c r="L58" s="62" t="str">
        <f t="shared" si="2"/>
        <v/>
      </c>
      <c r="M58" s="63" t="str">
        <f>IFERROR(VLOOKUP(SUBSTITUTE($X58&amp;ROUNDUP($G58,2)," ",""),HFF_Data1!$C$4:$N$1004,12,TRUE),"")</f>
        <v/>
      </c>
      <c r="N58" s="64" t="str">
        <f t="shared" si="3"/>
        <v/>
      </c>
      <c r="O58" s="65" t="str">
        <f t="shared" si="4"/>
        <v/>
      </c>
      <c r="P58" s="57"/>
      <c r="Q58" s="61" t="str">
        <f>IFERROR(VLOOKUP(SUBSTITUTE($X58&amp;ROUNDUP($G58,2)," ",""),AWHB_Data!$C$4:$M$1005,MATCH('Estimator Steel Portfolio'!$C58,AWHB_Data!$C$4:$M$4,0),TRUE)*1000,"")</f>
        <v/>
      </c>
      <c r="R58" s="61" t="str">
        <f>IFERROR($Q58/AWHB_Data!$H$1,"")</f>
        <v/>
      </c>
      <c r="S58" s="62" t="str">
        <f t="shared" si="6"/>
        <v/>
      </c>
      <c r="T58" s="63" t="str">
        <f>IFERROR(VLOOKUP(SUBSTITUTE($X58&amp;ROUNDUP($G58,2)," ",""),AWHB_Data!$C$4:$N$1005,12,TRUE),"")</f>
        <v/>
      </c>
      <c r="U58" s="74" t="str">
        <f t="shared" si="7"/>
        <v xml:space="preserve"> </v>
      </c>
      <c r="V58" s="75" t="str">
        <f t="shared" si="8"/>
        <v/>
      </c>
      <c r="X58" s="55" t="str">
        <f>IF($B$1="Metric",IFERROR(VLOOKUP(SUBSTITUTE($A58&amp;"Metric"&amp;$B58," ",""),members_metric!$F$7:$K$2000,6,FALSE),""),IFERROR(VLOOKUP(SUBSTITUTE($A58&amp;$B58," ",""),members!$D$7:$I$2000,6,FALSE),""))</f>
        <v/>
      </c>
      <c r="Y58" s="66" t="str">
        <f>IF($B$1="Metric", IFERROR(VLOOKUP(SUBSTITUTE($A58&amp;"Metric"&amp;$B58," ",""),members_metric!$F$7:$J$2000,2,FALSE)/12,""),IFERROR(VLOOKUP(SUBSTITUTE($A58&amp;$B58," ",""),members!$D$7:$G$2000,2,FALSE)/12,""))</f>
        <v/>
      </c>
      <c r="Z58" s="67" t="str">
        <f>IF($B$1="Metric", IFERROR(VLOOKUP(SUBSTITUTE($A58&amp;"Metric"&amp;$B58," ",""),members_metric!$F$7:$J$2000,5,FALSE),""),IFERROR(VLOOKUP(SUBSTITUTE($A58&amp;$B58," ",""),members!$D$7:$H$2000,5,FALSE),""))</f>
        <v/>
      </c>
      <c r="AA58" s="55" t="e">
        <f>IF(#REF!&lt;=N58,1,0)</f>
        <v>#REF!</v>
      </c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19"/>
      <c r="AP58" s="119"/>
      <c r="AQ58" s="119"/>
      <c r="AR58" s="119"/>
      <c r="AS58" s="119"/>
      <c r="AT58" s="119"/>
      <c r="AU58" s="119"/>
      <c r="AV58" s="119"/>
      <c r="AW58" s="119"/>
      <c r="AX58" s="119"/>
    </row>
    <row r="59" spans="1:50" ht="15" x14ac:dyDescent="0.2">
      <c r="A59" s="121"/>
      <c r="B59" s="122"/>
      <c r="C59" s="122"/>
      <c r="D59" s="122"/>
      <c r="E59" s="122"/>
      <c r="F59" s="58">
        <f t="shared" si="5"/>
        <v>0</v>
      </c>
      <c r="G59" s="59" t="str">
        <f>IF($B$1="Metric", IFERROR(VLOOKUP(SUBSTITUTE($A59&amp;"Metric"&amp;$B59," ",""),members_metric!$F$7:$J$2000,3,FALSE),""),  IFERROR(VLOOKUP(SUBSTITUTE($A59&amp;$B59," ",""),members!$D$7:$G$2000,3,FALSE),""))</f>
        <v/>
      </c>
      <c r="H59" s="60" t="str">
        <f t="shared" si="9"/>
        <v/>
      </c>
      <c r="I59" s="57"/>
      <c r="J59" s="61" t="str">
        <f>IFERROR(VLOOKUP(SUBSTITUTE($X59&amp;ROUNDUP($G59,2)," ",""),HFF_Data1!$C$4:$M$1004,MATCH('Estimator Steel Portfolio'!$C59,HFF_Data1!$C$4:$M$4,0),TRUE)*1000,"")</f>
        <v/>
      </c>
      <c r="K59" s="61" t="str">
        <f>IFERROR($J59/HFF_Data1!$H$1,"")</f>
        <v/>
      </c>
      <c r="L59" s="62" t="str">
        <f t="shared" si="2"/>
        <v/>
      </c>
      <c r="M59" s="63" t="str">
        <f>IFERROR(VLOOKUP(SUBSTITUTE($X59&amp;ROUNDUP($G59,2)," ",""),HFF_Data1!$C$4:$N$1004,12,TRUE),"")</f>
        <v/>
      </c>
      <c r="N59" s="64" t="str">
        <f t="shared" si="3"/>
        <v/>
      </c>
      <c r="O59" s="65" t="str">
        <f t="shared" si="4"/>
        <v/>
      </c>
      <c r="P59" s="57"/>
      <c r="Q59" s="61" t="str">
        <f>IFERROR(VLOOKUP(SUBSTITUTE($X59&amp;ROUNDUP($G59,2)," ",""),AWHB_Data!$C$4:$M$1005,MATCH('Estimator Steel Portfolio'!$C59,AWHB_Data!$C$4:$M$4,0),TRUE)*1000,"")</f>
        <v/>
      </c>
      <c r="R59" s="61" t="str">
        <f>IFERROR($Q59/AWHB_Data!$H$1,"")</f>
        <v/>
      </c>
      <c r="S59" s="62" t="str">
        <f t="shared" si="6"/>
        <v/>
      </c>
      <c r="T59" s="63" t="str">
        <f>IFERROR(VLOOKUP(SUBSTITUTE($X59&amp;ROUNDUP($G59,2)," ",""),AWHB_Data!$C$4:$N$1005,12,TRUE),"")</f>
        <v/>
      </c>
      <c r="U59" s="74" t="str">
        <f t="shared" si="7"/>
        <v xml:space="preserve"> </v>
      </c>
      <c r="V59" s="75" t="str">
        <f t="shared" si="8"/>
        <v/>
      </c>
      <c r="X59" s="55" t="str">
        <f>IF($B$1="Metric",IFERROR(VLOOKUP(SUBSTITUTE($A59&amp;"Metric"&amp;$B59," ",""),members_metric!$F$7:$K$2000,6,FALSE),""),IFERROR(VLOOKUP(SUBSTITUTE($A59&amp;$B59," ",""),members!$D$7:$I$2000,6,FALSE),""))</f>
        <v/>
      </c>
      <c r="Y59" s="66" t="str">
        <f>IF($B$1="Metric", IFERROR(VLOOKUP(SUBSTITUTE($A59&amp;"Metric"&amp;$B59," ",""),members_metric!$F$7:$J$2000,2,FALSE)/12,""),IFERROR(VLOOKUP(SUBSTITUTE($A59&amp;$B59," ",""),members!$D$7:$G$2000,2,FALSE)/12,""))</f>
        <v/>
      </c>
      <c r="Z59" s="67" t="str">
        <f>IF($B$1="Metric", IFERROR(VLOOKUP(SUBSTITUTE($A59&amp;"Metric"&amp;$B59," ",""),members_metric!$F$7:$J$2000,5,FALSE),""),IFERROR(VLOOKUP(SUBSTITUTE($A59&amp;$B59," ",""),members!$D$7:$H$2000,5,FALSE),""))</f>
        <v/>
      </c>
      <c r="AA59" s="55" t="e">
        <f>IF(#REF!&lt;=N59,1,0)</f>
        <v>#REF!</v>
      </c>
      <c r="AB59" s="119"/>
      <c r="AC59" s="119"/>
      <c r="AD59" s="119"/>
      <c r="AE59" s="119"/>
      <c r="AF59" s="119"/>
      <c r="AG59" s="119"/>
      <c r="AH59" s="119"/>
      <c r="AI59" s="119"/>
      <c r="AJ59" s="119"/>
      <c r="AK59" s="119"/>
      <c r="AL59" s="119"/>
      <c r="AM59" s="119"/>
      <c r="AN59" s="119"/>
      <c r="AO59" s="119"/>
      <c r="AP59" s="119"/>
      <c r="AQ59" s="119"/>
      <c r="AR59" s="119"/>
      <c r="AS59" s="119"/>
      <c r="AT59" s="119"/>
      <c r="AU59" s="119"/>
      <c r="AV59" s="119"/>
      <c r="AW59" s="119"/>
      <c r="AX59" s="119"/>
    </row>
    <row r="60" spans="1:50" ht="15" x14ac:dyDescent="0.2">
      <c r="A60" s="121"/>
      <c r="B60" s="122"/>
      <c r="C60" s="122"/>
      <c r="D60" s="122"/>
      <c r="E60" s="122"/>
      <c r="F60" s="58">
        <f t="shared" si="5"/>
        <v>0</v>
      </c>
      <c r="G60" s="59" t="str">
        <f>IF($B$1="Metric", IFERROR(VLOOKUP(SUBSTITUTE($A60&amp;"Metric"&amp;$B60," ",""),members_metric!$F$7:$J$2000,3,FALSE),""),  IFERROR(VLOOKUP(SUBSTITUTE($A60&amp;$B60," ",""),members!$D$7:$G$2000,3,FALSE),""))</f>
        <v/>
      </c>
      <c r="H60" s="60" t="str">
        <f t="shared" si="9"/>
        <v/>
      </c>
      <c r="I60" s="57"/>
      <c r="J60" s="61" t="str">
        <f>IFERROR(VLOOKUP(SUBSTITUTE($X60&amp;ROUNDUP($G60,2)," ",""),HFF_Data1!$C$4:$M$1004,MATCH('Estimator Steel Portfolio'!$C60,HFF_Data1!$C$4:$M$4,0),TRUE)*1000,"")</f>
        <v/>
      </c>
      <c r="K60" s="61" t="str">
        <f>IFERROR($J60/HFF_Data1!$H$1,"")</f>
        <v/>
      </c>
      <c r="L60" s="62" t="str">
        <f t="shared" si="2"/>
        <v/>
      </c>
      <c r="M60" s="63" t="str">
        <f>IFERROR(VLOOKUP(SUBSTITUTE($X60&amp;ROUNDUP($G60,2)," ",""),HFF_Data1!$C$4:$N$1004,12,TRUE),"")</f>
        <v/>
      </c>
      <c r="N60" s="64" t="str">
        <f t="shared" si="3"/>
        <v/>
      </c>
      <c r="O60" s="65" t="str">
        <f t="shared" si="4"/>
        <v/>
      </c>
      <c r="P60" s="57"/>
      <c r="Q60" s="61" t="str">
        <f>IFERROR(VLOOKUP(SUBSTITUTE($X60&amp;ROUNDUP($G60,2)," ",""),AWHB_Data!$C$4:$M$1005,MATCH('Estimator Steel Portfolio'!$C60,AWHB_Data!$C$4:$M$4,0),TRUE)*1000,"")</f>
        <v/>
      </c>
      <c r="R60" s="61" t="str">
        <f>IFERROR($Q60/AWHB_Data!$H$1,"")</f>
        <v/>
      </c>
      <c r="S60" s="62" t="str">
        <f t="shared" si="6"/>
        <v/>
      </c>
      <c r="T60" s="63" t="str">
        <f>IFERROR(VLOOKUP(SUBSTITUTE($X60&amp;ROUNDUP($G60,2)," ",""),AWHB_Data!$C$4:$N$1005,12,TRUE),"")</f>
        <v/>
      </c>
      <c r="U60" s="74" t="str">
        <f t="shared" si="7"/>
        <v xml:space="preserve"> </v>
      </c>
      <c r="V60" s="75" t="str">
        <f t="shared" si="8"/>
        <v/>
      </c>
      <c r="X60" s="55" t="str">
        <f>IF($B$1="Metric",IFERROR(VLOOKUP(SUBSTITUTE($A60&amp;"Metric"&amp;$B60," ",""),members_metric!$F$7:$K$2000,6,FALSE),""),IFERROR(VLOOKUP(SUBSTITUTE($A60&amp;$B60," ",""),members!$D$7:$I$2000,6,FALSE),""))</f>
        <v/>
      </c>
      <c r="Y60" s="66" t="str">
        <f>IF($B$1="Metric", IFERROR(VLOOKUP(SUBSTITUTE($A60&amp;"Metric"&amp;$B60," ",""),members_metric!$F$7:$J$2000,2,FALSE)/12,""),IFERROR(VLOOKUP(SUBSTITUTE($A60&amp;$B60," ",""),members!$D$7:$G$2000,2,FALSE)/12,""))</f>
        <v/>
      </c>
      <c r="Z60" s="67" t="str">
        <f>IF($B$1="Metric", IFERROR(VLOOKUP(SUBSTITUTE($A60&amp;"Metric"&amp;$B60," ",""),members_metric!$F$7:$J$2000,5,FALSE),""),IFERROR(VLOOKUP(SUBSTITUTE($A60&amp;$B60," ",""),members!$D$7:$H$2000,5,FALSE),""))</f>
        <v/>
      </c>
      <c r="AA60" s="55" t="e">
        <f>IF(#REF!&lt;=N60,1,0)</f>
        <v>#REF!</v>
      </c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  <c r="AL60" s="119"/>
      <c r="AM60" s="119"/>
      <c r="AN60" s="119"/>
      <c r="AO60" s="119"/>
      <c r="AP60" s="119"/>
      <c r="AQ60" s="119"/>
      <c r="AR60" s="119"/>
      <c r="AS60" s="119"/>
      <c r="AT60" s="119"/>
      <c r="AU60" s="119"/>
      <c r="AV60" s="119"/>
      <c r="AW60" s="119"/>
      <c r="AX60" s="119"/>
    </row>
    <row r="61" spans="1:50" ht="15" x14ac:dyDescent="0.2">
      <c r="A61" s="121"/>
      <c r="B61" s="122"/>
      <c r="C61" s="122"/>
      <c r="D61" s="122"/>
      <c r="E61" s="122"/>
      <c r="F61" s="58">
        <f t="shared" si="5"/>
        <v>0</v>
      </c>
      <c r="G61" s="59" t="str">
        <f>IF($B$1="Metric", IFERROR(VLOOKUP(SUBSTITUTE($A61&amp;"Metric"&amp;$B61," ",""),members_metric!$F$7:$J$2000,3,FALSE),""),  IFERROR(VLOOKUP(SUBSTITUTE($A61&amp;$B61," ",""),members!$D$7:$G$2000,3,FALSE),""))</f>
        <v/>
      </c>
      <c r="H61" s="60" t="str">
        <f t="shared" si="9"/>
        <v/>
      </c>
      <c r="I61" s="57"/>
      <c r="J61" s="61" t="str">
        <f>IFERROR(VLOOKUP(SUBSTITUTE($X61&amp;ROUNDUP($G61,2)," ",""),HFF_Data1!$C$4:$M$1004,MATCH('Estimator Steel Portfolio'!$C61,HFF_Data1!$C$4:$M$4,0),TRUE)*1000,"")</f>
        <v/>
      </c>
      <c r="K61" s="61" t="str">
        <f>IFERROR($J61/HFF_Data1!$H$1,"")</f>
        <v/>
      </c>
      <c r="L61" s="62" t="str">
        <f t="shared" si="2"/>
        <v/>
      </c>
      <c r="M61" s="63" t="str">
        <f>IFERROR(VLOOKUP(SUBSTITUTE($X61&amp;ROUNDUP($G61,2)," ",""),HFF_Data1!$C$4:$N$1004,12,TRUE),"")</f>
        <v/>
      </c>
      <c r="N61" s="64" t="str">
        <f t="shared" si="3"/>
        <v/>
      </c>
      <c r="O61" s="65" t="str">
        <f t="shared" si="4"/>
        <v/>
      </c>
      <c r="P61" s="57"/>
      <c r="Q61" s="61" t="str">
        <f>IFERROR(VLOOKUP(SUBSTITUTE($X61&amp;ROUNDUP($G61,2)," ",""),AWHB_Data!$C$4:$M$1005,MATCH('Estimator Steel Portfolio'!$C61,AWHB_Data!$C$4:$M$4,0),TRUE)*1000,"")</f>
        <v/>
      </c>
      <c r="R61" s="61" t="str">
        <f>IFERROR($Q61/AWHB_Data!$H$1,"")</f>
        <v/>
      </c>
      <c r="S61" s="62" t="str">
        <f t="shared" si="6"/>
        <v/>
      </c>
      <c r="T61" s="63" t="str">
        <f>IFERROR(VLOOKUP(SUBSTITUTE($X61&amp;ROUNDUP($G61,2)," ",""),AWHB_Data!$C$4:$N$1005,12,TRUE),"")</f>
        <v/>
      </c>
      <c r="U61" s="74" t="str">
        <f t="shared" si="7"/>
        <v xml:space="preserve"> </v>
      </c>
      <c r="V61" s="75" t="str">
        <f t="shared" si="8"/>
        <v/>
      </c>
      <c r="X61" s="55" t="str">
        <f>IF($B$1="Metric",IFERROR(VLOOKUP(SUBSTITUTE($A61&amp;"Metric"&amp;$B61," ",""),members_metric!$F$7:$K$2000,6,FALSE),""),IFERROR(VLOOKUP(SUBSTITUTE($A61&amp;$B61," ",""),members!$D$7:$I$2000,6,FALSE),""))</f>
        <v/>
      </c>
      <c r="Y61" s="66" t="str">
        <f>IF($B$1="Metric", IFERROR(VLOOKUP(SUBSTITUTE($A61&amp;"Metric"&amp;$B61," ",""),members_metric!$F$7:$J$2000,2,FALSE)/12,""),IFERROR(VLOOKUP(SUBSTITUTE($A61&amp;$B61," ",""),members!$D$7:$G$2000,2,FALSE)/12,""))</f>
        <v/>
      </c>
      <c r="Z61" s="67" t="str">
        <f>IF($B$1="Metric", IFERROR(VLOOKUP(SUBSTITUTE($A61&amp;"Metric"&amp;$B61," ",""),members_metric!$F$7:$J$2000,5,FALSE),""),IFERROR(VLOOKUP(SUBSTITUTE($A61&amp;$B61," ",""),members!$D$7:$H$2000,5,FALSE),""))</f>
        <v/>
      </c>
      <c r="AA61" s="55" t="e">
        <f>IF(#REF!&lt;=N61,1,0)</f>
        <v>#REF!</v>
      </c>
      <c r="AB61" s="119"/>
      <c r="AC61" s="119"/>
      <c r="AD61" s="119"/>
      <c r="AE61" s="119"/>
      <c r="AF61" s="119"/>
      <c r="AG61" s="119"/>
      <c r="AH61" s="119"/>
      <c r="AI61" s="119"/>
      <c r="AJ61" s="119"/>
      <c r="AK61" s="119"/>
      <c r="AL61" s="119"/>
      <c r="AM61" s="119"/>
      <c r="AN61" s="119"/>
      <c r="AO61" s="119"/>
      <c r="AP61" s="119"/>
      <c r="AQ61" s="119"/>
      <c r="AR61" s="119"/>
      <c r="AS61" s="119"/>
      <c r="AT61" s="119"/>
      <c r="AU61" s="119"/>
      <c r="AV61" s="119"/>
      <c r="AW61" s="119"/>
      <c r="AX61" s="119"/>
    </row>
    <row r="62" spans="1:50" ht="15" x14ac:dyDescent="0.2">
      <c r="A62" s="121"/>
      <c r="B62" s="122"/>
      <c r="C62" s="122"/>
      <c r="D62" s="122"/>
      <c r="E62" s="122"/>
      <c r="F62" s="58">
        <f t="shared" si="5"/>
        <v>0</v>
      </c>
      <c r="G62" s="59" t="str">
        <f>IF($B$1="Metric", IFERROR(VLOOKUP(SUBSTITUTE($A62&amp;"Metric"&amp;$B62," ",""),members_metric!$F$7:$J$2000,3,FALSE),""),  IFERROR(VLOOKUP(SUBSTITUTE($A62&amp;$B62," ",""),members!$D$7:$G$2000,3,FALSE),""))</f>
        <v/>
      </c>
      <c r="H62" s="60" t="str">
        <f t="shared" si="9"/>
        <v/>
      </c>
      <c r="I62" s="57"/>
      <c r="J62" s="61" t="str">
        <f>IFERROR(VLOOKUP(SUBSTITUTE($X62&amp;ROUNDUP($G62,2)," ",""),HFF_Data1!$C$4:$M$1004,MATCH('Estimator Steel Portfolio'!$C62,HFF_Data1!$C$4:$M$4,0),TRUE)*1000,"")</f>
        <v/>
      </c>
      <c r="K62" s="61" t="str">
        <f>IFERROR($J62/HFF_Data1!$H$1,"")</f>
        <v/>
      </c>
      <c r="L62" s="62" t="str">
        <f t="shared" si="2"/>
        <v/>
      </c>
      <c r="M62" s="63" t="str">
        <f>IFERROR(VLOOKUP(SUBSTITUTE($X62&amp;ROUNDUP($G62,2)," ",""),HFF_Data1!$C$4:$N$1004,12,TRUE),"")</f>
        <v/>
      </c>
      <c r="N62" s="64" t="str">
        <f t="shared" si="3"/>
        <v/>
      </c>
      <c r="O62" s="65" t="str">
        <f t="shared" si="4"/>
        <v/>
      </c>
      <c r="P62" s="57"/>
      <c r="Q62" s="61" t="str">
        <f>IFERROR(VLOOKUP(SUBSTITUTE($X62&amp;ROUNDUP($G62,2)," ",""),AWHB_Data!$C$4:$M$1005,MATCH('Estimator Steel Portfolio'!$C62,AWHB_Data!$C$4:$M$4,0),TRUE)*1000,"")</f>
        <v/>
      </c>
      <c r="R62" s="61" t="str">
        <f>IFERROR($Q62/AWHB_Data!$H$1,"")</f>
        <v/>
      </c>
      <c r="S62" s="62" t="str">
        <f t="shared" si="6"/>
        <v/>
      </c>
      <c r="T62" s="63" t="str">
        <f>IFERROR(VLOOKUP(SUBSTITUTE($X62&amp;ROUNDUP($G62,2)," ",""),AWHB_Data!$C$4:$N$1005,12,TRUE),"")</f>
        <v/>
      </c>
      <c r="U62" s="74" t="str">
        <f t="shared" si="7"/>
        <v xml:space="preserve"> </v>
      </c>
      <c r="V62" s="75" t="str">
        <f t="shared" si="8"/>
        <v/>
      </c>
      <c r="X62" s="55" t="str">
        <f>IF($B$1="Metric",IFERROR(VLOOKUP(SUBSTITUTE($A62&amp;"Metric"&amp;$B62," ",""),members_metric!$F$7:$K$2000,6,FALSE),""),IFERROR(VLOOKUP(SUBSTITUTE($A62&amp;$B62," ",""),members!$D$7:$I$2000,6,FALSE),""))</f>
        <v/>
      </c>
      <c r="Y62" s="66" t="str">
        <f>IF($B$1="Metric", IFERROR(VLOOKUP(SUBSTITUTE($A62&amp;"Metric"&amp;$B62," ",""),members_metric!$F$7:$J$2000,2,FALSE)/12,""),IFERROR(VLOOKUP(SUBSTITUTE($A62&amp;$B62," ",""),members!$D$7:$G$2000,2,FALSE)/12,""))</f>
        <v/>
      </c>
      <c r="Z62" s="67" t="str">
        <f>IF($B$1="Metric", IFERROR(VLOOKUP(SUBSTITUTE($A62&amp;"Metric"&amp;$B62," ",""),members_metric!$F$7:$J$2000,5,FALSE),""),IFERROR(VLOOKUP(SUBSTITUTE($A62&amp;$B62," ",""),members!$D$7:$H$2000,5,FALSE),""))</f>
        <v/>
      </c>
      <c r="AA62" s="55" t="e">
        <f>IF(#REF!&lt;=N62,1,0)</f>
        <v>#REF!</v>
      </c>
      <c r="AB62" s="119"/>
      <c r="AC62" s="119"/>
      <c r="AD62" s="119"/>
      <c r="AE62" s="119"/>
      <c r="AF62" s="119"/>
      <c r="AG62" s="119"/>
      <c r="AH62" s="119"/>
      <c r="AI62" s="119"/>
      <c r="AJ62" s="119"/>
      <c r="AK62" s="119"/>
      <c r="AL62" s="119"/>
      <c r="AM62" s="119"/>
      <c r="AN62" s="119"/>
      <c r="AO62" s="119"/>
      <c r="AP62" s="119"/>
      <c r="AQ62" s="119"/>
      <c r="AR62" s="119"/>
      <c r="AS62" s="119"/>
      <c r="AT62" s="119"/>
      <c r="AU62" s="119"/>
      <c r="AV62" s="119"/>
      <c r="AW62" s="119"/>
      <c r="AX62" s="119"/>
    </row>
    <row r="63" spans="1:50" ht="15" x14ac:dyDescent="0.2">
      <c r="A63" s="121"/>
      <c r="B63" s="122"/>
      <c r="C63" s="122"/>
      <c r="D63" s="122"/>
      <c r="E63" s="122"/>
      <c r="F63" s="58">
        <f t="shared" si="5"/>
        <v>0</v>
      </c>
      <c r="G63" s="59" t="str">
        <f>IF($B$1="Metric", IFERROR(VLOOKUP(SUBSTITUTE($A63&amp;"Metric"&amp;$B63," ",""),members_metric!$F$7:$J$2000,3,FALSE),""),  IFERROR(VLOOKUP(SUBSTITUTE($A63&amp;$B63," ",""),members!$D$7:$G$2000,3,FALSE),""))</f>
        <v/>
      </c>
      <c r="H63" s="60" t="str">
        <f t="shared" si="9"/>
        <v/>
      </c>
      <c r="I63" s="57"/>
      <c r="J63" s="61" t="str">
        <f>IFERROR(VLOOKUP(SUBSTITUTE($X63&amp;ROUNDUP($G63,2)," ",""),HFF_Data1!$C$4:$M$1004,MATCH('Estimator Steel Portfolio'!$C63,HFF_Data1!$C$4:$M$4,0),TRUE)*1000,"")</f>
        <v/>
      </c>
      <c r="K63" s="61" t="str">
        <f>IFERROR($J63/HFF_Data1!$H$1,"")</f>
        <v/>
      </c>
      <c r="L63" s="62" t="str">
        <f t="shared" si="2"/>
        <v/>
      </c>
      <c r="M63" s="63" t="str">
        <f>IFERROR(VLOOKUP(SUBSTITUTE($X63&amp;ROUNDUP($G63,2)," ",""),HFF_Data1!$C$4:$N$1004,12,TRUE),"")</f>
        <v/>
      </c>
      <c r="N63" s="64" t="str">
        <f t="shared" si="3"/>
        <v/>
      </c>
      <c r="O63" s="65" t="str">
        <f t="shared" si="4"/>
        <v/>
      </c>
      <c r="P63" s="57"/>
      <c r="Q63" s="61" t="str">
        <f>IFERROR(VLOOKUP(SUBSTITUTE($X63&amp;ROUNDUP($G63,2)," ",""),AWHB_Data!$C$4:$M$1005,MATCH('Estimator Steel Portfolio'!$C63,AWHB_Data!$C$4:$M$4,0),TRUE)*1000,"")</f>
        <v/>
      </c>
      <c r="R63" s="61" t="str">
        <f>IFERROR($Q63/AWHB_Data!$H$1,"")</f>
        <v/>
      </c>
      <c r="S63" s="62" t="str">
        <f t="shared" si="6"/>
        <v/>
      </c>
      <c r="T63" s="63" t="str">
        <f>IFERROR(VLOOKUP(SUBSTITUTE($X63&amp;ROUNDUP($G63,2)," ",""),AWHB_Data!$C$4:$N$1005,12,TRUE),"")</f>
        <v/>
      </c>
      <c r="U63" s="74" t="str">
        <f t="shared" si="7"/>
        <v xml:space="preserve"> </v>
      </c>
      <c r="V63" s="75" t="str">
        <f t="shared" si="8"/>
        <v/>
      </c>
      <c r="X63" s="55" t="str">
        <f>IF($B$1="Metric",IFERROR(VLOOKUP(SUBSTITUTE($A63&amp;"Metric"&amp;$B63," ",""),members_metric!$F$7:$K$2000,6,FALSE),""),IFERROR(VLOOKUP(SUBSTITUTE($A63&amp;$B63," ",""),members!$D$7:$I$2000,6,FALSE),""))</f>
        <v/>
      </c>
      <c r="Y63" s="66" t="str">
        <f>IF($B$1="Metric", IFERROR(VLOOKUP(SUBSTITUTE($A63&amp;"Metric"&amp;$B63," ",""),members_metric!$F$7:$J$2000,2,FALSE)/12,""),IFERROR(VLOOKUP(SUBSTITUTE($A63&amp;$B63," ",""),members!$D$7:$G$2000,2,FALSE)/12,""))</f>
        <v/>
      </c>
      <c r="Z63" s="67" t="str">
        <f>IF($B$1="Metric", IFERROR(VLOOKUP(SUBSTITUTE($A63&amp;"Metric"&amp;$B63," ",""),members_metric!$F$7:$J$2000,5,FALSE),""),IFERROR(VLOOKUP(SUBSTITUTE($A63&amp;$B63," ",""),members!$D$7:$H$2000,5,FALSE),""))</f>
        <v/>
      </c>
      <c r="AA63" s="55" t="e">
        <f>IF(#REF!&lt;=N63,1,0)</f>
        <v>#REF!</v>
      </c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  <c r="AN63" s="119"/>
      <c r="AO63" s="119"/>
      <c r="AP63" s="119"/>
      <c r="AQ63" s="119"/>
      <c r="AR63" s="119"/>
      <c r="AS63" s="119"/>
      <c r="AT63" s="119"/>
      <c r="AU63" s="119"/>
      <c r="AV63" s="119"/>
      <c r="AW63" s="119"/>
      <c r="AX63" s="119"/>
    </row>
    <row r="64" spans="1:50" ht="15" x14ac:dyDescent="0.2">
      <c r="A64" s="121"/>
      <c r="B64" s="122"/>
      <c r="C64" s="122"/>
      <c r="D64" s="122"/>
      <c r="E64" s="122"/>
      <c r="F64" s="58">
        <f t="shared" si="5"/>
        <v>0</v>
      </c>
      <c r="G64" s="59" t="str">
        <f>IF($B$1="Metric", IFERROR(VLOOKUP(SUBSTITUTE($A64&amp;"Metric"&amp;$B64," ",""),members_metric!$F$7:$J$2000,3,FALSE),""),  IFERROR(VLOOKUP(SUBSTITUTE($A64&amp;$B64," ",""),members!$D$7:$G$2000,3,FALSE),""))</f>
        <v/>
      </c>
      <c r="H64" s="60" t="str">
        <f t="shared" si="9"/>
        <v/>
      </c>
      <c r="I64" s="57"/>
      <c r="J64" s="61" t="str">
        <f>IFERROR(VLOOKUP(SUBSTITUTE($X64&amp;ROUNDUP($G64,2)," ",""),HFF_Data1!$C$4:$M$1004,MATCH('Estimator Steel Portfolio'!$C64,HFF_Data1!$C$4:$M$4,0),TRUE)*1000,"")</f>
        <v/>
      </c>
      <c r="K64" s="61" t="str">
        <f>IFERROR($J64/HFF_Data1!$H$1,"")</f>
        <v/>
      </c>
      <c r="L64" s="62" t="str">
        <f t="shared" si="2"/>
        <v/>
      </c>
      <c r="M64" s="63" t="str">
        <f>IFERROR(VLOOKUP(SUBSTITUTE($X64&amp;ROUNDUP($G64,2)," ",""),HFF_Data1!$C$4:$N$1004,12,TRUE),"")</f>
        <v/>
      </c>
      <c r="N64" s="64" t="str">
        <f t="shared" si="3"/>
        <v/>
      </c>
      <c r="O64" s="65" t="str">
        <f t="shared" si="4"/>
        <v/>
      </c>
      <c r="P64" s="57"/>
      <c r="Q64" s="61" t="str">
        <f>IFERROR(VLOOKUP(SUBSTITUTE($X64&amp;ROUNDUP($G64,2)," ",""),AWHB_Data!$C$4:$M$1005,MATCH('Estimator Steel Portfolio'!$C64,AWHB_Data!$C$4:$M$4,0),TRUE)*1000,"")</f>
        <v/>
      </c>
      <c r="R64" s="61" t="str">
        <f>IFERROR($Q64/AWHB_Data!$H$1,"")</f>
        <v/>
      </c>
      <c r="S64" s="62" t="str">
        <f t="shared" si="6"/>
        <v/>
      </c>
      <c r="T64" s="63" t="str">
        <f>IFERROR(VLOOKUP(SUBSTITUTE($X64&amp;ROUNDUP($G64,2)," ",""),AWHB_Data!$C$4:$N$1005,12,TRUE),"")</f>
        <v/>
      </c>
      <c r="U64" s="74" t="str">
        <f t="shared" si="7"/>
        <v xml:space="preserve"> </v>
      </c>
      <c r="V64" s="75" t="str">
        <f t="shared" si="8"/>
        <v/>
      </c>
      <c r="X64" s="55" t="str">
        <f>IF($B$1="Metric",IFERROR(VLOOKUP(SUBSTITUTE($A64&amp;"Metric"&amp;$B64," ",""),members_metric!$F$7:$K$2000,6,FALSE),""),IFERROR(VLOOKUP(SUBSTITUTE($A64&amp;$B64," ",""),members!$D$7:$I$2000,6,FALSE),""))</f>
        <v/>
      </c>
      <c r="Y64" s="66" t="str">
        <f>IF($B$1="Metric", IFERROR(VLOOKUP(SUBSTITUTE($A64&amp;"Metric"&amp;$B64," ",""),members_metric!$F$7:$J$2000,2,FALSE)/12,""),IFERROR(VLOOKUP(SUBSTITUTE($A64&amp;$B64," ",""),members!$D$7:$G$2000,2,FALSE)/12,""))</f>
        <v/>
      </c>
      <c r="Z64" s="67" t="str">
        <f>IF($B$1="Metric", IFERROR(VLOOKUP(SUBSTITUTE($A64&amp;"Metric"&amp;$B64," ",""),members_metric!$F$7:$J$2000,5,FALSE),""),IFERROR(VLOOKUP(SUBSTITUTE($A64&amp;$B64," ",""),members!$D$7:$H$2000,5,FALSE),""))</f>
        <v/>
      </c>
      <c r="AA64" s="55" t="e">
        <f>IF(#REF!&lt;=N64,1,0)</f>
        <v>#REF!</v>
      </c>
      <c r="AB64" s="119"/>
      <c r="AC64" s="119"/>
      <c r="AD64" s="119"/>
      <c r="AE64" s="119"/>
      <c r="AF64" s="119"/>
      <c r="AG64" s="119"/>
      <c r="AH64" s="119"/>
      <c r="AI64" s="119"/>
      <c r="AJ64" s="119"/>
      <c r="AK64" s="119"/>
      <c r="AL64" s="119"/>
      <c r="AM64" s="119"/>
      <c r="AN64" s="119"/>
      <c r="AO64" s="119"/>
      <c r="AP64" s="119"/>
      <c r="AQ64" s="119"/>
      <c r="AR64" s="119"/>
      <c r="AS64" s="119"/>
      <c r="AT64" s="119"/>
      <c r="AU64" s="119"/>
      <c r="AV64" s="119"/>
      <c r="AW64" s="119"/>
      <c r="AX64" s="119"/>
    </row>
    <row r="65" spans="1:50" ht="15" x14ac:dyDescent="0.2">
      <c r="A65" s="121"/>
      <c r="B65" s="122"/>
      <c r="C65" s="122"/>
      <c r="D65" s="122"/>
      <c r="E65" s="122"/>
      <c r="F65" s="58">
        <f t="shared" si="5"/>
        <v>0</v>
      </c>
      <c r="G65" s="59" t="str">
        <f>IF($B$1="Metric", IFERROR(VLOOKUP(SUBSTITUTE($A65&amp;"Metric"&amp;$B65," ",""),members_metric!$F$7:$J$2000,3,FALSE),""),  IFERROR(VLOOKUP(SUBSTITUTE($A65&amp;$B65," ",""),members!$D$7:$G$2000,3,FALSE),""))</f>
        <v/>
      </c>
      <c r="H65" s="60" t="str">
        <f t="shared" si="9"/>
        <v/>
      </c>
      <c r="I65" s="57"/>
      <c r="J65" s="61" t="str">
        <f>IFERROR(VLOOKUP(SUBSTITUTE($X65&amp;ROUNDUP($G65,2)," ",""),HFF_Data1!$C$4:$M$1004,MATCH('Estimator Steel Portfolio'!$C65,HFF_Data1!$C$4:$M$4,0),TRUE)*1000,"")</f>
        <v/>
      </c>
      <c r="K65" s="61" t="str">
        <f>IFERROR($J65/HFF_Data1!$H$1,"")</f>
        <v/>
      </c>
      <c r="L65" s="62" t="str">
        <f t="shared" si="2"/>
        <v/>
      </c>
      <c r="M65" s="63" t="str">
        <f>IFERROR(VLOOKUP(SUBSTITUTE($X65&amp;ROUNDUP($G65,2)," ",""),HFF_Data1!$C$4:$N$1004,12,TRUE),"")</f>
        <v/>
      </c>
      <c r="N65" s="64" t="str">
        <f t="shared" si="3"/>
        <v/>
      </c>
      <c r="O65" s="65" t="str">
        <f t="shared" si="4"/>
        <v/>
      </c>
      <c r="P65" s="57"/>
      <c r="Q65" s="61" t="str">
        <f>IFERROR(VLOOKUP(SUBSTITUTE($X65&amp;ROUNDUP($G65,2)," ",""),AWHB_Data!$C$4:$M$1005,MATCH('Estimator Steel Portfolio'!$C65,AWHB_Data!$C$4:$M$4,0),TRUE)*1000,"")</f>
        <v/>
      </c>
      <c r="R65" s="61" t="str">
        <f>IFERROR($Q65/AWHB_Data!$H$1,"")</f>
        <v/>
      </c>
      <c r="S65" s="62" t="str">
        <f t="shared" si="6"/>
        <v/>
      </c>
      <c r="T65" s="63" t="str">
        <f>IFERROR(VLOOKUP(SUBSTITUTE($X65&amp;ROUNDUP($G65,2)," ",""),AWHB_Data!$C$4:$N$1005,12,TRUE),"")</f>
        <v/>
      </c>
      <c r="U65" s="74" t="str">
        <f t="shared" si="7"/>
        <v xml:space="preserve"> </v>
      </c>
      <c r="V65" s="75" t="str">
        <f t="shared" si="8"/>
        <v/>
      </c>
      <c r="X65" s="55" t="str">
        <f>IF($B$1="Metric",IFERROR(VLOOKUP(SUBSTITUTE($A65&amp;"Metric"&amp;$B65," ",""),members_metric!$F$7:$K$2000,6,FALSE),""),IFERROR(VLOOKUP(SUBSTITUTE($A65&amp;$B65," ",""),members!$D$7:$I$2000,6,FALSE),""))</f>
        <v/>
      </c>
      <c r="Y65" s="66" t="str">
        <f>IF($B$1="Metric", IFERROR(VLOOKUP(SUBSTITUTE($A65&amp;"Metric"&amp;$B65," ",""),members_metric!$F$7:$J$2000,2,FALSE)/12,""),IFERROR(VLOOKUP(SUBSTITUTE($A65&amp;$B65," ",""),members!$D$7:$G$2000,2,FALSE)/12,""))</f>
        <v/>
      </c>
      <c r="Z65" s="67" t="str">
        <f>IF($B$1="Metric", IFERROR(VLOOKUP(SUBSTITUTE($A65&amp;"Metric"&amp;$B65," ",""),members_metric!$F$7:$J$2000,5,FALSE),""),IFERROR(VLOOKUP(SUBSTITUTE($A65&amp;$B65," ",""),members!$D$7:$H$2000,5,FALSE),""))</f>
        <v/>
      </c>
      <c r="AA65" s="55" t="e">
        <f>IF(#REF!&lt;=N65,1,0)</f>
        <v>#REF!</v>
      </c>
      <c r="AB65" s="119"/>
      <c r="AC65" s="119"/>
      <c r="AD65" s="119"/>
      <c r="AE65" s="119"/>
      <c r="AF65" s="119"/>
      <c r="AG65" s="119"/>
      <c r="AH65" s="119"/>
      <c r="AI65" s="119"/>
      <c r="AJ65" s="119"/>
      <c r="AK65" s="119"/>
      <c r="AL65" s="119"/>
      <c r="AM65" s="119"/>
      <c r="AN65" s="119"/>
      <c r="AO65" s="119"/>
      <c r="AP65" s="119"/>
      <c r="AQ65" s="119"/>
      <c r="AR65" s="119"/>
      <c r="AS65" s="119"/>
      <c r="AT65" s="119"/>
      <c r="AU65" s="119"/>
      <c r="AV65" s="119"/>
      <c r="AW65" s="119"/>
      <c r="AX65" s="119"/>
    </row>
    <row r="66" spans="1:50" ht="15" x14ac:dyDescent="0.2">
      <c r="A66" s="121"/>
      <c r="B66" s="122"/>
      <c r="C66" s="122"/>
      <c r="D66" s="122"/>
      <c r="E66" s="122"/>
      <c r="F66" s="58">
        <f t="shared" si="5"/>
        <v>0</v>
      </c>
      <c r="G66" s="59" t="str">
        <f>IF($B$1="Metric", IFERROR(VLOOKUP(SUBSTITUTE($A66&amp;"Metric"&amp;$B66," ",""),members_metric!$F$7:$J$2000,3,FALSE),""),  IFERROR(VLOOKUP(SUBSTITUTE($A66&amp;$B66," ",""),members!$D$7:$G$2000,3,FALSE),""))</f>
        <v/>
      </c>
      <c r="H66" s="60" t="str">
        <f t="shared" si="9"/>
        <v/>
      </c>
      <c r="I66" s="57"/>
      <c r="J66" s="61" t="str">
        <f>IFERROR(VLOOKUP(SUBSTITUTE($X66&amp;ROUNDUP($G66,2)," ",""),HFF_Data1!$C$4:$M$1004,MATCH('Estimator Steel Portfolio'!$C66,HFF_Data1!$C$4:$M$4,0),TRUE)*1000,"")</f>
        <v/>
      </c>
      <c r="K66" s="61" t="str">
        <f>IFERROR($J66/HFF_Data1!$H$1,"")</f>
        <v/>
      </c>
      <c r="L66" s="62" t="str">
        <f t="shared" si="2"/>
        <v/>
      </c>
      <c r="M66" s="63" t="str">
        <f>IFERROR(VLOOKUP(SUBSTITUTE($X66&amp;ROUNDUP($G66,2)," ",""),HFF_Data1!$C$4:$N$1004,12,TRUE),"")</f>
        <v/>
      </c>
      <c r="N66" s="64" t="str">
        <f t="shared" si="3"/>
        <v/>
      </c>
      <c r="O66" s="65" t="str">
        <f t="shared" si="4"/>
        <v/>
      </c>
      <c r="P66" s="57"/>
      <c r="Q66" s="61" t="str">
        <f>IFERROR(VLOOKUP(SUBSTITUTE($X66&amp;ROUNDUP($G66,2)," ",""),AWHB_Data!$C$4:$M$1005,MATCH('Estimator Steel Portfolio'!$C66,AWHB_Data!$C$4:$M$4,0),TRUE)*1000,"")</f>
        <v/>
      </c>
      <c r="R66" s="61" t="str">
        <f>IFERROR($Q66/AWHB_Data!$H$1,"")</f>
        <v/>
      </c>
      <c r="S66" s="62" t="str">
        <f t="shared" si="6"/>
        <v/>
      </c>
      <c r="T66" s="63" t="str">
        <f>IFERROR(VLOOKUP(SUBSTITUTE($X66&amp;ROUNDUP($G66,2)," ",""),AWHB_Data!$C$4:$N$1005,12,TRUE),"")</f>
        <v/>
      </c>
      <c r="U66" s="74" t="str">
        <f t="shared" si="7"/>
        <v xml:space="preserve"> </v>
      </c>
      <c r="V66" s="75" t="str">
        <f t="shared" si="8"/>
        <v/>
      </c>
      <c r="X66" s="55" t="str">
        <f>IF($B$1="Metric",IFERROR(VLOOKUP(SUBSTITUTE($A66&amp;"Metric"&amp;$B66," ",""),members_metric!$F$7:$K$2000,6,FALSE),""),IFERROR(VLOOKUP(SUBSTITUTE($A66&amp;$B66," ",""),members!$D$7:$I$2000,6,FALSE),""))</f>
        <v/>
      </c>
      <c r="Y66" s="66" t="str">
        <f>IF($B$1="Metric", IFERROR(VLOOKUP(SUBSTITUTE($A66&amp;"Metric"&amp;$B66," ",""),members_metric!$F$7:$J$2000,2,FALSE)/12,""),IFERROR(VLOOKUP(SUBSTITUTE($A66&amp;$B66," ",""),members!$D$7:$G$2000,2,FALSE)/12,""))</f>
        <v/>
      </c>
      <c r="Z66" s="67" t="str">
        <f>IF($B$1="Metric", IFERROR(VLOOKUP(SUBSTITUTE($A66&amp;"Metric"&amp;$B66," ",""),members_metric!$F$7:$J$2000,5,FALSE),""),IFERROR(VLOOKUP(SUBSTITUTE($A66&amp;$B66," ",""),members!$D$7:$H$2000,5,FALSE),""))</f>
        <v/>
      </c>
      <c r="AA66" s="55" t="e">
        <f>IF(#REF!&lt;=N66,1,0)</f>
        <v>#REF!</v>
      </c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9"/>
      <c r="AM66" s="119"/>
      <c r="AN66" s="119"/>
      <c r="AO66" s="119"/>
      <c r="AP66" s="119"/>
      <c r="AQ66" s="119"/>
      <c r="AR66" s="119"/>
      <c r="AS66" s="119"/>
      <c r="AT66" s="119"/>
      <c r="AU66" s="119"/>
      <c r="AV66" s="119"/>
      <c r="AW66" s="119"/>
      <c r="AX66" s="119"/>
    </row>
    <row r="67" spans="1:50" ht="15" x14ac:dyDescent="0.2">
      <c r="A67" s="121"/>
      <c r="B67" s="122"/>
      <c r="C67" s="122"/>
      <c r="D67" s="122"/>
      <c r="E67" s="122"/>
      <c r="F67" s="58">
        <f t="shared" si="5"/>
        <v>0</v>
      </c>
      <c r="G67" s="59" t="str">
        <f>IF($B$1="Metric", IFERROR(VLOOKUP(SUBSTITUTE($A67&amp;"Metric"&amp;$B67," ",""),members_metric!$F$7:$J$2000,3,FALSE),""),  IFERROR(VLOOKUP(SUBSTITUTE($A67&amp;$B67," ",""),members!$D$7:$G$2000,3,FALSE),""))</f>
        <v/>
      </c>
      <c r="H67" s="60" t="str">
        <f t="shared" si="9"/>
        <v/>
      </c>
      <c r="I67" s="57"/>
      <c r="J67" s="61" t="str">
        <f>IFERROR(VLOOKUP(SUBSTITUTE($X67&amp;ROUNDUP($G67,2)," ",""),HFF_Data1!$C$4:$M$1004,MATCH('Estimator Steel Portfolio'!$C67,HFF_Data1!$C$4:$M$4,0),TRUE)*1000,"")</f>
        <v/>
      </c>
      <c r="K67" s="61" t="str">
        <f>IFERROR($J67/HFF_Data1!$H$1,"")</f>
        <v/>
      </c>
      <c r="L67" s="62" t="str">
        <f t="shared" si="2"/>
        <v/>
      </c>
      <c r="M67" s="63" t="str">
        <f>IFERROR(VLOOKUP(SUBSTITUTE($X67&amp;ROUNDUP($G67,2)," ",""),HFF_Data1!$C$4:$N$1004,12,TRUE),"")</f>
        <v/>
      </c>
      <c r="N67" s="64" t="str">
        <f t="shared" si="3"/>
        <v/>
      </c>
      <c r="O67" s="65" t="str">
        <f t="shared" si="4"/>
        <v/>
      </c>
      <c r="P67" s="57"/>
      <c r="Q67" s="61" t="str">
        <f>IFERROR(VLOOKUP(SUBSTITUTE($X67&amp;ROUNDUP($G67,2)," ",""),AWHB_Data!$C$4:$M$1005,MATCH('Estimator Steel Portfolio'!$C67,AWHB_Data!$C$4:$M$4,0),TRUE)*1000,"")</f>
        <v/>
      </c>
      <c r="R67" s="61" t="str">
        <f>IFERROR($Q67/AWHB_Data!$H$1,"")</f>
        <v/>
      </c>
      <c r="S67" s="62" t="str">
        <f t="shared" si="6"/>
        <v/>
      </c>
      <c r="T67" s="63" t="str">
        <f>IFERROR(VLOOKUP(SUBSTITUTE($X67&amp;ROUNDUP($G67,2)," ",""),AWHB_Data!$C$4:$N$1005,12,TRUE),"")</f>
        <v/>
      </c>
      <c r="U67" s="74" t="str">
        <f t="shared" si="7"/>
        <v xml:space="preserve"> </v>
      </c>
      <c r="V67" s="75" t="str">
        <f t="shared" si="8"/>
        <v/>
      </c>
      <c r="X67" s="55" t="str">
        <f>IF($B$1="Metric",IFERROR(VLOOKUP(SUBSTITUTE($A67&amp;"Metric"&amp;$B67," ",""),members_metric!$F$7:$K$2000,6,FALSE),""),IFERROR(VLOOKUP(SUBSTITUTE($A67&amp;$B67," ",""),members!$D$7:$I$2000,6,FALSE),""))</f>
        <v/>
      </c>
      <c r="Y67" s="66" t="str">
        <f>IF($B$1="Metric", IFERROR(VLOOKUP(SUBSTITUTE($A67&amp;"Metric"&amp;$B67," ",""),members_metric!$F$7:$J$2000,2,FALSE)/12,""),IFERROR(VLOOKUP(SUBSTITUTE($A67&amp;$B67," ",""),members!$D$7:$G$2000,2,FALSE)/12,""))</f>
        <v/>
      </c>
      <c r="Z67" s="67" t="str">
        <f>IF($B$1="Metric", IFERROR(VLOOKUP(SUBSTITUTE($A67&amp;"Metric"&amp;$B67," ",""),members_metric!$F$7:$J$2000,5,FALSE),""),IFERROR(VLOOKUP(SUBSTITUTE($A67&amp;$B67," ",""),members!$D$7:$H$2000,5,FALSE),""))</f>
        <v/>
      </c>
      <c r="AA67" s="55" t="e">
        <f>IF(#REF!&lt;=N67,1,0)</f>
        <v>#REF!</v>
      </c>
      <c r="AB67" s="119"/>
      <c r="AC67" s="119"/>
      <c r="AD67" s="119"/>
      <c r="AE67" s="119"/>
      <c r="AF67" s="119"/>
      <c r="AG67" s="119"/>
      <c r="AH67" s="119"/>
      <c r="AI67" s="119"/>
      <c r="AJ67" s="119"/>
      <c r="AK67" s="119"/>
      <c r="AL67" s="119"/>
      <c r="AM67" s="119"/>
      <c r="AN67" s="119"/>
      <c r="AO67" s="119"/>
      <c r="AP67" s="119"/>
      <c r="AQ67" s="119"/>
      <c r="AR67" s="119"/>
      <c r="AS67" s="119"/>
      <c r="AT67" s="119"/>
      <c r="AU67" s="119"/>
      <c r="AV67" s="119"/>
      <c r="AW67" s="119"/>
      <c r="AX67" s="119"/>
    </row>
    <row r="68" spans="1:50" ht="15" x14ac:dyDescent="0.2">
      <c r="A68" s="121"/>
      <c r="B68" s="122"/>
      <c r="C68" s="122"/>
      <c r="D68" s="122"/>
      <c r="E68" s="122"/>
      <c r="F68" s="58">
        <f t="shared" si="5"/>
        <v>0</v>
      </c>
      <c r="G68" s="59" t="str">
        <f>IF($B$1="Metric", IFERROR(VLOOKUP(SUBSTITUTE($A68&amp;"Metric"&amp;$B68," ",""),members_metric!$F$7:$J$2000,3,FALSE),""),  IFERROR(VLOOKUP(SUBSTITUTE($A68&amp;$B68," ",""),members!$D$7:$G$2000,3,FALSE),""))</f>
        <v/>
      </c>
      <c r="H68" s="60" t="str">
        <f t="shared" si="9"/>
        <v/>
      </c>
      <c r="I68" s="57"/>
      <c r="J68" s="61" t="str">
        <f>IFERROR(VLOOKUP(SUBSTITUTE($X68&amp;ROUNDUP($G68,2)," ",""),HFF_Data1!$C$4:$M$1004,MATCH('Estimator Steel Portfolio'!$C68,HFF_Data1!$C$4:$M$4,0),TRUE)*1000,"")</f>
        <v/>
      </c>
      <c r="K68" s="61" t="str">
        <f>IFERROR($J68/HFF_Data1!$H$1,"")</f>
        <v/>
      </c>
      <c r="L68" s="62" t="str">
        <f t="shared" si="2"/>
        <v/>
      </c>
      <c r="M68" s="63" t="str">
        <f>IFERROR(VLOOKUP(SUBSTITUTE($X68&amp;ROUNDUP($G68,2)," ",""),HFF_Data1!$C$4:$N$1004,12,TRUE),"")</f>
        <v/>
      </c>
      <c r="N68" s="64" t="str">
        <f t="shared" si="3"/>
        <v/>
      </c>
      <c r="O68" s="65" t="str">
        <f t="shared" si="4"/>
        <v/>
      </c>
      <c r="P68" s="57"/>
      <c r="Q68" s="61" t="str">
        <f>IFERROR(VLOOKUP(SUBSTITUTE($X68&amp;ROUNDUP($G68,2)," ",""),AWHB_Data!$C$4:$M$1005,MATCH('Estimator Steel Portfolio'!$C68,AWHB_Data!$C$4:$M$4,0),TRUE)*1000,"")</f>
        <v/>
      </c>
      <c r="R68" s="61" t="str">
        <f>IFERROR($Q68/AWHB_Data!$H$1,"")</f>
        <v/>
      </c>
      <c r="S68" s="62" t="str">
        <f t="shared" si="6"/>
        <v/>
      </c>
      <c r="T68" s="63" t="str">
        <f>IFERROR(VLOOKUP(SUBSTITUTE($X68&amp;ROUNDUP($G68,2)," ",""),AWHB_Data!$C$4:$N$1005,12,TRUE),"")</f>
        <v/>
      </c>
      <c r="U68" s="74" t="str">
        <f t="shared" si="7"/>
        <v xml:space="preserve"> </v>
      </c>
      <c r="V68" s="75" t="str">
        <f t="shared" si="8"/>
        <v/>
      </c>
      <c r="X68" s="55" t="str">
        <f>IF($B$1="Metric",IFERROR(VLOOKUP(SUBSTITUTE($A68&amp;"Metric"&amp;$B68," ",""),members_metric!$F$7:$K$2000,6,FALSE),""),IFERROR(VLOOKUP(SUBSTITUTE($A68&amp;$B68," ",""),members!$D$7:$I$2000,6,FALSE),""))</f>
        <v/>
      </c>
      <c r="Y68" s="66" t="str">
        <f>IF($B$1="Metric", IFERROR(VLOOKUP(SUBSTITUTE($A68&amp;"Metric"&amp;$B68," ",""),members_metric!$F$7:$J$2000,2,FALSE)/12,""),IFERROR(VLOOKUP(SUBSTITUTE($A68&amp;$B68," ",""),members!$D$7:$G$2000,2,FALSE)/12,""))</f>
        <v/>
      </c>
      <c r="Z68" s="67" t="str">
        <f>IF($B$1="Metric", IFERROR(VLOOKUP(SUBSTITUTE($A68&amp;"Metric"&amp;$B68," ",""),members_metric!$F$7:$J$2000,5,FALSE),""),IFERROR(VLOOKUP(SUBSTITUTE($A68&amp;$B68," ",""),members!$D$7:$H$2000,5,FALSE),""))</f>
        <v/>
      </c>
      <c r="AA68" s="55" t="e">
        <f>IF(#REF!&lt;=N68,1,0)</f>
        <v>#REF!</v>
      </c>
      <c r="AB68" s="119"/>
      <c r="AC68" s="119"/>
      <c r="AD68" s="119"/>
      <c r="AE68" s="119"/>
      <c r="AF68" s="119"/>
      <c r="AG68" s="119"/>
      <c r="AH68" s="119"/>
      <c r="AI68" s="119"/>
      <c r="AJ68" s="119"/>
      <c r="AK68" s="119"/>
      <c r="AL68" s="119"/>
      <c r="AM68" s="119"/>
      <c r="AN68" s="119"/>
      <c r="AO68" s="119"/>
      <c r="AP68" s="119"/>
      <c r="AQ68" s="119"/>
      <c r="AR68" s="119"/>
      <c r="AS68" s="119"/>
      <c r="AT68" s="119"/>
      <c r="AU68" s="119"/>
      <c r="AV68" s="119"/>
      <c r="AW68" s="119"/>
      <c r="AX68" s="119"/>
    </row>
    <row r="69" spans="1:50" ht="15" x14ac:dyDescent="0.2">
      <c r="A69" s="121"/>
      <c r="B69" s="122"/>
      <c r="C69" s="122"/>
      <c r="D69" s="122"/>
      <c r="E69" s="122"/>
      <c r="F69" s="58">
        <f t="shared" si="5"/>
        <v>0</v>
      </c>
      <c r="G69" s="59" t="str">
        <f>IF($B$1="Metric", IFERROR(VLOOKUP(SUBSTITUTE($A69&amp;"Metric"&amp;$B69," ",""),members_metric!$F$7:$J$2000,3,FALSE),""),  IFERROR(VLOOKUP(SUBSTITUTE($A69&amp;$B69," ",""),members!$D$7:$G$2000,3,FALSE),""))</f>
        <v/>
      </c>
      <c r="H69" s="60" t="str">
        <f t="shared" si="9"/>
        <v/>
      </c>
      <c r="I69" s="57"/>
      <c r="J69" s="61" t="str">
        <f>IFERROR(VLOOKUP(SUBSTITUTE($X69&amp;ROUNDUP($G69,2)," ",""),HFF_Data1!$C$4:$M$1004,MATCH('Estimator Steel Portfolio'!$C69,HFF_Data1!$C$4:$M$4,0),TRUE)*1000,"")</f>
        <v/>
      </c>
      <c r="K69" s="61" t="str">
        <f>IFERROR($J69/HFF_Data1!$H$1,"")</f>
        <v/>
      </c>
      <c r="L69" s="62" t="str">
        <f t="shared" si="2"/>
        <v/>
      </c>
      <c r="M69" s="63" t="str">
        <f>IFERROR(VLOOKUP(SUBSTITUTE($X69&amp;ROUNDUP($G69,2)," ",""),HFF_Data1!$C$4:$N$1004,12,TRUE),"")</f>
        <v/>
      </c>
      <c r="N69" s="64" t="str">
        <f t="shared" si="3"/>
        <v/>
      </c>
      <c r="O69" s="65" t="str">
        <f t="shared" si="4"/>
        <v/>
      </c>
      <c r="P69" s="57"/>
      <c r="Q69" s="61" t="str">
        <f>IFERROR(VLOOKUP(SUBSTITUTE($X69&amp;ROUNDUP($G69,2)," ",""),AWHB_Data!$C$4:$M$1005,MATCH('Estimator Steel Portfolio'!$C69,AWHB_Data!$C$4:$M$4,0),TRUE)*1000,"")</f>
        <v/>
      </c>
      <c r="R69" s="61" t="str">
        <f>IFERROR($Q69/AWHB_Data!$H$1,"")</f>
        <v/>
      </c>
      <c r="S69" s="62" t="str">
        <f t="shared" si="6"/>
        <v/>
      </c>
      <c r="T69" s="63" t="str">
        <f>IFERROR(VLOOKUP(SUBSTITUTE($X69&amp;ROUNDUP($G69,2)," ",""),AWHB_Data!$C$4:$N$1005,12,TRUE),"")</f>
        <v/>
      </c>
      <c r="U69" s="74" t="str">
        <f t="shared" si="7"/>
        <v xml:space="preserve"> </v>
      </c>
      <c r="V69" s="75" t="str">
        <f t="shared" si="8"/>
        <v/>
      </c>
      <c r="X69" s="55" t="str">
        <f>IF($B$1="Metric",IFERROR(VLOOKUP(SUBSTITUTE($A69&amp;"Metric"&amp;$B69," ",""),members_metric!$F$7:$K$2000,6,FALSE),""),IFERROR(VLOOKUP(SUBSTITUTE($A69&amp;$B69," ",""),members!$D$7:$I$2000,6,FALSE),""))</f>
        <v/>
      </c>
      <c r="Y69" s="66" t="str">
        <f>IF($B$1="Metric", IFERROR(VLOOKUP(SUBSTITUTE($A69&amp;"Metric"&amp;$B69," ",""),members_metric!$F$7:$J$2000,2,FALSE)/12,""),IFERROR(VLOOKUP(SUBSTITUTE($A69&amp;$B69," ",""),members!$D$7:$G$2000,2,FALSE)/12,""))</f>
        <v/>
      </c>
      <c r="Z69" s="67" t="str">
        <f>IF($B$1="Metric", IFERROR(VLOOKUP(SUBSTITUTE($A69&amp;"Metric"&amp;$B69," ",""),members_metric!$F$7:$J$2000,5,FALSE),""),IFERROR(VLOOKUP(SUBSTITUTE($A69&amp;$B69," ",""),members!$D$7:$H$2000,5,FALSE),""))</f>
        <v/>
      </c>
      <c r="AA69" s="55" t="e">
        <f>IF(#REF!&lt;=N69,1,0)</f>
        <v>#REF!</v>
      </c>
      <c r="AB69" s="119"/>
      <c r="AC69" s="119"/>
      <c r="AD69" s="119"/>
      <c r="AE69" s="119"/>
      <c r="AF69" s="119"/>
      <c r="AG69" s="119"/>
      <c r="AH69" s="119"/>
      <c r="AI69" s="119"/>
      <c r="AJ69" s="119"/>
      <c r="AK69" s="119"/>
      <c r="AL69" s="119"/>
      <c r="AM69" s="119"/>
      <c r="AN69" s="119"/>
      <c r="AO69" s="119"/>
      <c r="AP69" s="119"/>
      <c r="AQ69" s="119"/>
      <c r="AR69" s="119"/>
      <c r="AS69" s="119"/>
      <c r="AT69" s="119"/>
      <c r="AU69" s="119"/>
      <c r="AV69" s="119"/>
      <c r="AW69" s="119"/>
      <c r="AX69" s="119"/>
    </row>
    <row r="70" spans="1:50" ht="15" x14ac:dyDescent="0.2">
      <c r="A70" s="121"/>
      <c r="B70" s="122"/>
      <c r="C70" s="122"/>
      <c r="D70" s="122"/>
      <c r="E70" s="122"/>
      <c r="F70" s="58">
        <f t="shared" si="5"/>
        <v>0</v>
      </c>
      <c r="G70" s="59" t="str">
        <f>IF($B$1="Metric", IFERROR(VLOOKUP(SUBSTITUTE($A70&amp;"Metric"&amp;$B70," ",""),members_metric!$F$7:$J$2000,3,FALSE),""),  IFERROR(VLOOKUP(SUBSTITUTE($A70&amp;$B70," ",""),members!$D$7:$G$2000,3,FALSE),""))</f>
        <v/>
      </c>
      <c r="H70" s="60" t="str">
        <f t="shared" si="9"/>
        <v/>
      </c>
      <c r="I70" s="57"/>
      <c r="J70" s="61" t="str">
        <f>IFERROR(VLOOKUP(SUBSTITUTE($X70&amp;ROUNDUP($G70,2)," ",""),HFF_Data1!$C$4:$M$1004,MATCH('Estimator Steel Portfolio'!$C70,HFF_Data1!$C$4:$M$4,0),TRUE)*1000,"")</f>
        <v/>
      </c>
      <c r="K70" s="61" t="str">
        <f>IFERROR($J70/HFF_Data1!$H$1,"")</f>
        <v/>
      </c>
      <c r="L70" s="62" t="str">
        <f t="shared" si="2"/>
        <v/>
      </c>
      <c r="M70" s="63" t="str">
        <f>IFERROR(VLOOKUP(SUBSTITUTE($X70&amp;ROUNDUP($G70,2)," ",""),HFF_Data1!$C$4:$N$1004,12,TRUE),"")</f>
        <v/>
      </c>
      <c r="N70" s="64" t="str">
        <f t="shared" si="3"/>
        <v/>
      </c>
      <c r="O70" s="65" t="str">
        <f t="shared" si="4"/>
        <v/>
      </c>
      <c r="P70" s="57"/>
      <c r="Q70" s="61" t="str">
        <f>IFERROR(VLOOKUP(SUBSTITUTE($X70&amp;ROUNDUP($G70,2)," ",""),AWHB_Data!$C$4:$M$1005,MATCH('Estimator Steel Portfolio'!$C70,AWHB_Data!$C$4:$M$4,0),TRUE)*1000,"")</f>
        <v/>
      </c>
      <c r="R70" s="61" t="str">
        <f>IFERROR($Q70/AWHB_Data!$H$1,"")</f>
        <v/>
      </c>
      <c r="S70" s="62" t="str">
        <f t="shared" si="6"/>
        <v/>
      </c>
      <c r="T70" s="63" t="str">
        <f>IFERROR(VLOOKUP(SUBSTITUTE($X70&amp;ROUNDUP($G70,2)," ",""),AWHB_Data!$C$4:$N$1005,12,TRUE),"")</f>
        <v/>
      </c>
      <c r="U70" s="74" t="str">
        <f t="shared" si="7"/>
        <v xml:space="preserve"> </v>
      </c>
      <c r="V70" s="75" t="str">
        <f t="shared" si="8"/>
        <v/>
      </c>
      <c r="X70" s="55" t="str">
        <f>IF($B$1="Metric",IFERROR(VLOOKUP(SUBSTITUTE($A70&amp;"Metric"&amp;$B70," ",""),members_metric!$F$7:$K$2000,6,FALSE),""),IFERROR(VLOOKUP(SUBSTITUTE($A70&amp;$B70," ",""),members!$D$7:$I$2000,6,FALSE),""))</f>
        <v/>
      </c>
      <c r="Y70" s="66" t="str">
        <f>IF($B$1="Metric", IFERROR(VLOOKUP(SUBSTITUTE($A70&amp;"Metric"&amp;$B70," ",""),members_metric!$F$7:$J$2000,2,FALSE)/12,""),IFERROR(VLOOKUP(SUBSTITUTE($A70&amp;$B70," ",""),members!$D$7:$G$2000,2,FALSE)/12,""))</f>
        <v/>
      </c>
      <c r="Z70" s="67" t="str">
        <f>IF($B$1="Metric", IFERROR(VLOOKUP(SUBSTITUTE($A70&amp;"Metric"&amp;$B70," ",""),members_metric!$F$7:$J$2000,5,FALSE),""),IFERROR(VLOOKUP(SUBSTITUTE($A70&amp;$B70," ",""),members!$D$7:$H$2000,5,FALSE),""))</f>
        <v/>
      </c>
      <c r="AA70" s="55" t="e">
        <f>IF(#REF!&lt;=N70,1,0)</f>
        <v>#REF!</v>
      </c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19"/>
      <c r="AO70" s="119"/>
      <c r="AP70" s="119"/>
      <c r="AQ70" s="119"/>
      <c r="AR70" s="119"/>
      <c r="AS70" s="119"/>
      <c r="AT70" s="119"/>
      <c r="AU70" s="119"/>
      <c r="AV70" s="119"/>
      <c r="AW70" s="119"/>
      <c r="AX70" s="119"/>
    </row>
    <row r="71" spans="1:50" ht="15" x14ac:dyDescent="0.2">
      <c r="A71" s="121"/>
      <c r="B71" s="122"/>
      <c r="C71" s="122"/>
      <c r="D71" s="122"/>
      <c r="E71" s="122"/>
      <c r="F71" s="58">
        <f t="shared" si="5"/>
        <v>0</v>
      </c>
      <c r="G71" s="59" t="str">
        <f>IF($B$1="Metric", IFERROR(VLOOKUP(SUBSTITUTE($A71&amp;"Metric"&amp;$B71," ",""),members_metric!$F$7:$J$2000,3,FALSE),""),  IFERROR(VLOOKUP(SUBSTITUTE($A71&amp;$B71," ",""),members!$D$7:$G$2000,3,FALSE),""))</f>
        <v/>
      </c>
      <c r="H71" s="60" t="str">
        <f t="shared" si="9"/>
        <v/>
      </c>
      <c r="I71" s="57"/>
      <c r="J71" s="61" t="str">
        <f>IFERROR(VLOOKUP(SUBSTITUTE($X71&amp;ROUNDUP($G71,2)," ",""),HFF_Data1!$C$4:$M$1004,MATCH('Estimator Steel Portfolio'!$C71,HFF_Data1!$C$4:$M$4,0),TRUE)*1000,"")</f>
        <v/>
      </c>
      <c r="K71" s="61" t="str">
        <f>IFERROR($J71/HFF_Data1!$H$1,"")</f>
        <v/>
      </c>
      <c r="L71" s="62" t="str">
        <f t="shared" si="2"/>
        <v/>
      </c>
      <c r="M71" s="63" t="str">
        <f>IFERROR(VLOOKUP(SUBSTITUTE($X71&amp;ROUNDUP($G71,2)," ",""),HFF_Data1!$C$4:$N$1004,12,TRUE),"")</f>
        <v/>
      </c>
      <c r="N71" s="64" t="str">
        <f t="shared" si="3"/>
        <v/>
      </c>
      <c r="O71" s="65" t="str">
        <f t="shared" si="4"/>
        <v/>
      </c>
      <c r="P71" s="57"/>
      <c r="Q71" s="61" t="str">
        <f>IFERROR(VLOOKUP(SUBSTITUTE($X71&amp;ROUNDUP($G71,2)," ",""),AWHB_Data!$C$4:$M$1005,MATCH('Estimator Steel Portfolio'!$C71,AWHB_Data!$C$4:$M$4,0),TRUE)*1000,"")</f>
        <v/>
      </c>
      <c r="R71" s="61" t="str">
        <f>IFERROR($Q71/AWHB_Data!$H$1,"")</f>
        <v/>
      </c>
      <c r="S71" s="62" t="str">
        <f t="shared" si="6"/>
        <v/>
      </c>
      <c r="T71" s="63" t="str">
        <f>IFERROR(VLOOKUP(SUBSTITUTE($X71&amp;ROUNDUP($G71,2)," ",""),AWHB_Data!$C$4:$N$1005,12,TRUE),"")</f>
        <v/>
      </c>
      <c r="U71" s="74" t="str">
        <f t="shared" si="7"/>
        <v xml:space="preserve"> </v>
      </c>
      <c r="V71" s="75" t="str">
        <f t="shared" si="8"/>
        <v/>
      </c>
      <c r="X71" s="55" t="str">
        <f>IF($B$1="Metric",IFERROR(VLOOKUP(SUBSTITUTE($A71&amp;"Metric"&amp;$B71," ",""),members_metric!$F$7:$K$2000,6,FALSE),""),IFERROR(VLOOKUP(SUBSTITUTE($A71&amp;$B71," ",""),members!$D$7:$I$2000,6,FALSE),""))</f>
        <v/>
      </c>
      <c r="Y71" s="66" t="str">
        <f>IF($B$1="Metric", IFERROR(VLOOKUP(SUBSTITUTE($A71&amp;"Metric"&amp;$B71," ",""),members_metric!$F$7:$J$2000,2,FALSE)/12,""),IFERROR(VLOOKUP(SUBSTITUTE($A71&amp;$B71," ",""),members!$D$7:$G$2000,2,FALSE)/12,""))</f>
        <v/>
      </c>
      <c r="Z71" s="67" t="str">
        <f>IF($B$1="Metric", IFERROR(VLOOKUP(SUBSTITUTE($A71&amp;"Metric"&amp;$B71," ",""),members_metric!$F$7:$J$2000,5,FALSE),""),IFERROR(VLOOKUP(SUBSTITUTE($A71&amp;$B71," ",""),members!$D$7:$H$2000,5,FALSE),""))</f>
        <v/>
      </c>
      <c r="AA71" s="55" t="e">
        <f>IF(#REF!&lt;=N71,1,0)</f>
        <v>#REF!</v>
      </c>
      <c r="AB71" s="119"/>
      <c r="AC71" s="119"/>
      <c r="AD71" s="119"/>
      <c r="AE71" s="119"/>
      <c r="AF71" s="119"/>
      <c r="AG71" s="119"/>
      <c r="AH71" s="119"/>
      <c r="AI71" s="119"/>
      <c r="AJ71" s="119"/>
      <c r="AK71" s="119"/>
      <c r="AL71" s="119"/>
      <c r="AM71" s="119"/>
      <c r="AN71" s="119"/>
      <c r="AO71" s="119"/>
      <c r="AP71" s="119"/>
      <c r="AQ71" s="119"/>
      <c r="AR71" s="119"/>
      <c r="AS71" s="119"/>
      <c r="AT71" s="119"/>
      <c r="AU71" s="119"/>
      <c r="AV71" s="119"/>
      <c r="AW71" s="119"/>
      <c r="AX71" s="119"/>
    </row>
    <row r="72" spans="1:50" ht="15" x14ac:dyDescent="0.2">
      <c r="A72" s="121"/>
      <c r="B72" s="122"/>
      <c r="C72" s="122"/>
      <c r="D72" s="122"/>
      <c r="E72" s="122"/>
      <c r="F72" s="58">
        <f t="shared" si="5"/>
        <v>0</v>
      </c>
      <c r="G72" s="59" t="str">
        <f>IF($B$1="Metric", IFERROR(VLOOKUP(SUBSTITUTE($A72&amp;"Metric"&amp;$B72," ",""),members_metric!$F$7:$J$2000,3,FALSE),""),  IFERROR(VLOOKUP(SUBSTITUTE($A72&amp;$B72," ",""),members!$D$7:$G$2000,3,FALSE),""))</f>
        <v/>
      </c>
      <c r="H72" s="60" t="str">
        <f t="shared" si="9"/>
        <v/>
      </c>
      <c r="I72" s="57"/>
      <c r="J72" s="61" t="str">
        <f>IFERROR(VLOOKUP(SUBSTITUTE($X72&amp;ROUNDUP($G72,2)," ",""),HFF_Data1!$C$4:$M$1004,MATCH('Estimator Steel Portfolio'!$C72,HFF_Data1!$C$4:$M$4,0),TRUE)*1000,"")</f>
        <v/>
      </c>
      <c r="K72" s="61" t="str">
        <f>IFERROR($J72/HFF_Data1!$H$1,"")</f>
        <v/>
      </c>
      <c r="L72" s="62" t="str">
        <f t="shared" si="2"/>
        <v/>
      </c>
      <c r="M72" s="63" t="str">
        <f>IFERROR(VLOOKUP(SUBSTITUTE($X72&amp;ROUNDUP($G72,2)," ",""),HFF_Data1!$C$4:$N$1004,12,TRUE),"")</f>
        <v/>
      </c>
      <c r="N72" s="64" t="str">
        <f t="shared" si="3"/>
        <v/>
      </c>
      <c r="O72" s="65" t="str">
        <f t="shared" si="4"/>
        <v/>
      </c>
      <c r="P72" s="57"/>
      <c r="Q72" s="61" t="str">
        <f>IFERROR(VLOOKUP(SUBSTITUTE($X72&amp;ROUNDUP($G72,2)," ",""),AWHB_Data!$C$4:$M$1005,MATCH('Estimator Steel Portfolio'!$C72,AWHB_Data!$C$4:$M$4,0),TRUE)*1000,"")</f>
        <v/>
      </c>
      <c r="R72" s="61" t="str">
        <f>IFERROR($Q72/AWHB_Data!$H$1,"")</f>
        <v/>
      </c>
      <c r="S72" s="62" t="str">
        <f t="shared" si="6"/>
        <v/>
      </c>
      <c r="T72" s="63" t="str">
        <f>IFERROR(VLOOKUP(SUBSTITUTE($X72&amp;ROUNDUP($G72,2)," ",""),AWHB_Data!$C$4:$N$1005,12,TRUE),"")</f>
        <v/>
      </c>
      <c r="U72" s="74" t="str">
        <f t="shared" si="7"/>
        <v xml:space="preserve"> </v>
      </c>
      <c r="V72" s="75" t="str">
        <f t="shared" si="8"/>
        <v/>
      </c>
      <c r="X72" s="55" t="str">
        <f>IF($B$1="Metric",IFERROR(VLOOKUP(SUBSTITUTE($A72&amp;"Metric"&amp;$B72," ",""),members_metric!$F$7:$K$2000,6,FALSE),""),IFERROR(VLOOKUP(SUBSTITUTE($A72&amp;$B72," ",""),members!$D$7:$I$2000,6,FALSE),""))</f>
        <v/>
      </c>
      <c r="Y72" s="66" t="str">
        <f>IF($B$1="Metric", IFERROR(VLOOKUP(SUBSTITUTE($A72&amp;"Metric"&amp;$B72," ",""),members_metric!$F$7:$J$2000,2,FALSE)/12,""),IFERROR(VLOOKUP(SUBSTITUTE($A72&amp;$B72," ",""),members!$D$7:$G$2000,2,FALSE)/12,""))</f>
        <v/>
      </c>
      <c r="Z72" s="67" t="str">
        <f>IF($B$1="Metric", IFERROR(VLOOKUP(SUBSTITUTE($A72&amp;"Metric"&amp;$B72," ",""),members_metric!$F$7:$J$2000,5,FALSE),""),IFERROR(VLOOKUP(SUBSTITUTE($A72&amp;$B72," ",""),members!$D$7:$H$2000,5,FALSE),""))</f>
        <v/>
      </c>
      <c r="AA72" s="55" t="e">
        <f>IF(#REF!&lt;=N72,1,0)</f>
        <v>#REF!</v>
      </c>
      <c r="AB72" s="119"/>
      <c r="AC72" s="119"/>
      <c r="AD72" s="119"/>
      <c r="AE72" s="119"/>
      <c r="AF72" s="119"/>
      <c r="AG72" s="119"/>
      <c r="AH72" s="119"/>
      <c r="AI72" s="119"/>
      <c r="AJ72" s="119"/>
      <c r="AK72" s="119"/>
      <c r="AL72" s="119"/>
      <c r="AM72" s="119"/>
      <c r="AN72" s="119"/>
      <c r="AO72" s="119"/>
      <c r="AP72" s="119"/>
      <c r="AQ72" s="119"/>
      <c r="AR72" s="119"/>
      <c r="AS72" s="119"/>
      <c r="AT72" s="119"/>
      <c r="AU72" s="119"/>
      <c r="AV72" s="119"/>
      <c r="AW72" s="119"/>
      <c r="AX72" s="119"/>
    </row>
    <row r="73" spans="1:50" ht="15" x14ac:dyDescent="0.2">
      <c r="A73" s="121"/>
      <c r="B73" s="122"/>
      <c r="C73" s="122"/>
      <c r="D73" s="122"/>
      <c r="E73" s="122"/>
      <c r="F73" s="58">
        <f t="shared" si="5"/>
        <v>0</v>
      </c>
      <c r="G73" s="59" t="str">
        <f>IF($B$1="Metric", IFERROR(VLOOKUP(SUBSTITUTE($A73&amp;"Metric"&amp;$B73," ",""),members_metric!$F$7:$J$2000,3,FALSE),""),  IFERROR(VLOOKUP(SUBSTITUTE($A73&amp;$B73," ",""),members!$D$7:$G$2000,3,FALSE),""))</f>
        <v/>
      </c>
      <c r="H73" s="60" t="str">
        <f t="shared" si="9"/>
        <v/>
      </c>
      <c r="I73" s="57"/>
      <c r="J73" s="61" t="str">
        <f>IFERROR(VLOOKUP(SUBSTITUTE($X73&amp;ROUNDUP($G73,2)," ",""),HFF_Data1!$C$4:$M$1004,MATCH('Estimator Steel Portfolio'!$C73,HFF_Data1!$C$4:$M$4,0),TRUE)*1000,"")</f>
        <v/>
      </c>
      <c r="K73" s="61" t="str">
        <f>IFERROR($J73/HFF_Data1!$H$1,"")</f>
        <v/>
      </c>
      <c r="L73" s="62" t="str">
        <f t="shared" si="2"/>
        <v/>
      </c>
      <c r="M73" s="63" t="str">
        <f>IFERROR(VLOOKUP(SUBSTITUTE($X73&amp;ROUNDUP($G73,2)," ",""),HFF_Data1!$C$4:$N$1004,12,TRUE),"")</f>
        <v/>
      </c>
      <c r="N73" s="64" t="str">
        <f t="shared" si="3"/>
        <v/>
      </c>
      <c r="O73" s="65" t="str">
        <f t="shared" si="4"/>
        <v/>
      </c>
      <c r="P73" s="57"/>
      <c r="Q73" s="61" t="str">
        <f>IFERROR(VLOOKUP(SUBSTITUTE($X73&amp;ROUNDUP($G73,2)," ",""),AWHB_Data!$C$4:$M$1005,MATCH('Estimator Steel Portfolio'!$C73,AWHB_Data!$C$4:$M$4,0),TRUE)*1000,"")</f>
        <v/>
      </c>
      <c r="R73" s="61" t="str">
        <f>IFERROR($Q73/AWHB_Data!$H$1,"")</f>
        <v/>
      </c>
      <c r="S73" s="62" t="str">
        <f t="shared" si="6"/>
        <v/>
      </c>
      <c r="T73" s="63" t="str">
        <f>IFERROR(VLOOKUP(SUBSTITUTE($X73&amp;ROUNDUP($G73,2)," ",""),AWHB_Data!$C$4:$N$1005,12,TRUE),"")</f>
        <v/>
      </c>
      <c r="U73" s="74" t="str">
        <f t="shared" si="7"/>
        <v xml:space="preserve"> </v>
      </c>
      <c r="V73" s="75" t="str">
        <f t="shared" si="8"/>
        <v/>
      </c>
      <c r="X73" s="55" t="str">
        <f>IF($B$1="Metric",IFERROR(VLOOKUP(SUBSTITUTE($A73&amp;"Metric"&amp;$B73," ",""),members_metric!$F$7:$K$2000,6,FALSE),""),IFERROR(VLOOKUP(SUBSTITUTE($A73&amp;$B73," ",""),members!$D$7:$I$2000,6,FALSE),""))</f>
        <v/>
      </c>
      <c r="Y73" s="66" t="str">
        <f>IF($B$1="Metric", IFERROR(VLOOKUP(SUBSTITUTE($A73&amp;"Metric"&amp;$B73," ",""),members_metric!$F$7:$J$2000,2,FALSE)/12,""),IFERROR(VLOOKUP(SUBSTITUTE($A73&amp;$B73," ",""),members!$D$7:$G$2000,2,FALSE)/12,""))</f>
        <v/>
      </c>
      <c r="Z73" s="67" t="str">
        <f>IF($B$1="Metric", IFERROR(VLOOKUP(SUBSTITUTE($A73&amp;"Metric"&amp;$B73," ",""),members_metric!$F$7:$J$2000,5,FALSE),""),IFERROR(VLOOKUP(SUBSTITUTE($A73&amp;$B73," ",""),members!$D$7:$H$2000,5,FALSE),""))</f>
        <v/>
      </c>
      <c r="AA73" s="55" t="e">
        <f>IF(#REF!&lt;=N73,1,0)</f>
        <v>#REF!</v>
      </c>
      <c r="AB73" s="119"/>
      <c r="AC73" s="119"/>
      <c r="AD73" s="119"/>
      <c r="AE73" s="119"/>
      <c r="AF73" s="119"/>
      <c r="AG73" s="119"/>
      <c r="AH73" s="119"/>
      <c r="AI73" s="119"/>
      <c r="AJ73" s="119"/>
      <c r="AK73" s="119"/>
      <c r="AL73" s="119"/>
      <c r="AM73" s="119"/>
      <c r="AN73" s="119"/>
      <c r="AO73" s="119"/>
      <c r="AP73" s="119"/>
      <c r="AQ73" s="119"/>
      <c r="AR73" s="119"/>
      <c r="AS73" s="119"/>
      <c r="AT73" s="119"/>
      <c r="AU73" s="119"/>
      <c r="AV73" s="119"/>
      <c r="AW73" s="119"/>
      <c r="AX73" s="119"/>
    </row>
    <row r="74" spans="1:50" ht="15" x14ac:dyDescent="0.2">
      <c r="A74" s="121"/>
      <c r="B74" s="122"/>
      <c r="C74" s="122"/>
      <c r="D74" s="122"/>
      <c r="E74" s="122"/>
      <c r="F74" s="58">
        <f t="shared" si="5"/>
        <v>0</v>
      </c>
      <c r="G74" s="59" t="str">
        <f>IF($B$1="Metric", IFERROR(VLOOKUP(SUBSTITUTE($A74&amp;"Metric"&amp;$B74," ",""),members_metric!$F$7:$J$2000,3,FALSE),""),  IFERROR(VLOOKUP(SUBSTITUTE($A74&amp;$B74," ",""),members!$D$7:$G$2000,3,FALSE),""))</f>
        <v/>
      </c>
      <c r="H74" s="60" t="str">
        <f t="shared" si="9"/>
        <v/>
      </c>
      <c r="I74" s="57"/>
      <c r="J74" s="61" t="str">
        <f>IFERROR(VLOOKUP(SUBSTITUTE($X74&amp;ROUNDUP($G74,2)," ",""),HFF_Data1!$C$4:$M$1004,MATCH('Estimator Steel Portfolio'!$C74,HFF_Data1!$C$4:$M$4,0),TRUE)*1000,"")</f>
        <v/>
      </c>
      <c r="K74" s="61" t="str">
        <f>IFERROR($J74/HFF_Data1!$H$1,"")</f>
        <v/>
      </c>
      <c r="L74" s="62" t="str">
        <f t="shared" si="2"/>
        <v/>
      </c>
      <c r="M74" s="63" t="str">
        <f>IFERROR(VLOOKUP(SUBSTITUTE($X74&amp;ROUNDUP($G74,2)," ",""),HFF_Data1!$C$4:$N$1004,12,TRUE),"")</f>
        <v/>
      </c>
      <c r="N74" s="64" t="str">
        <f t="shared" si="3"/>
        <v/>
      </c>
      <c r="O74" s="65" t="str">
        <f t="shared" si="4"/>
        <v/>
      </c>
      <c r="P74" s="57"/>
      <c r="Q74" s="61" t="str">
        <f>IFERROR(VLOOKUP(SUBSTITUTE($X74&amp;ROUNDUP($G74,2)," ",""),AWHB_Data!$C$4:$M$1005,MATCH('Estimator Steel Portfolio'!$C74,AWHB_Data!$C$4:$M$4,0),TRUE)*1000,"")</f>
        <v/>
      </c>
      <c r="R74" s="61" t="str">
        <f>IFERROR($Q74/AWHB_Data!$H$1,"")</f>
        <v/>
      </c>
      <c r="S74" s="62" t="str">
        <f t="shared" si="6"/>
        <v/>
      </c>
      <c r="T74" s="63" t="str">
        <f>IFERROR(VLOOKUP(SUBSTITUTE($X74&amp;ROUNDUP($G74,2)," ",""),AWHB_Data!$C$4:$N$1005,12,TRUE),"")</f>
        <v/>
      </c>
      <c r="U74" s="74" t="str">
        <f t="shared" si="7"/>
        <v xml:space="preserve"> </v>
      </c>
      <c r="V74" s="75" t="str">
        <f t="shared" si="8"/>
        <v/>
      </c>
      <c r="X74" s="55" t="str">
        <f>IF($B$1="Metric",IFERROR(VLOOKUP(SUBSTITUTE($A74&amp;"Metric"&amp;$B74," ",""),members_metric!$F$7:$K$2000,6,FALSE),""),IFERROR(VLOOKUP(SUBSTITUTE($A74&amp;$B74," ",""),members!$D$7:$I$2000,6,FALSE),""))</f>
        <v/>
      </c>
      <c r="Y74" s="66" t="str">
        <f>IF($B$1="Metric", IFERROR(VLOOKUP(SUBSTITUTE($A74&amp;"Metric"&amp;$B74," ",""),members_metric!$F$7:$J$2000,2,FALSE)/12,""),IFERROR(VLOOKUP(SUBSTITUTE($A74&amp;$B74," ",""),members!$D$7:$G$2000,2,FALSE)/12,""))</f>
        <v/>
      </c>
      <c r="Z74" s="67" t="str">
        <f>IF($B$1="Metric", IFERROR(VLOOKUP(SUBSTITUTE($A74&amp;"Metric"&amp;$B74," ",""),members_metric!$F$7:$J$2000,5,FALSE),""),IFERROR(VLOOKUP(SUBSTITUTE($A74&amp;$B74," ",""),members!$D$7:$H$2000,5,FALSE),""))</f>
        <v/>
      </c>
      <c r="AA74" s="55" t="e">
        <f>IF(#REF!&lt;=N74,1,0)</f>
        <v>#REF!</v>
      </c>
      <c r="AB74" s="119"/>
      <c r="AC74" s="119"/>
      <c r="AD74" s="119"/>
      <c r="AE74" s="119"/>
      <c r="AF74" s="119"/>
      <c r="AG74" s="119"/>
      <c r="AH74" s="119"/>
      <c r="AI74" s="119"/>
      <c r="AJ74" s="119"/>
      <c r="AK74" s="119"/>
      <c r="AL74" s="119"/>
      <c r="AM74" s="119"/>
      <c r="AN74" s="119"/>
      <c r="AO74" s="119"/>
      <c r="AP74" s="119"/>
      <c r="AQ74" s="119"/>
      <c r="AR74" s="119"/>
      <c r="AS74" s="119"/>
      <c r="AT74" s="119"/>
      <c r="AU74" s="119"/>
      <c r="AV74" s="119"/>
      <c r="AW74" s="119"/>
      <c r="AX74" s="119"/>
    </row>
    <row r="75" spans="1:50" ht="15" x14ac:dyDescent="0.2">
      <c r="A75" s="121"/>
      <c r="B75" s="122"/>
      <c r="C75" s="122"/>
      <c r="D75" s="122"/>
      <c r="E75" s="122"/>
      <c r="F75" s="58">
        <f t="shared" si="5"/>
        <v>0</v>
      </c>
      <c r="G75" s="59" t="str">
        <f>IF($B$1="Metric", IFERROR(VLOOKUP(SUBSTITUTE($A75&amp;"Metric"&amp;$B75," ",""),members_metric!$F$7:$J$2000,3,FALSE),""),  IFERROR(VLOOKUP(SUBSTITUTE($A75&amp;$B75," ",""),members!$D$7:$G$2000,3,FALSE),""))</f>
        <v/>
      </c>
      <c r="H75" s="60" t="str">
        <f t="shared" si="9"/>
        <v/>
      </c>
      <c r="I75" s="57"/>
      <c r="J75" s="61" t="str">
        <f>IFERROR(VLOOKUP(SUBSTITUTE($X75&amp;ROUNDUP($G75,2)," ",""),HFF_Data1!$C$4:$M$1004,MATCH('Estimator Steel Portfolio'!$C75,HFF_Data1!$C$4:$M$4,0),TRUE)*1000,"")</f>
        <v/>
      </c>
      <c r="K75" s="61" t="str">
        <f>IFERROR($J75/HFF_Data1!$H$1,"")</f>
        <v/>
      </c>
      <c r="L75" s="62" t="str">
        <f t="shared" si="2"/>
        <v/>
      </c>
      <c r="M75" s="63" t="str">
        <f>IFERROR(VLOOKUP(SUBSTITUTE($X75&amp;ROUNDUP($G75,2)," ",""),HFF_Data1!$C$4:$N$1004,12,TRUE),"")</f>
        <v/>
      </c>
      <c r="N75" s="64" t="str">
        <f t="shared" si="3"/>
        <v/>
      </c>
      <c r="O75" s="65" t="str">
        <f t="shared" si="4"/>
        <v/>
      </c>
      <c r="P75" s="57"/>
      <c r="Q75" s="61" t="str">
        <f>IFERROR(VLOOKUP(SUBSTITUTE($X75&amp;ROUNDUP($G75,2)," ",""),AWHB_Data!$C$4:$M$1005,MATCH('Estimator Steel Portfolio'!$C75,AWHB_Data!$C$4:$M$4,0),TRUE)*1000,"")</f>
        <v/>
      </c>
      <c r="R75" s="61" t="str">
        <f>IFERROR($Q75/AWHB_Data!$H$1,"")</f>
        <v/>
      </c>
      <c r="S75" s="62" t="str">
        <f t="shared" si="6"/>
        <v/>
      </c>
      <c r="T75" s="63" t="str">
        <f>IFERROR(VLOOKUP(SUBSTITUTE($X75&amp;ROUNDUP($G75,2)," ",""),AWHB_Data!$C$4:$N$1005,12,TRUE),"")</f>
        <v/>
      </c>
      <c r="U75" s="74" t="str">
        <f t="shared" si="7"/>
        <v xml:space="preserve"> </v>
      </c>
      <c r="V75" s="75" t="str">
        <f t="shared" si="8"/>
        <v/>
      </c>
      <c r="X75" s="55" t="str">
        <f>IF($B$1="Metric",IFERROR(VLOOKUP(SUBSTITUTE($A75&amp;"Metric"&amp;$B75," ",""),members_metric!$F$7:$K$2000,6,FALSE),""),IFERROR(VLOOKUP(SUBSTITUTE($A75&amp;$B75," ",""),members!$D$7:$I$2000,6,FALSE),""))</f>
        <v/>
      </c>
      <c r="Y75" s="66" t="str">
        <f>IF($B$1="Metric", IFERROR(VLOOKUP(SUBSTITUTE($A75&amp;"Metric"&amp;$B75," ",""),members_metric!$F$7:$J$2000,2,FALSE)/12,""),IFERROR(VLOOKUP(SUBSTITUTE($A75&amp;$B75," ",""),members!$D$7:$G$2000,2,FALSE)/12,""))</f>
        <v/>
      </c>
      <c r="Z75" s="67" t="str">
        <f>IF($B$1="Metric", IFERROR(VLOOKUP(SUBSTITUTE($A75&amp;"Metric"&amp;$B75," ",""),members_metric!$F$7:$J$2000,5,FALSE),""),IFERROR(VLOOKUP(SUBSTITUTE($A75&amp;$B75," ",""),members!$D$7:$H$2000,5,FALSE),""))</f>
        <v/>
      </c>
      <c r="AA75" s="55" t="e">
        <f>IF(#REF!&lt;=N75,1,0)</f>
        <v>#REF!</v>
      </c>
      <c r="AB75" s="119"/>
      <c r="AC75" s="119"/>
      <c r="AD75" s="119"/>
      <c r="AE75" s="119"/>
      <c r="AF75" s="119"/>
      <c r="AG75" s="119"/>
      <c r="AH75" s="119"/>
      <c r="AI75" s="119"/>
      <c r="AJ75" s="119"/>
      <c r="AK75" s="119"/>
      <c r="AL75" s="119"/>
      <c r="AM75" s="119"/>
      <c r="AN75" s="119"/>
      <c r="AO75" s="119"/>
      <c r="AP75" s="119"/>
      <c r="AQ75" s="119"/>
      <c r="AR75" s="119"/>
      <c r="AS75" s="119"/>
      <c r="AT75" s="119"/>
      <c r="AU75" s="119"/>
      <c r="AV75" s="119"/>
      <c r="AW75" s="119"/>
      <c r="AX75" s="119"/>
    </row>
    <row r="76" spans="1:50" ht="15" x14ac:dyDescent="0.2">
      <c r="A76" s="121"/>
      <c r="B76" s="122"/>
      <c r="C76" s="122"/>
      <c r="D76" s="122"/>
      <c r="E76" s="122"/>
      <c r="F76" s="58">
        <f t="shared" si="5"/>
        <v>0</v>
      </c>
      <c r="G76" s="59" t="str">
        <f>IF($B$1="Metric", IFERROR(VLOOKUP(SUBSTITUTE($A76&amp;"Metric"&amp;$B76," ",""),members_metric!$F$7:$J$2000,3,FALSE),""),  IFERROR(VLOOKUP(SUBSTITUTE($A76&amp;$B76," ",""),members!$D$7:$G$2000,3,FALSE),""))</f>
        <v/>
      </c>
      <c r="H76" s="60" t="str">
        <f t="shared" si="9"/>
        <v/>
      </c>
      <c r="I76" s="57"/>
      <c r="J76" s="61" t="str">
        <f>IFERROR(VLOOKUP(SUBSTITUTE($X76&amp;ROUNDUP($G76,2)," ",""),HFF_Data1!$C$4:$M$1004,MATCH('Estimator Steel Portfolio'!$C76,HFF_Data1!$C$4:$M$4,0),TRUE)*1000,"")</f>
        <v/>
      </c>
      <c r="K76" s="61" t="str">
        <f>IFERROR($J76/HFF_Data1!$H$1,"")</f>
        <v/>
      </c>
      <c r="L76" s="62" t="str">
        <f t="shared" si="2"/>
        <v/>
      </c>
      <c r="M76" s="63" t="str">
        <f>IFERROR(VLOOKUP(SUBSTITUTE($X76&amp;ROUNDUP($G76,2)," ",""),HFF_Data1!$C$4:$N$1004,12,TRUE),"")</f>
        <v/>
      </c>
      <c r="N76" s="64" t="str">
        <f t="shared" si="3"/>
        <v/>
      </c>
      <c r="O76" s="65" t="str">
        <f t="shared" si="4"/>
        <v/>
      </c>
      <c r="P76" s="57"/>
      <c r="Q76" s="61" t="str">
        <f>IFERROR(VLOOKUP(SUBSTITUTE($X76&amp;ROUNDUP($G76,2)," ",""),AWHB_Data!$C$4:$M$1005,MATCH('Estimator Steel Portfolio'!$C76,AWHB_Data!$C$4:$M$4,0),TRUE)*1000,"")</f>
        <v/>
      </c>
      <c r="R76" s="61" t="str">
        <f>IFERROR($Q76/AWHB_Data!$H$1,"")</f>
        <v/>
      </c>
      <c r="S76" s="62" t="str">
        <f t="shared" si="6"/>
        <v/>
      </c>
      <c r="T76" s="63" t="str">
        <f>IFERROR(VLOOKUP(SUBSTITUTE($X76&amp;ROUNDUP($G76,2)," ",""),AWHB_Data!$C$4:$N$1005,12,TRUE),"")</f>
        <v/>
      </c>
      <c r="U76" s="74" t="str">
        <f t="shared" si="7"/>
        <v xml:space="preserve"> </v>
      </c>
      <c r="V76" s="75" t="str">
        <f t="shared" si="8"/>
        <v/>
      </c>
      <c r="X76" s="55" t="str">
        <f>IF($B$1="Metric",IFERROR(VLOOKUP(SUBSTITUTE($A76&amp;"Metric"&amp;$B76," ",""),members_metric!$F$7:$K$2000,6,FALSE),""),IFERROR(VLOOKUP(SUBSTITUTE($A76&amp;$B76," ",""),members!$D$7:$I$2000,6,FALSE),""))</f>
        <v/>
      </c>
      <c r="Y76" s="66" t="str">
        <f>IF($B$1="Metric", IFERROR(VLOOKUP(SUBSTITUTE($A76&amp;"Metric"&amp;$B76," ",""),members_metric!$F$7:$J$2000,2,FALSE)/12,""),IFERROR(VLOOKUP(SUBSTITUTE($A76&amp;$B76," ",""),members!$D$7:$G$2000,2,FALSE)/12,""))</f>
        <v/>
      </c>
      <c r="Z76" s="67" t="str">
        <f>IF($B$1="Metric", IFERROR(VLOOKUP(SUBSTITUTE($A76&amp;"Metric"&amp;$B76," ",""),members_metric!$F$7:$J$2000,5,FALSE),""),IFERROR(VLOOKUP(SUBSTITUTE($A76&amp;$B76," ",""),members!$D$7:$H$2000,5,FALSE),""))</f>
        <v/>
      </c>
      <c r="AA76" s="55" t="e">
        <f>IF(#REF!&lt;=N76,1,0)</f>
        <v>#REF!</v>
      </c>
      <c r="AB76" s="119"/>
      <c r="AC76" s="119"/>
      <c r="AD76" s="119"/>
      <c r="AE76" s="119"/>
      <c r="AF76" s="119"/>
      <c r="AG76" s="119"/>
      <c r="AH76" s="119"/>
      <c r="AI76" s="119"/>
      <c r="AJ76" s="119"/>
      <c r="AK76" s="119"/>
      <c r="AL76" s="119"/>
      <c r="AM76" s="119"/>
      <c r="AN76" s="119"/>
      <c r="AO76" s="119"/>
      <c r="AP76" s="119"/>
      <c r="AQ76" s="119"/>
      <c r="AR76" s="119"/>
      <c r="AS76" s="119"/>
      <c r="AT76" s="119"/>
      <c r="AU76" s="119"/>
      <c r="AV76" s="119"/>
      <c r="AW76" s="119"/>
      <c r="AX76" s="119"/>
    </row>
    <row r="77" spans="1:50" ht="15" x14ac:dyDescent="0.2">
      <c r="A77" s="121"/>
      <c r="B77" s="122"/>
      <c r="C77" s="122"/>
      <c r="D77" s="122"/>
      <c r="E77" s="122"/>
      <c r="F77" s="58">
        <f t="shared" si="5"/>
        <v>0</v>
      </c>
      <c r="G77" s="59" t="str">
        <f>IF($B$1="Metric", IFERROR(VLOOKUP(SUBSTITUTE($A77&amp;"Metric"&amp;$B77," ",""),members_metric!$F$7:$J$2000,3,FALSE),""),  IFERROR(VLOOKUP(SUBSTITUTE($A77&amp;$B77," ",""),members!$D$7:$G$2000,3,FALSE),""))</f>
        <v/>
      </c>
      <c r="H77" s="60" t="str">
        <f t="shared" si="9"/>
        <v/>
      </c>
      <c r="I77" s="57"/>
      <c r="J77" s="61" t="str">
        <f>IFERROR(VLOOKUP(SUBSTITUTE($X77&amp;ROUNDUP($G77,2)," ",""),HFF_Data1!$C$4:$M$1004,MATCH('Estimator Steel Portfolio'!$C77,HFF_Data1!$C$4:$M$4,0),TRUE)*1000,"")</f>
        <v/>
      </c>
      <c r="K77" s="61" t="str">
        <f>IFERROR($J77/HFF_Data1!$H$1,"")</f>
        <v/>
      </c>
      <c r="L77" s="62" t="str">
        <f t="shared" si="2"/>
        <v/>
      </c>
      <c r="M77" s="63" t="str">
        <f>IFERROR(VLOOKUP(SUBSTITUTE($X77&amp;ROUNDUP($G77,2)," ",""),HFF_Data1!$C$4:$N$1004,12,TRUE),"")</f>
        <v/>
      </c>
      <c r="N77" s="64" t="str">
        <f t="shared" si="3"/>
        <v/>
      </c>
      <c r="O77" s="65" t="str">
        <f t="shared" si="4"/>
        <v/>
      </c>
      <c r="P77" s="57"/>
      <c r="Q77" s="61" t="str">
        <f>IFERROR(VLOOKUP(SUBSTITUTE($X77&amp;ROUNDUP($G77,2)," ",""),AWHB_Data!$C$4:$M$1005,MATCH('Estimator Steel Portfolio'!$C77,AWHB_Data!$C$4:$M$4,0),TRUE)*1000,"")</f>
        <v/>
      </c>
      <c r="R77" s="61" t="str">
        <f>IFERROR($Q77/AWHB_Data!$H$1,"")</f>
        <v/>
      </c>
      <c r="S77" s="62" t="str">
        <f t="shared" si="6"/>
        <v/>
      </c>
      <c r="T77" s="63" t="str">
        <f>IFERROR(VLOOKUP(SUBSTITUTE($X77&amp;ROUNDUP($G77,2)," ",""),AWHB_Data!$C$4:$N$1005,12,TRUE),"")</f>
        <v/>
      </c>
      <c r="U77" s="74" t="str">
        <f t="shared" si="7"/>
        <v xml:space="preserve"> </v>
      </c>
      <c r="V77" s="75" t="str">
        <f t="shared" si="8"/>
        <v/>
      </c>
      <c r="X77" s="55" t="str">
        <f>IF($B$1="Metric",IFERROR(VLOOKUP(SUBSTITUTE($A77&amp;"Metric"&amp;$B77," ",""),members_metric!$F$7:$K$2000,6,FALSE),""),IFERROR(VLOOKUP(SUBSTITUTE($A77&amp;$B77," ",""),members!$D$7:$I$2000,6,FALSE),""))</f>
        <v/>
      </c>
      <c r="Y77" s="66" t="str">
        <f>IF($B$1="Metric", IFERROR(VLOOKUP(SUBSTITUTE($A77&amp;"Metric"&amp;$B77," ",""),members_metric!$F$7:$J$2000,2,FALSE)/12,""),IFERROR(VLOOKUP(SUBSTITUTE($A77&amp;$B77," ",""),members!$D$7:$G$2000,2,FALSE)/12,""))</f>
        <v/>
      </c>
      <c r="Z77" s="67" t="str">
        <f>IF($B$1="Metric", IFERROR(VLOOKUP(SUBSTITUTE($A77&amp;"Metric"&amp;$B77," ",""),members_metric!$F$7:$J$2000,5,FALSE),""),IFERROR(VLOOKUP(SUBSTITUTE($A77&amp;$B77," ",""),members!$D$7:$H$2000,5,FALSE),""))</f>
        <v/>
      </c>
      <c r="AA77" s="55" t="e">
        <f>IF(#REF!&lt;=N77,1,0)</f>
        <v>#REF!</v>
      </c>
      <c r="AB77" s="119"/>
      <c r="AC77" s="119"/>
      <c r="AD77" s="119"/>
      <c r="AE77" s="119"/>
      <c r="AF77" s="119"/>
      <c r="AG77" s="119"/>
      <c r="AH77" s="119"/>
      <c r="AI77" s="119"/>
      <c r="AJ77" s="119"/>
      <c r="AK77" s="119"/>
      <c r="AL77" s="119"/>
      <c r="AM77" s="119"/>
      <c r="AN77" s="119"/>
      <c r="AO77" s="119"/>
      <c r="AP77" s="119"/>
      <c r="AQ77" s="119"/>
      <c r="AR77" s="119"/>
      <c r="AS77" s="119"/>
      <c r="AT77" s="119"/>
      <c r="AU77" s="119"/>
      <c r="AV77" s="119"/>
      <c r="AW77" s="119"/>
      <c r="AX77" s="119"/>
    </row>
    <row r="78" spans="1:50" ht="15" x14ac:dyDescent="0.2">
      <c r="A78" s="121"/>
      <c r="B78" s="122"/>
      <c r="C78" s="122"/>
      <c r="D78" s="122"/>
      <c r="E78" s="122"/>
      <c r="F78" s="58">
        <f t="shared" si="5"/>
        <v>0</v>
      </c>
      <c r="G78" s="59" t="str">
        <f>IF($B$1="Metric", IFERROR(VLOOKUP(SUBSTITUTE($A78&amp;"Metric"&amp;$B78," ",""),members_metric!$F$7:$J$2000,3,FALSE),""),  IFERROR(VLOOKUP(SUBSTITUTE($A78&amp;$B78," ",""),members!$D$7:$G$2000,3,FALSE),""))</f>
        <v/>
      </c>
      <c r="H78" s="60" t="str">
        <f t="shared" ref="H78:H109" si="10">IFERROR($Y78*$E78*$D78,"")</f>
        <v/>
      </c>
      <c r="I78" s="57"/>
      <c r="J78" s="61" t="str">
        <f>IFERROR(VLOOKUP(SUBSTITUTE($X78&amp;ROUNDUP($G78,2)," ",""),HFF_Data1!$C$4:$M$1004,MATCH('Estimator Steel Portfolio'!$C78,HFF_Data1!$C$4:$M$4,0),TRUE)*1000,"")</f>
        <v/>
      </c>
      <c r="K78" s="61" t="str">
        <f>IFERROR($J78/HFF_Data1!$H$1,"")</f>
        <v/>
      </c>
      <c r="L78" s="62" t="str">
        <f t="shared" ref="L78:L141" si="11">IFERROR(1/((($K78/1000)*12*12)/231),"")</f>
        <v/>
      </c>
      <c r="M78" s="63" t="str">
        <f>IFERROR(VLOOKUP(SUBSTITUTE($X78&amp;ROUNDUP($G78,2)," ",""),HFF_Data1!$C$4:$N$1004,12,TRUE),"")</f>
        <v/>
      </c>
      <c r="N78" s="64" t="str">
        <f t="shared" ref="N78:N141" si="12">IFERROR($H78/$L78,"")</f>
        <v/>
      </c>
      <c r="O78" s="65" t="str">
        <f t="shared" ref="O78:O141" si="13">IFERROR(ROUNDUP($K78/$O$12,0), "")</f>
        <v/>
      </c>
      <c r="P78" s="57"/>
      <c r="Q78" s="61" t="str">
        <f>IFERROR(VLOOKUP(SUBSTITUTE($X78&amp;ROUNDUP($G78,2)," ",""),AWHB_Data!$C$4:$M$1005,MATCH('Estimator Steel Portfolio'!$C78,AWHB_Data!$C$4:$M$4,0),TRUE)*1000,"")</f>
        <v/>
      </c>
      <c r="R78" s="61" t="str">
        <f>IFERROR($Q78/AWHB_Data!$H$1,"")</f>
        <v/>
      </c>
      <c r="S78" s="62" t="str">
        <f t="shared" si="6"/>
        <v/>
      </c>
      <c r="T78" s="63" t="str">
        <f>IFERROR(VLOOKUP(SUBSTITUTE($X78&amp;ROUNDUP($G78,2)," ",""),AWHB_Data!$C$4:$N$1005,12,TRUE),"")</f>
        <v/>
      </c>
      <c r="U78" s="74" t="str">
        <f t="shared" si="7"/>
        <v xml:space="preserve"> </v>
      </c>
      <c r="V78" s="75" t="str">
        <f t="shared" si="8"/>
        <v/>
      </c>
      <c r="X78" s="55" t="str">
        <f>IF($B$1="Metric",IFERROR(VLOOKUP(SUBSTITUTE($A78&amp;"Metric"&amp;$B78," ",""),members_metric!$F$7:$K$2000,6,FALSE),""),IFERROR(VLOOKUP(SUBSTITUTE($A78&amp;$B78," ",""),members!$D$7:$I$2000,6,FALSE),""))</f>
        <v/>
      </c>
      <c r="Y78" s="66" t="str">
        <f>IF($B$1="Metric", IFERROR(VLOOKUP(SUBSTITUTE($A78&amp;"Metric"&amp;$B78," ",""),members_metric!$F$7:$J$2000,2,FALSE)/12,""),IFERROR(VLOOKUP(SUBSTITUTE($A78&amp;$B78," ",""),members!$D$7:$G$2000,2,FALSE)/12,""))</f>
        <v/>
      </c>
      <c r="Z78" s="67" t="str">
        <f>IF($B$1="Metric", IFERROR(VLOOKUP(SUBSTITUTE($A78&amp;"Metric"&amp;$B78," ",""),members_metric!$F$7:$J$2000,5,FALSE),""),IFERROR(VLOOKUP(SUBSTITUTE($A78&amp;$B78," ",""),members!$D$7:$H$2000,5,FALSE),""))</f>
        <v/>
      </c>
      <c r="AA78" s="55" t="e">
        <f>IF(#REF!&lt;=N78,1,0)</f>
        <v>#REF!</v>
      </c>
      <c r="AB78" s="119"/>
      <c r="AC78" s="119"/>
      <c r="AD78" s="119"/>
      <c r="AE78" s="119"/>
      <c r="AF78" s="119"/>
      <c r="AG78" s="119"/>
      <c r="AH78" s="119"/>
      <c r="AI78" s="119"/>
      <c r="AJ78" s="119"/>
      <c r="AK78" s="119"/>
      <c r="AL78" s="119"/>
      <c r="AM78" s="119"/>
      <c r="AN78" s="119"/>
      <c r="AO78" s="119"/>
      <c r="AP78" s="119"/>
      <c r="AQ78" s="119"/>
      <c r="AR78" s="119"/>
      <c r="AS78" s="119"/>
      <c r="AT78" s="119"/>
      <c r="AU78" s="119"/>
      <c r="AV78" s="119"/>
      <c r="AW78" s="119"/>
      <c r="AX78" s="119"/>
    </row>
    <row r="79" spans="1:50" ht="15" x14ac:dyDescent="0.2">
      <c r="A79" s="121"/>
      <c r="B79" s="122"/>
      <c r="C79" s="122"/>
      <c r="D79" s="122"/>
      <c r="E79" s="122"/>
      <c r="F79" s="58">
        <f t="shared" ref="F79:F142" si="14">D79*E79</f>
        <v>0</v>
      </c>
      <c r="G79" s="59" t="str">
        <f>IF($B$1="Metric", IFERROR(VLOOKUP(SUBSTITUTE($A79&amp;"Metric"&amp;$B79," ",""),members_metric!$F$7:$J$2000,3,FALSE),""),  IFERROR(VLOOKUP(SUBSTITUTE($A79&amp;$B79," ",""),members!$D$7:$G$2000,3,FALSE),""))</f>
        <v/>
      </c>
      <c r="H79" s="60" t="str">
        <f t="shared" si="10"/>
        <v/>
      </c>
      <c r="I79" s="57"/>
      <c r="J79" s="61" t="str">
        <f>IFERROR(VLOOKUP(SUBSTITUTE($X79&amp;ROUNDUP($G79,2)," ",""),HFF_Data1!$C$4:$M$1004,MATCH('Estimator Steel Portfolio'!$C79,HFF_Data1!$C$4:$M$4,0),TRUE)*1000,"")</f>
        <v/>
      </c>
      <c r="K79" s="61" t="str">
        <f>IFERROR($J79/HFF_Data1!$H$1,"")</f>
        <v/>
      </c>
      <c r="L79" s="62" t="str">
        <f t="shared" si="11"/>
        <v/>
      </c>
      <c r="M79" s="63" t="str">
        <f>IFERROR(VLOOKUP(SUBSTITUTE($X79&amp;ROUNDUP($G79,2)," ",""),HFF_Data1!$C$4:$N$1004,12,TRUE),"")</f>
        <v/>
      </c>
      <c r="N79" s="64" t="str">
        <f t="shared" si="12"/>
        <v/>
      </c>
      <c r="O79" s="65" t="str">
        <f t="shared" si="13"/>
        <v/>
      </c>
      <c r="P79" s="57"/>
      <c r="Q79" s="61" t="str">
        <f>IFERROR(VLOOKUP(SUBSTITUTE($X79&amp;ROUNDUP($G79,2)," ",""),AWHB_Data!$C$4:$M$1005,MATCH('Estimator Steel Portfolio'!$C79,AWHB_Data!$C$4:$M$4,0),TRUE)*1000,"")</f>
        <v/>
      </c>
      <c r="R79" s="61" t="str">
        <f>IFERROR($Q79/AWHB_Data!$H$1,"")</f>
        <v/>
      </c>
      <c r="S79" s="62" t="str">
        <f t="shared" ref="S79:S142" si="15">IFERROR(1/((($R79/1000)*12*12)/231),"")</f>
        <v/>
      </c>
      <c r="T79" s="63" t="str">
        <f>IFERROR(VLOOKUP(SUBSTITUTE($X79&amp;ROUNDUP($G79,2)," ",""),AWHB_Data!$C$4:$N$1005,12,TRUE),"")</f>
        <v/>
      </c>
      <c r="U79" s="74" t="str">
        <f t="shared" ref="U79:U142" si="16">IFERROR($H79/$S79," ")</f>
        <v xml:space="preserve"> </v>
      </c>
      <c r="V79" s="75" t="str">
        <f t="shared" ref="V79:V142" si="17">IFERROR(ROUNDUP($R79/$V$12,0), "")</f>
        <v/>
      </c>
      <c r="X79" s="55" t="str">
        <f>IF($B$1="Metric",IFERROR(VLOOKUP(SUBSTITUTE($A79&amp;"Metric"&amp;$B79," ",""),members_metric!$F$7:$K$2000,6,FALSE),""),IFERROR(VLOOKUP(SUBSTITUTE($A79&amp;$B79," ",""),members!$D$7:$I$2000,6,FALSE),""))</f>
        <v/>
      </c>
      <c r="Y79" s="66" t="str">
        <f>IF($B$1="Metric", IFERROR(VLOOKUP(SUBSTITUTE($A79&amp;"Metric"&amp;$B79," ",""),members_metric!$F$7:$J$2000,2,FALSE)/12,""),IFERROR(VLOOKUP(SUBSTITUTE($A79&amp;$B79," ",""),members!$D$7:$G$2000,2,FALSE)/12,""))</f>
        <v/>
      </c>
      <c r="Z79" s="67" t="str">
        <f>IF($B$1="Metric", IFERROR(VLOOKUP(SUBSTITUTE($A79&amp;"Metric"&amp;$B79," ",""),members_metric!$F$7:$J$2000,5,FALSE),""),IFERROR(VLOOKUP(SUBSTITUTE($A79&amp;$B79," ",""),members!$D$7:$H$2000,5,FALSE),""))</f>
        <v/>
      </c>
      <c r="AA79" s="55" t="e">
        <f>IF(#REF!&lt;=N79,1,0)</f>
        <v>#REF!</v>
      </c>
      <c r="AB79" s="119"/>
      <c r="AC79" s="119"/>
      <c r="AD79" s="119"/>
      <c r="AE79" s="119"/>
      <c r="AF79" s="119"/>
      <c r="AG79" s="119"/>
      <c r="AH79" s="119"/>
      <c r="AI79" s="119"/>
      <c r="AJ79" s="119"/>
      <c r="AK79" s="119"/>
      <c r="AL79" s="119"/>
      <c r="AM79" s="119"/>
      <c r="AN79" s="119"/>
      <c r="AO79" s="119"/>
      <c r="AP79" s="119"/>
      <c r="AQ79" s="119"/>
      <c r="AR79" s="119"/>
      <c r="AS79" s="119"/>
      <c r="AT79" s="119"/>
      <c r="AU79" s="119"/>
      <c r="AV79" s="119"/>
      <c r="AW79" s="119"/>
      <c r="AX79" s="119"/>
    </row>
    <row r="80" spans="1:50" ht="15" x14ac:dyDescent="0.2">
      <c r="A80" s="121"/>
      <c r="B80" s="122"/>
      <c r="C80" s="122"/>
      <c r="D80" s="122"/>
      <c r="E80" s="122"/>
      <c r="F80" s="58">
        <f t="shared" si="14"/>
        <v>0</v>
      </c>
      <c r="G80" s="59" t="str">
        <f>IF($B$1="Metric", IFERROR(VLOOKUP(SUBSTITUTE($A80&amp;"Metric"&amp;$B80," ",""),members_metric!$F$7:$J$2000,3,FALSE),""),  IFERROR(VLOOKUP(SUBSTITUTE($A80&amp;$B80," ",""),members!$D$7:$G$2000,3,FALSE),""))</f>
        <v/>
      </c>
      <c r="H80" s="60" t="str">
        <f t="shared" si="10"/>
        <v/>
      </c>
      <c r="I80" s="57"/>
      <c r="J80" s="61" t="str">
        <f>IFERROR(VLOOKUP(SUBSTITUTE($X80&amp;ROUNDUP($G80,2)," ",""),HFF_Data1!$C$4:$M$1004,MATCH('Estimator Steel Portfolio'!$C80,HFF_Data1!$C$4:$M$4,0),TRUE)*1000,"")</f>
        <v/>
      </c>
      <c r="K80" s="61" t="str">
        <f>IFERROR($J80/HFF_Data1!$H$1,"")</f>
        <v/>
      </c>
      <c r="L80" s="62" t="str">
        <f t="shared" si="11"/>
        <v/>
      </c>
      <c r="M80" s="63" t="str">
        <f>IFERROR(VLOOKUP(SUBSTITUTE($X80&amp;ROUNDUP($G80,2)," ",""),HFF_Data1!$C$4:$N$1004,12,TRUE),"")</f>
        <v/>
      </c>
      <c r="N80" s="64" t="str">
        <f t="shared" si="12"/>
        <v/>
      </c>
      <c r="O80" s="65" t="str">
        <f t="shared" si="13"/>
        <v/>
      </c>
      <c r="P80" s="57"/>
      <c r="Q80" s="61" t="str">
        <f>IFERROR(VLOOKUP(SUBSTITUTE($X80&amp;ROUNDUP($G80,2)," ",""),AWHB_Data!$C$4:$M$1005,MATCH('Estimator Steel Portfolio'!$C80,AWHB_Data!$C$4:$M$4,0),TRUE)*1000,"")</f>
        <v/>
      </c>
      <c r="R80" s="61" t="str">
        <f>IFERROR($Q80/AWHB_Data!$H$1,"")</f>
        <v/>
      </c>
      <c r="S80" s="62" t="str">
        <f t="shared" si="15"/>
        <v/>
      </c>
      <c r="T80" s="63" t="str">
        <f>IFERROR(VLOOKUP(SUBSTITUTE($X80&amp;ROUNDUP($G80,2)," ",""),AWHB_Data!$C$4:$N$1005,12,TRUE),"")</f>
        <v/>
      </c>
      <c r="U80" s="74" t="str">
        <f t="shared" si="16"/>
        <v xml:space="preserve"> </v>
      </c>
      <c r="V80" s="75" t="str">
        <f t="shared" si="17"/>
        <v/>
      </c>
      <c r="X80" s="55" t="str">
        <f>IF($B$1="Metric",IFERROR(VLOOKUP(SUBSTITUTE($A80&amp;"Metric"&amp;$B80," ",""),members_metric!$F$7:$K$2000,6,FALSE),""),IFERROR(VLOOKUP(SUBSTITUTE($A80&amp;$B80," ",""),members!$D$7:$I$2000,6,FALSE),""))</f>
        <v/>
      </c>
      <c r="Y80" s="66" t="str">
        <f>IF($B$1="Metric", IFERROR(VLOOKUP(SUBSTITUTE($A80&amp;"Metric"&amp;$B80," ",""),members_metric!$F$7:$J$2000,2,FALSE)/12,""),IFERROR(VLOOKUP(SUBSTITUTE($A80&amp;$B80," ",""),members!$D$7:$G$2000,2,FALSE)/12,""))</f>
        <v/>
      </c>
      <c r="Z80" s="67" t="str">
        <f>IF($B$1="Metric", IFERROR(VLOOKUP(SUBSTITUTE($A80&amp;"Metric"&amp;$B80," ",""),members_metric!$F$7:$J$2000,5,FALSE),""),IFERROR(VLOOKUP(SUBSTITUTE($A80&amp;$B80," ",""),members!$D$7:$H$2000,5,FALSE),""))</f>
        <v/>
      </c>
      <c r="AA80" s="55" t="e">
        <f>IF(#REF!&lt;=N80,1,0)</f>
        <v>#REF!</v>
      </c>
      <c r="AB80" s="119"/>
      <c r="AC80" s="119"/>
      <c r="AD80" s="119"/>
      <c r="AE80" s="119"/>
      <c r="AF80" s="119"/>
      <c r="AG80" s="119"/>
      <c r="AH80" s="119"/>
      <c r="AI80" s="119"/>
      <c r="AJ80" s="119"/>
      <c r="AK80" s="119"/>
      <c r="AL80" s="119"/>
      <c r="AM80" s="119"/>
      <c r="AN80" s="119"/>
      <c r="AO80" s="119"/>
      <c r="AP80" s="119"/>
      <c r="AQ80" s="119"/>
      <c r="AR80" s="119"/>
      <c r="AS80" s="119"/>
      <c r="AT80" s="119"/>
      <c r="AU80" s="119"/>
      <c r="AV80" s="119"/>
      <c r="AW80" s="119"/>
      <c r="AX80" s="119"/>
    </row>
    <row r="81" spans="1:50" ht="15" x14ac:dyDescent="0.2">
      <c r="A81" s="121"/>
      <c r="B81" s="122"/>
      <c r="C81" s="122"/>
      <c r="D81" s="122"/>
      <c r="E81" s="122"/>
      <c r="F81" s="58">
        <f t="shared" si="14"/>
        <v>0</v>
      </c>
      <c r="G81" s="59" t="str">
        <f>IF($B$1="Metric", IFERROR(VLOOKUP(SUBSTITUTE($A81&amp;"Metric"&amp;$B81," ",""),members_metric!$F$7:$J$2000,3,FALSE),""),  IFERROR(VLOOKUP(SUBSTITUTE($A81&amp;$B81," ",""),members!$D$7:$G$2000,3,FALSE),""))</f>
        <v/>
      </c>
      <c r="H81" s="60" t="str">
        <f t="shared" si="10"/>
        <v/>
      </c>
      <c r="I81" s="57"/>
      <c r="J81" s="61" t="str">
        <f>IFERROR(VLOOKUP(SUBSTITUTE($X81&amp;ROUNDUP($G81,2)," ",""),HFF_Data1!$C$4:$M$1004,MATCH('Estimator Steel Portfolio'!$C81,HFF_Data1!$C$4:$M$4,0),TRUE)*1000,"")</f>
        <v/>
      </c>
      <c r="K81" s="61" t="str">
        <f>IFERROR($J81/HFF_Data1!$H$1,"")</f>
        <v/>
      </c>
      <c r="L81" s="62" t="str">
        <f t="shared" si="11"/>
        <v/>
      </c>
      <c r="M81" s="63" t="str">
        <f>IFERROR(VLOOKUP(SUBSTITUTE($X81&amp;ROUNDUP($G81,2)," ",""),HFF_Data1!$C$4:$N$1004,12,TRUE),"")</f>
        <v/>
      </c>
      <c r="N81" s="64" t="str">
        <f t="shared" si="12"/>
        <v/>
      </c>
      <c r="O81" s="65" t="str">
        <f t="shared" si="13"/>
        <v/>
      </c>
      <c r="P81" s="57"/>
      <c r="Q81" s="61" t="str">
        <f>IFERROR(VLOOKUP(SUBSTITUTE($X81&amp;ROUNDUP($G81,2)," ",""),AWHB_Data!$C$4:$M$1005,MATCH('Estimator Steel Portfolio'!$C81,AWHB_Data!$C$4:$M$4,0),TRUE)*1000,"")</f>
        <v/>
      </c>
      <c r="R81" s="61" t="str">
        <f>IFERROR($Q81/AWHB_Data!$H$1,"")</f>
        <v/>
      </c>
      <c r="S81" s="62" t="str">
        <f t="shared" si="15"/>
        <v/>
      </c>
      <c r="T81" s="63" t="str">
        <f>IFERROR(VLOOKUP(SUBSTITUTE($X81&amp;ROUNDUP($G81,2)," ",""),AWHB_Data!$C$4:$N$1005,12,TRUE),"")</f>
        <v/>
      </c>
      <c r="U81" s="74" t="str">
        <f t="shared" si="16"/>
        <v xml:space="preserve"> </v>
      </c>
      <c r="V81" s="75" t="str">
        <f t="shared" si="17"/>
        <v/>
      </c>
      <c r="X81" s="55" t="str">
        <f>IF($B$1="Metric",IFERROR(VLOOKUP(SUBSTITUTE($A81&amp;"Metric"&amp;$B81," ",""),members_metric!$F$7:$K$2000,6,FALSE),""),IFERROR(VLOOKUP(SUBSTITUTE($A81&amp;$B81," ",""),members!$D$7:$I$2000,6,FALSE),""))</f>
        <v/>
      </c>
      <c r="Y81" s="66" t="str">
        <f>IF($B$1="Metric", IFERROR(VLOOKUP(SUBSTITUTE($A81&amp;"Metric"&amp;$B81," ",""),members_metric!$F$7:$J$2000,2,FALSE)/12,""),IFERROR(VLOOKUP(SUBSTITUTE($A81&amp;$B81," ",""),members!$D$7:$G$2000,2,FALSE)/12,""))</f>
        <v/>
      </c>
      <c r="Z81" s="67" t="str">
        <f>IF($B$1="Metric", IFERROR(VLOOKUP(SUBSTITUTE($A81&amp;"Metric"&amp;$B81," ",""),members_metric!$F$7:$J$2000,5,FALSE),""),IFERROR(VLOOKUP(SUBSTITUTE($A81&amp;$B81," ",""),members!$D$7:$H$2000,5,FALSE),""))</f>
        <v/>
      </c>
      <c r="AA81" s="55" t="e">
        <f>IF(#REF!&lt;=N81,1,0)</f>
        <v>#REF!</v>
      </c>
      <c r="AB81" s="119"/>
      <c r="AC81" s="119"/>
      <c r="AD81" s="119"/>
      <c r="AE81" s="119"/>
      <c r="AF81" s="119"/>
      <c r="AG81" s="119"/>
      <c r="AH81" s="119"/>
      <c r="AI81" s="119"/>
      <c r="AJ81" s="119"/>
      <c r="AK81" s="119"/>
      <c r="AL81" s="119"/>
      <c r="AM81" s="119"/>
      <c r="AN81" s="119"/>
      <c r="AO81" s="119"/>
      <c r="AP81" s="119"/>
      <c r="AQ81" s="119"/>
      <c r="AR81" s="119"/>
      <c r="AS81" s="119"/>
      <c r="AT81" s="119"/>
      <c r="AU81" s="119"/>
      <c r="AV81" s="119"/>
      <c r="AW81" s="119"/>
      <c r="AX81" s="119"/>
    </row>
    <row r="82" spans="1:50" ht="15" x14ac:dyDescent="0.2">
      <c r="A82" s="121"/>
      <c r="B82" s="122"/>
      <c r="C82" s="122"/>
      <c r="D82" s="122"/>
      <c r="E82" s="122"/>
      <c r="F82" s="58">
        <f t="shared" si="14"/>
        <v>0</v>
      </c>
      <c r="G82" s="59" t="str">
        <f>IF($B$1="Metric", IFERROR(VLOOKUP(SUBSTITUTE($A82&amp;"Metric"&amp;$B82," ",""),members_metric!$F$7:$J$2000,3,FALSE),""),  IFERROR(VLOOKUP(SUBSTITUTE($A82&amp;$B82," ",""),members!$D$7:$G$2000,3,FALSE),""))</f>
        <v/>
      </c>
      <c r="H82" s="60" t="str">
        <f t="shared" si="10"/>
        <v/>
      </c>
      <c r="I82" s="57"/>
      <c r="J82" s="61" t="str">
        <f>IFERROR(VLOOKUP(SUBSTITUTE($X82&amp;ROUNDUP($G82,2)," ",""),HFF_Data1!$C$4:$M$1004,MATCH('Estimator Steel Portfolio'!$C82,HFF_Data1!$C$4:$M$4,0),TRUE)*1000,"")</f>
        <v/>
      </c>
      <c r="K82" s="61" t="str">
        <f>IFERROR($J82/HFF_Data1!$H$1,"")</f>
        <v/>
      </c>
      <c r="L82" s="62" t="str">
        <f t="shared" si="11"/>
        <v/>
      </c>
      <c r="M82" s="63" t="str">
        <f>IFERROR(VLOOKUP(SUBSTITUTE($X82&amp;ROUNDUP($G82,2)," ",""),HFF_Data1!$C$4:$N$1004,12,TRUE),"")</f>
        <v/>
      </c>
      <c r="N82" s="64" t="str">
        <f t="shared" si="12"/>
        <v/>
      </c>
      <c r="O82" s="65" t="str">
        <f t="shared" si="13"/>
        <v/>
      </c>
      <c r="P82" s="57"/>
      <c r="Q82" s="61" t="str">
        <f>IFERROR(VLOOKUP(SUBSTITUTE($X82&amp;ROUNDUP($G82,2)," ",""),AWHB_Data!$C$4:$M$1005,MATCH('Estimator Steel Portfolio'!$C82,AWHB_Data!$C$4:$M$4,0),TRUE)*1000,"")</f>
        <v/>
      </c>
      <c r="R82" s="61" t="str">
        <f>IFERROR($Q82/AWHB_Data!$H$1,"")</f>
        <v/>
      </c>
      <c r="S82" s="62" t="str">
        <f t="shared" si="15"/>
        <v/>
      </c>
      <c r="T82" s="63" t="str">
        <f>IFERROR(VLOOKUP(SUBSTITUTE($X82&amp;ROUNDUP($G82,2)," ",""),AWHB_Data!$C$4:$N$1005,12,TRUE),"")</f>
        <v/>
      </c>
      <c r="U82" s="74" t="str">
        <f t="shared" si="16"/>
        <v xml:space="preserve"> </v>
      </c>
      <c r="V82" s="75" t="str">
        <f t="shared" si="17"/>
        <v/>
      </c>
      <c r="X82" s="55" t="str">
        <f>IF($B$1="Metric",IFERROR(VLOOKUP(SUBSTITUTE($A82&amp;"Metric"&amp;$B82," ",""),members_metric!$F$7:$K$2000,6,FALSE),""),IFERROR(VLOOKUP(SUBSTITUTE($A82&amp;$B82," ",""),members!$D$7:$I$2000,6,FALSE),""))</f>
        <v/>
      </c>
      <c r="Y82" s="66" t="str">
        <f>IF($B$1="Metric", IFERROR(VLOOKUP(SUBSTITUTE($A82&amp;"Metric"&amp;$B82," ",""),members_metric!$F$7:$J$2000,2,FALSE)/12,""),IFERROR(VLOOKUP(SUBSTITUTE($A82&amp;$B82," ",""),members!$D$7:$G$2000,2,FALSE)/12,""))</f>
        <v/>
      </c>
      <c r="Z82" s="67" t="str">
        <f>IF($B$1="Metric", IFERROR(VLOOKUP(SUBSTITUTE($A82&amp;"Metric"&amp;$B82," ",""),members_metric!$F$7:$J$2000,5,FALSE),""),IFERROR(VLOOKUP(SUBSTITUTE($A82&amp;$B82," ",""),members!$D$7:$H$2000,5,FALSE),""))</f>
        <v/>
      </c>
      <c r="AA82" s="55" t="e">
        <f>IF(#REF!&lt;=N82,1,0)</f>
        <v>#REF!</v>
      </c>
      <c r="AB82" s="119"/>
      <c r="AC82" s="119"/>
      <c r="AD82" s="119"/>
      <c r="AE82" s="119"/>
      <c r="AF82" s="119"/>
      <c r="AG82" s="119"/>
      <c r="AH82" s="119"/>
      <c r="AI82" s="119"/>
      <c r="AJ82" s="119"/>
      <c r="AK82" s="119"/>
      <c r="AL82" s="119"/>
      <c r="AM82" s="119"/>
      <c r="AN82" s="119"/>
      <c r="AO82" s="119"/>
      <c r="AP82" s="119"/>
      <c r="AQ82" s="119"/>
      <c r="AR82" s="119"/>
      <c r="AS82" s="119"/>
      <c r="AT82" s="119"/>
      <c r="AU82" s="119"/>
      <c r="AV82" s="119"/>
      <c r="AW82" s="119"/>
      <c r="AX82" s="119"/>
    </row>
    <row r="83" spans="1:50" ht="15" x14ac:dyDescent="0.2">
      <c r="A83" s="121"/>
      <c r="B83" s="122"/>
      <c r="C83" s="122"/>
      <c r="D83" s="122"/>
      <c r="E83" s="122"/>
      <c r="F83" s="58">
        <f t="shared" si="14"/>
        <v>0</v>
      </c>
      <c r="G83" s="59" t="str">
        <f>IF($B$1="Metric", IFERROR(VLOOKUP(SUBSTITUTE($A83&amp;"Metric"&amp;$B83," ",""),members_metric!$F$7:$J$2000,3,FALSE),""),  IFERROR(VLOOKUP(SUBSTITUTE($A83&amp;$B83," ",""),members!$D$7:$G$2000,3,FALSE),""))</f>
        <v/>
      </c>
      <c r="H83" s="60" t="str">
        <f t="shared" si="10"/>
        <v/>
      </c>
      <c r="I83" s="57"/>
      <c r="J83" s="61" t="str">
        <f>IFERROR(VLOOKUP(SUBSTITUTE($X83&amp;ROUNDUP($G83,2)," ",""),HFF_Data1!$C$4:$M$1004,MATCH('Estimator Steel Portfolio'!$C83,HFF_Data1!$C$4:$M$4,0),TRUE)*1000,"")</f>
        <v/>
      </c>
      <c r="K83" s="61" t="str">
        <f>IFERROR($J83/HFF_Data1!$H$1,"")</f>
        <v/>
      </c>
      <c r="L83" s="62" t="str">
        <f t="shared" si="11"/>
        <v/>
      </c>
      <c r="M83" s="63" t="str">
        <f>IFERROR(VLOOKUP(SUBSTITUTE($X83&amp;ROUNDUP($G83,2)," ",""),HFF_Data1!$C$4:$N$1004,12,TRUE),"")</f>
        <v/>
      </c>
      <c r="N83" s="64" t="str">
        <f t="shared" si="12"/>
        <v/>
      </c>
      <c r="O83" s="65" t="str">
        <f t="shared" si="13"/>
        <v/>
      </c>
      <c r="P83" s="57"/>
      <c r="Q83" s="61" t="str">
        <f>IFERROR(VLOOKUP(SUBSTITUTE($X83&amp;ROUNDUP($G83,2)," ",""),AWHB_Data!$C$4:$M$1005,MATCH('Estimator Steel Portfolio'!$C83,AWHB_Data!$C$4:$M$4,0),TRUE)*1000,"")</f>
        <v/>
      </c>
      <c r="R83" s="61" t="str">
        <f>IFERROR($Q83/AWHB_Data!$H$1,"")</f>
        <v/>
      </c>
      <c r="S83" s="62" t="str">
        <f t="shared" si="15"/>
        <v/>
      </c>
      <c r="T83" s="63" t="str">
        <f>IFERROR(VLOOKUP(SUBSTITUTE($X83&amp;ROUNDUP($G83,2)," ",""),AWHB_Data!$C$4:$N$1005,12,TRUE),"")</f>
        <v/>
      </c>
      <c r="U83" s="74" t="str">
        <f t="shared" si="16"/>
        <v xml:space="preserve"> </v>
      </c>
      <c r="V83" s="75" t="str">
        <f t="shared" si="17"/>
        <v/>
      </c>
      <c r="X83" s="55" t="str">
        <f>IF($B$1="Metric",IFERROR(VLOOKUP(SUBSTITUTE($A83&amp;"Metric"&amp;$B83," ",""),members_metric!$F$7:$K$2000,6,FALSE),""),IFERROR(VLOOKUP(SUBSTITUTE($A83&amp;$B83," ",""),members!$D$7:$I$2000,6,FALSE),""))</f>
        <v/>
      </c>
      <c r="Y83" s="66" t="str">
        <f>IF($B$1="Metric", IFERROR(VLOOKUP(SUBSTITUTE($A83&amp;"Metric"&amp;$B83," ",""),members_metric!$F$7:$J$2000,2,FALSE)/12,""),IFERROR(VLOOKUP(SUBSTITUTE($A83&amp;$B83," ",""),members!$D$7:$G$2000,2,FALSE)/12,""))</f>
        <v/>
      </c>
      <c r="Z83" s="67" t="str">
        <f>IF($B$1="Metric", IFERROR(VLOOKUP(SUBSTITUTE($A83&amp;"Metric"&amp;$B83," ",""),members_metric!$F$7:$J$2000,5,FALSE),""),IFERROR(VLOOKUP(SUBSTITUTE($A83&amp;$B83," ",""),members!$D$7:$H$2000,5,FALSE),""))</f>
        <v/>
      </c>
      <c r="AA83" s="55" t="e">
        <f>IF(#REF!&lt;=N83,1,0)</f>
        <v>#REF!</v>
      </c>
      <c r="AB83" s="119"/>
      <c r="AC83" s="119"/>
      <c r="AD83" s="119"/>
      <c r="AE83" s="119"/>
      <c r="AF83" s="119"/>
      <c r="AG83" s="119"/>
      <c r="AH83" s="119"/>
      <c r="AI83" s="119"/>
      <c r="AJ83" s="119"/>
      <c r="AK83" s="119"/>
      <c r="AL83" s="119"/>
      <c r="AM83" s="119"/>
      <c r="AN83" s="119"/>
      <c r="AO83" s="119"/>
      <c r="AP83" s="119"/>
      <c r="AQ83" s="119"/>
      <c r="AR83" s="119"/>
      <c r="AS83" s="119"/>
      <c r="AT83" s="119"/>
      <c r="AU83" s="119"/>
      <c r="AV83" s="119"/>
      <c r="AW83" s="119"/>
      <c r="AX83" s="119"/>
    </row>
    <row r="84" spans="1:50" ht="15" x14ac:dyDescent="0.2">
      <c r="A84" s="121"/>
      <c r="B84" s="122"/>
      <c r="C84" s="122"/>
      <c r="D84" s="122"/>
      <c r="E84" s="122"/>
      <c r="F84" s="58">
        <f t="shared" si="14"/>
        <v>0</v>
      </c>
      <c r="G84" s="59" t="str">
        <f>IF($B$1="Metric", IFERROR(VLOOKUP(SUBSTITUTE($A84&amp;"Metric"&amp;$B84," ",""),members_metric!$F$7:$J$2000,3,FALSE),""),  IFERROR(VLOOKUP(SUBSTITUTE($A84&amp;$B84," ",""),members!$D$7:$G$2000,3,FALSE),""))</f>
        <v/>
      </c>
      <c r="H84" s="60" t="str">
        <f t="shared" si="10"/>
        <v/>
      </c>
      <c r="I84" s="57"/>
      <c r="J84" s="61" t="str">
        <f>IFERROR(VLOOKUP(SUBSTITUTE($X84&amp;ROUNDUP($G84,2)," ",""),HFF_Data1!$C$4:$M$1004,MATCH('Estimator Steel Portfolio'!$C84,HFF_Data1!$C$4:$M$4,0),TRUE)*1000,"")</f>
        <v/>
      </c>
      <c r="K84" s="61" t="str">
        <f>IFERROR($J84/HFF_Data1!$H$1,"")</f>
        <v/>
      </c>
      <c r="L84" s="62" t="str">
        <f t="shared" si="11"/>
        <v/>
      </c>
      <c r="M84" s="63" t="str">
        <f>IFERROR(VLOOKUP(SUBSTITUTE($X84&amp;ROUNDUP($G84,2)," ",""),HFF_Data1!$C$4:$N$1004,12,TRUE),"")</f>
        <v/>
      </c>
      <c r="N84" s="64" t="str">
        <f t="shared" si="12"/>
        <v/>
      </c>
      <c r="O84" s="65" t="str">
        <f t="shared" si="13"/>
        <v/>
      </c>
      <c r="P84" s="57"/>
      <c r="Q84" s="61" t="str">
        <f>IFERROR(VLOOKUP(SUBSTITUTE($X84&amp;ROUNDUP($G84,2)," ",""),AWHB_Data!$C$4:$M$1005,MATCH('Estimator Steel Portfolio'!$C84,AWHB_Data!$C$4:$M$4,0),TRUE)*1000,"")</f>
        <v/>
      </c>
      <c r="R84" s="61" t="str">
        <f>IFERROR($Q84/AWHB_Data!$H$1,"")</f>
        <v/>
      </c>
      <c r="S84" s="62" t="str">
        <f t="shared" si="15"/>
        <v/>
      </c>
      <c r="T84" s="63" t="str">
        <f>IFERROR(VLOOKUP(SUBSTITUTE($X84&amp;ROUNDUP($G84,2)," ",""),AWHB_Data!$C$4:$N$1005,12,TRUE),"")</f>
        <v/>
      </c>
      <c r="U84" s="74" t="str">
        <f t="shared" si="16"/>
        <v xml:space="preserve"> </v>
      </c>
      <c r="V84" s="75" t="str">
        <f t="shared" si="17"/>
        <v/>
      </c>
      <c r="X84" s="55" t="str">
        <f>IF($B$1="Metric",IFERROR(VLOOKUP(SUBSTITUTE($A84&amp;"Metric"&amp;$B84," ",""),members_metric!$F$7:$K$2000,6,FALSE),""),IFERROR(VLOOKUP(SUBSTITUTE($A84&amp;$B84," ",""),members!$D$7:$I$2000,6,FALSE),""))</f>
        <v/>
      </c>
      <c r="Y84" s="66" t="str">
        <f>IF($B$1="Metric", IFERROR(VLOOKUP(SUBSTITUTE($A84&amp;"Metric"&amp;$B84," ",""),members_metric!$F$7:$J$2000,2,FALSE)/12,""),IFERROR(VLOOKUP(SUBSTITUTE($A84&amp;$B84," ",""),members!$D$7:$G$2000,2,FALSE)/12,""))</f>
        <v/>
      </c>
      <c r="Z84" s="67" t="str">
        <f>IF($B$1="Metric", IFERROR(VLOOKUP(SUBSTITUTE($A84&amp;"Metric"&amp;$B84," ",""),members_metric!$F$7:$J$2000,5,FALSE),""),IFERROR(VLOOKUP(SUBSTITUTE($A84&amp;$B84," ",""),members!$D$7:$H$2000,5,FALSE),""))</f>
        <v/>
      </c>
      <c r="AA84" s="55" t="e">
        <f>IF(#REF!&lt;=N84,1,0)</f>
        <v>#REF!</v>
      </c>
      <c r="AB84" s="119"/>
      <c r="AC84" s="119"/>
      <c r="AD84" s="119"/>
      <c r="AE84" s="119"/>
      <c r="AF84" s="119"/>
      <c r="AG84" s="119"/>
      <c r="AH84" s="119"/>
      <c r="AI84" s="119"/>
      <c r="AJ84" s="119"/>
      <c r="AK84" s="119"/>
      <c r="AL84" s="119"/>
      <c r="AM84" s="119"/>
      <c r="AN84" s="119"/>
      <c r="AO84" s="119"/>
      <c r="AP84" s="119"/>
      <c r="AQ84" s="119"/>
      <c r="AR84" s="119"/>
      <c r="AS84" s="119"/>
      <c r="AT84" s="119"/>
      <c r="AU84" s="119"/>
      <c r="AV84" s="119"/>
      <c r="AW84" s="119"/>
      <c r="AX84" s="119"/>
    </row>
    <row r="85" spans="1:50" ht="15" x14ac:dyDescent="0.2">
      <c r="A85" s="121"/>
      <c r="B85" s="122"/>
      <c r="C85" s="122"/>
      <c r="D85" s="122"/>
      <c r="E85" s="122"/>
      <c r="F85" s="58">
        <f t="shared" si="14"/>
        <v>0</v>
      </c>
      <c r="G85" s="59" t="str">
        <f>IF($B$1="Metric", IFERROR(VLOOKUP(SUBSTITUTE($A85&amp;"Metric"&amp;$B85," ",""),members_metric!$F$7:$J$2000,3,FALSE),""),  IFERROR(VLOOKUP(SUBSTITUTE($A85&amp;$B85," ",""),members!$D$7:$G$2000,3,FALSE),""))</f>
        <v/>
      </c>
      <c r="H85" s="60" t="str">
        <f t="shared" si="10"/>
        <v/>
      </c>
      <c r="I85" s="57"/>
      <c r="J85" s="61" t="str">
        <f>IFERROR(VLOOKUP(SUBSTITUTE($X85&amp;ROUNDUP($G85,2)," ",""),HFF_Data1!$C$4:$M$1004,MATCH('Estimator Steel Portfolio'!$C85,HFF_Data1!$C$4:$M$4,0),TRUE)*1000,"")</f>
        <v/>
      </c>
      <c r="K85" s="61" t="str">
        <f>IFERROR($J85/HFF_Data1!$H$1,"")</f>
        <v/>
      </c>
      <c r="L85" s="62" t="str">
        <f t="shared" si="11"/>
        <v/>
      </c>
      <c r="M85" s="63" t="str">
        <f>IFERROR(VLOOKUP(SUBSTITUTE($X85&amp;ROUNDUP($G85,2)," ",""),HFF_Data1!$C$4:$N$1004,12,TRUE),"")</f>
        <v/>
      </c>
      <c r="N85" s="64" t="str">
        <f t="shared" si="12"/>
        <v/>
      </c>
      <c r="O85" s="65" t="str">
        <f t="shared" si="13"/>
        <v/>
      </c>
      <c r="P85" s="57"/>
      <c r="Q85" s="61" t="str">
        <f>IFERROR(VLOOKUP(SUBSTITUTE($X85&amp;ROUNDUP($G85,2)," ",""),AWHB_Data!$C$4:$M$1005,MATCH('Estimator Steel Portfolio'!$C85,AWHB_Data!$C$4:$M$4,0),TRUE)*1000,"")</f>
        <v/>
      </c>
      <c r="R85" s="61" t="str">
        <f>IFERROR($Q85/AWHB_Data!$H$1,"")</f>
        <v/>
      </c>
      <c r="S85" s="62" t="str">
        <f t="shared" si="15"/>
        <v/>
      </c>
      <c r="T85" s="63" t="str">
        <f>IFERROR(VLOOKUP(SUBSTITUTE($X85&amp;ROUNDUP($G85,2)," ",""),AWHB_Data!$C$4:$N$1005,12,TRUE),"")</f>
        <v/>
      </c>
      <c r="U85" s="74" t="str">
        <f t="shared" si="16"/>
        <v xml:space="preserve"> </v>
      </c>
      <c r="V85" s="75" t="str">
        <f t="shared" si="17"/>
        <v/>
      </c>
      <c r="X85" s="55" t="str">
        <f>IF($B$1="Metric",IFERROR(VLOOKUP(SUBSTITUTE($A85&amp;"Metric"&amp;$B85," ",""),members_metric!$F$7:$K$2000,6,FALSE),""),IFERROR(VLOOKUP(SUBSTITUTE($A85&amp;$B85," ",""),members!$D$7:$I$2000,6,FALSE),""))</f>
        <v/>
      </c>
      <c r="Y85" s="66" t="str">
        <f>IF($B$1="Metric", IFERROR(VLOOKUP(SUBSTITUTE($A85&amp;"Metric"&amp;$B85," ",""),members_metric!$F$7:$J$2000,2,FALSE)/12,""),IFERROR(VLOOKUP(SUBSTITUTE($A85&amp;$B85," ",""),members!$D$7:$G$2000,2,FALSE)/12,""))</f>
        <v/>
      </c>
      <c r="Z85" s="67" t="str">
        <f>IF($B$1="Metric", IFERROR(VLOOKUP(SUBSTITUTE($A85&amp;"Metric"&amp;$B85," ",""),members_metric!$F$7:$J$2000,5,FALSE),""),IFERROR(VLOOKUP(SUBSTITUTE($A85&amp;$B85," ",""),members!$D$7:$H$2000,5,FALSE),""))</f>
        <v/>
      </c>
      <c r="AA85" s="55" t="e">
        <f>IF(#REF!&lt;=N85,1,0)</f>
        <v>#REF!</v>
      </c>
      <c r="AB85" s="119"/>
      <c r="AC85" s="119"/>
      <c r="AD85" s="119"/>
      <c r="AE85" s="119"/>
      <c r="AF85" s="119"/>
      <c r="AG85" s="119"/>
      <c r="AH85" s="119"/>
      <c r="AI85" s="119"/>
      <c r="AJ85" s="119"/>
      <c r="AK85" s="119"/>
      <c r="AL85" s="119"/>
      <c r="AM85" s="119"/>
      <c r="AN85" s="119"/>
      <c r="AO85" s="119"/>
      <c r="AP85" s="119"/>
      <c r="AQ85" s="119"/>
      <c r="AR85" s="119"/>
      <c r="AS85" s="119"/>
      <c r="AT85" s="119"/>
      <c r="AU85" s="119"/>
      <c r="AV85" s="119"/>
      <c r="AW85" s="119"/>
      <c r="AX85" s="119"/>
    </row>
    <row r="86" spans="1:50" ht="15" x14ac:dyDescent="0.2">
      <c r="A86" s="121"/>
      <c r="B86" s="122"/>
      <c r="C86" s="122"/>
      <c r="D86" s="122"/>
      <c r="E86" s="122"/>
      <c r="F86" s="58">
        <f t="shared" si="14"/>
        <v>0</v>
      </c>
      <c r="G86" s="59" t="str">
        <f>IF($B$1="Metric", IFERROR(VLOOKUP(SUBSTITUTE($A86&amp;"Metric"&amp;$B86," ",""),members_metric!$F$7:$J$2000,3,FALSE),""),  IFERROR(VLOOKUP(SUBSTITUTE($A86&amp;$B86," ",""),members!$D$7:$G$2000,3,FALSE),""))</f>
        <v/>
      </c>
      <c r="H86" s="60" t="str">
        <f t="shared" si="10"/>
        <v/>
      </c>
      <c r="I86" s="57"/>
      <c r="J86" s="61" t="str">
        <f>IFERROR(VLOOKUP(SUBSTITUTE($X86&amp;ROUNDUP($G86,2)," ",""),HFF_Data1!$C$4:$M$1004,MATCH('Estimator Steel Portfolio'!$C86,HFF_Data1!$C$4:$M$4,0),TRUE)*1000,"")</f>
        <v/>
      </c>
      <c r="K86" s="61" t="str">
        <f>IFERROR($J86/HFF_Data1!$H$1,"")</f>
        <v/>
      </c>
      <c r="L86" s="62" t="str">
        <f t="shared" si="11"/>
        <v/>
      </c>
      <c r="M86" s="63" t="str">
        <f>IFERROR(VLOOKUP(SUBSTITUTE($X86&amp;ROUNDUP($G86,2)," ",""),HFF_Data1!$C$4:$N$1004,12,TRUE),"")</f>
        <v/>
      </c>
      <c r="N86" s="64" t="str">
        <f t="shared" si="12"/>
        <v/>
      </c>
      <c r="O86" s="65" t="str">
        <f t="shared" si="13"/>
        <v/>
      </c>
      <c r="P86" s="57"/>
      <c r="Q86" s="61" t="str">
        <f>IFERROR(VLOOKUP(SUBSTITUTE($X86&amp;ROUNDUP($G86,2)," ",""),AWHB_Data!$C$4:$M$1005,MATCH('Estimator Steel Portfolio'!$C86,AWHB_Data!$C$4:$M$4,0),TRUE)*1000,"")</f>
        <v/>
      </c>
      <c r="R86" s="61" t="str">
        <f>IFERROR($Q86/AWHB_Data!$H$1,"")</f>
        <v/>
      </c>
      <c r="S86" s="62" t="str">
        <f t="shared" si="15"/>
        <v/>
      </c>
      <c r="T86" s="63" t="str">
        <f>IFERROR(VLOOKUP(SUBSTITUTE($X86&amp;ROUNDUP($G86,2)," ",""),AWHB_Data!$C$4:$N$1005,12,TRUE),"")</f>
        <v/>
      </c>
      <c r="U86" s="74" t="str">
        <f t="shared" si="16"/>
        <v xml:space="preserve"> </v>
      </c>
      <c r="V86" s="75" t="str">
        <f t="shared" si="17"/>
        <v/>
      </c>
      <c r="X86" s="55" t="str">
        <f>IF($B$1="Metric",IFERROR(VLOOKUP(SUBSTITUTE($A86&amp;"Metric"&amp;$B86," ",""),members_metric!$F$7:$K$2000,6,FALSE),""),IFERROR(VLOOKUP(SUBSTITUTE($A86&amp;$B86," ",""),members!$D$7:$I$2000,6,FALSE),""))</f>
        <v/>
      </c>
      <c r="Y86" s="66" t="str">
        <f>IF($B$1="Metric", IFERROR(VLOOKUP(SUBSTITUTE($A86&amp;"Metric"&amp;$B86," ",""),members_metric!$F$7:$J$2000,2,FALSE)/12,""),IFERROR(VLOOKUP(SUBSTITUTE($A86&amp;$B86," ",""),members!$D$7:$G$2000,2,FALSE)/12,""))</f>
        <v/>
      </c>
      <c r="Z86" s="67" t="str">
        <f>IF($B$1="Metric", IFERROR(VLOOKUP(SUBSTITUTE($A86&amp;"Metric"&amp;$B86," ",""),members_metric!$F$7:$J$2000,5,FALSE),""),IFERROR(VLOOKUP(SUBSTITUTE($A86&amp;$B86," ",""),members!$D$7:$H$2000,5,FALSE),""))</f>
        <v/>
      </c>
      <c r="AA86" s="55" t="e">
        <f>IF(#REF!&lt;=N86,1,0)</f>
        <v>#REF!</v>
      </c>
      <c r="AB86" s="119"/>
      <c r="AC86" s="119"/>
      <c r="AD86" s="119"/>
      <c r="AE86" s="119"/>
      <c r="AF86" s="119"/>
      <c r="AG86" s="119"/>
      <c r="AH86" s="119"/>
      <c r="AI86" s="119"/>
      <c r="AJ86" s="119"/>
      <c r="AK86" s="119"/>
      <c r="AL86" s="119"/>
      <c r="AM86" s="119"/>
      <c r="AN86" s="119"/>
      <c r="AO86" s="119"/>
      <c r="AP86" s="119"/>
      <c r="AQ86" s="119"/>
      <c r="AR86" s="119"/>
      <c r="AS86" s="119"/>
      <c r="AT86" s="119"/>
      <c r="AU86" s="119"/>
      <c r="AV86" s="119"/>
      <c r="AW86" s="119"/>
      <c r="AX86" s="119"/>
    </row>
    <row r="87" spans="1:50" ht="15" x14ac:dyDescent="0.2">
      <c r="A87" s="121"/>
      <c r="B87" s="122"/>
      <c r="C87" s="122"/>
      <c r="D87" s="122"/>
      <c r="E87" s="122"/>
      <c r="F87" s="58">
        <f t="shared" si="14"/>
        <v>0</v>
      </c>
      <c r="G87" s="59" t="str">
        <f>IF($B$1="Metric", IFERROR(VLOOKUP(SUBSTITUTE($A87&amp;"Metric"&amp;$B87," ",""),members_metric!$F$7:$J$2000,3,FALSE),""),  IFERROR(VLOOKUP(SUBSTITUTE($A87&amp;$B87," ",""),members!$D$7:$G$2000,3,FALSE),""))</f>
        <v/>
      </c>
      <c r="H87" s="60" t="str">
        <f t="shared" si="10"/>
        <v/>
      </c>
      <c r="I87" s="57"/>
      <c r="J87" s="61" t="str">
        <f>IFERROR(VLOOKUP(SUBSTITUTE($X87&amp;ROUNDUP($G87,2)," ",""),HFF_Data1!$C$4:$M$1004,MATCH('Estimator Steel Portfolio'!$C87,HFF_Data1!$C$4:$M$4,0),TRUE)*1000,"")</f>
        <v/>
      </c>
      <c r="K87" s="61" t="str">
        <f>IFERROR($J87/HFF_Data1!$H$1,"")</f>
        <v/>
      </c>
      <c r="L87" s="62" t="str">
        <f t="shared" si="11"/>
        <v/>
      </c>
      <c r="M87" s="63" t="str">
        <f>IFERROR(VLOOKUP(SUBSTITUTE($X87&amp;ROUNDUP($G87,2)," ",""),HFF_Data1!$C$4:$N$1004,12,TRUE),"")</f>
        <v/>
      </c>
      <c r="N87" s="64" t="str">
        <f t="shared" si="12"/>
        <v/>
      </c>
      <c r="O87" s="65" t="str">
        <f t="shared" si="13"/>
        <v/>
      </c>
      <c r="P87" s="57"/>
      <c r="Q87" s="61" t="str">
        <f>IFERROR(VLOOKUP(SUBSTITUTE($X87&amp;ROUNDUP($G87,2)," ",""),AWHB_Data!$C$4:$M$1005,MATCH('Estimator Steel Portfolio'!$C87,AWHB_Data!$C$4:$M$4,0),TRUE)*1000,"")</f>
        <v/>
      </c>
      <c r="R87" s="61" t="str">
        <f>IFERROR($Q87/AWHB_Data!$H$1,"")</f>
        <v/>
      </c>
      <c r="S87" s="62" t="str">
        <f t="shared" si="15"/>
        <v/>
      </c>
      <c r="T87" s="63" t="str">
        <f>IFERROR(VLOOKUP(SUBSTITUTE($X87&amp;ROUNDUP($G87,2)," ",""),AWHB_Data!$C$4:$N$1005,12,TRUE),"")</f>
        <v/>
      </c>
      <c r="U87" s="74" t="str">
        <f t="shared" si="16"/>
        <v xml:space="preserve"> </v>
      </c>
      <c r="V87" s="75" t="str">
        <f t="shared" si="17"/>
        <v/>
      </c>
      <c r="X87" s="55" t="str">
        <f>IF($B$1="Metric",IFERROR(VLOOKUP(SUBSTITUTE($A87&amp;"Metric"&amp;$B87," ",""),members_metric!$F$7:$K$2000,6,FALSE),""),IFERROR(VLOOKUP(SUBSTITUTE($A87&amp;$B87," ",""),members!$D$7:$I$2000,6,FALSE),""))</f>
        <v/>
      </c>
      <c r="Y87" s="66" t="str">
        <f>IF($B$1="Metric", IFERROR(VLOOKUP(SUBSTITUTE($A87&amp;"Metric"&amp;$B87," ",""),members_metric!$F$7:$J$2000,2,FALSE)/12,""),IFERROR(VLOOKUP(SUBSTITUTE($A87&amp;$B87," ",""),members!$D$7:$G$2000,2,FALSE)/12,""))</f>
        <v/>
      </c>
      <c r="Z87" s="67" t="str">
        <f>IF($B$1="Metric", IFERROR(VLOOKUP(SUBSTITUTE($A87&amp;"Metric"&amp;$B87," ",""),members_metric!$F$7:$J$2000,5,FALSE),""),IFERROR(VLOOKUP(SUBSTITUTE($A87&amp;$B87," ",""),members!$D$7:$H$2000,5,FALSE),""))</f>
        <v/>
      </c>
      <c r="AA87" s="55" t="e">
        <f>IF(#REF!&lt;=N87,1,0)</f>
        <v>#REF!</v>
      </c>
      <c r="AB87" s="119"/>
      <c r="AC87" s="119"/>
      <c r="AD87" s="119"/>
      <c r="AE87" s="119"/>
      <c r="AF87" s="119"/>
      <c r="AG87" s="119"/>
      <c r="AH87" s="119"/>
      <c r="AI87" s="119"/>
      <c r="AJ87" s="119"/>
      <c r="AK87" s="119"/>
      <c r="AL87" s="119"/>
      <c r="AM87" s="119"/>
      <c r="AN87" s="119"/>
      <c r="AO87" s="119"/>
      <c r="AP87" s="119"/>
      <c r="AQ87" s="119"/>
      <c r="AR87" s="119"/>
      <c r="AS87" s="119"/>
      <c r="AT87" s="119"/>
      <c r="AU87" s="119"/>
      <c r="AV87" s="119"/>
      <c r="AW87" s="119"/>
      <c r="AX87" s="119"/>
    </row>
    <row r="88" spans="1:50" ht="15" x14ac:dyDescent="0.2">
      <c r="A88" s="121"/>
      <c r="B88" s="122"/>
      <c r="C88" s="122"/>
      <c r="D88" s="122"/>
      <c r="E88" s="122"/>
      <c r="F88" s="58">
        <f t="shared" si="14"/>
        <v>0</v>
      </c>
      <c r="G88" s="59" t="str">
        <f>IF($B$1="Metric", IFERROR(VLOOKUP(SUBSTITUTE($A88&amp;"Metric"&amp;$B88," ",""),members_metric!$F$7:$J$2000,3,FALSE),""),  IFERROR(VLOOKUP(SUBSTITUTE($A88&amp;$B88," ",""),members!$D$7:$G$2000,3,FALSE),""))</f>
        <v/>
      </c>
      <c r="H88" s="60" t="str">
        <f t="shared" si="10"/>
        <v/>
      </c>
      <c r="I88" s="57"/>
      <c r="J88" s="61" t="str">
        <f>IFERROR(VLOOKUP(SUBSTITUTE($X88&amp;ROUNDUP($G88,2)," ",""),HFF_Data1!$C$4:$M$1004,MATCH('Estimator Steel Portfolio'!$C88,HFF_Data1!$C$4:$M$4,0),TRUE)*1000,"")</f>
        <v/>
      </c>
      <c r="K88" s="61" t="str">
        <f>IFERROR($J88/HFF_Data1!$H$1,"")</f>
        <v/>
      </c>
      <c r="L88" s="62" t="str">
        <f t="shared" si="11"/>
        <v/>
      </c>
      <c r="M88" s="63" t="str">
        <f>IFERROR(VLOOKUP(SUBSTITUTE($X88&amp;ROUNDUP($G88,2)," ",""),HFF_Data1!$C$4:$N$1004,12,TRUE),"")</f>
        <v/>
      </c>
      <c r="N88" s="64" t="str">
        <f t="shared" si="12"/>
        <v/>
      </c>
      <c r="O88" s="65" t="str">
        <f t="shared" si="13"/>
        <v/>
      </c>
      <c r="P88" s="57"/>
      <c r="Q88" s="61" t="str">
        <f>IFERROR(VLOOKUP(SUBSTITUTE($X88&amp;ROUNDUP($G88,2)," ",""),AWHB_Data!$C$4:$M$1005,MATCH('Estimator Steel Portfolio'!$C88,AWHB_Data!$C$4:$M$4,0),TRUE)*1000,"")</f>
        <v/>
      </c>
      <c r="R88" s="61" t="str">
        <f>IFERROR($Q88/AWHB_Data!$H$1,"")</f>
        <v/>
      </c>
      <c r="S88" s="62" t="str">
        <f t="shared" si="15"/>
        <v/>
      </c>
      <c r="T88" s="63" t="str">
        <f>IFERROR(VLOOKUP(SUBSTITUTE($X88&amp;ROUNDUP($G88,2)," ",""),AWHB_Data!$C$4:$N$1005,12,TRUE),"")</f>
        <v/>
      </c>
      <c r="U88" s="74" t="str">
        <f t="shared" si="16"/>
        <v xml:space="preserve"> </v>
      </c>
      <c r="V88" s="75" t="str">
        <f t="shared" si="17"/>
        <v/>
      </c>
      <c r="X88" s="55" t="str">
        <f>IF($B$1="Metric",IFERROR(VLOOKUP(SUBSTITUTE($A88&amp;"Metric"&amp;$B88," ",""),members_metric!$F$7:$K$2000,6,FALSE),""),IFERROR(VLOOKUP(SUBSTITUTE($A88&amp;$B88," ",""),members!$D$7:$I$2000,6,FALSE),""))</f>
        <v/>
      </c>
      <c r="Y88" s="66" t="str">
        <f>IF($B$1="Metric", IFERROR(VLOOKUP(SUBSTITUTE($A88&amp;"Metric"&amp;$B88," ",""),members_metric!$F$7:$J$2000,2,FALSE)/12,""),IFERROR(VLOOKUP(SUBSTITUTE($A88&amp;$B88," ",""),members!$D$7:$G$2000,2,FALSE)/12,""))</f>
        <v/>
      </c>
      <c r="Z88" s="67" t="str">
        <f>IF($B$1="Metric", IFERROR(VLOOKUP(SUBSTITUTE($A88&amp;"Metric"&amp;$B88," ",""),members_metric!$F$7:$J$2000,5,FALSE),""),IFERROR(VLOOKUP(SUBSTITUTE($A88&amp;$B88," ",""),members!$D$7:$H$2000,5,FALSE),""))</f>
        <v/>
      </c>
      <c r="AA88" s="55" t="e">
        <f>IF(#REF!&lt;=N88,1,0)</f>
        <v>#REF!</v>
      </c>
      <c r="AB88" s="119"/>
      <c r="AC88" s="119"/>
      <c r="AD88" s="119"/>
      <c r="AE88" s="119"/>
      <c r="AF88" s="119"/>
      <c r="AG88" s="119"/>
      <c r="AH88" s="119"/>
      <c r="AI88" s="119"/>
      <c r="AJ88" s="119"/>
      <c r="AK88" s="119"/>
      <c r="AL88" s="119"/>
      <c r="AM88" s="119"/>
      <c r="AN88" s="119"/>
      <c r="AO88" s="119"/>
      <c r="AP88" s="119"/>
      <c r="AQ88" s="119"/>
      <c r="AR88" s="119"/>
      <c r="AS88" s="119"/>
      <c r="AT88" s="119"/>
      <c r="AU88" s="119"/>
      <c r="AV88" s="119"/>
      <c r="AW88" s="119"/>
      <c r="AX88" s="119"/>
    </row>
    <row r="89" spans="1:50" ht="15" x14ac:dyDescent="0.2">
      <c r="A89" s="121"/>
      <c r="B89" s="122"/>
      <c r="C89" s="122"/>
      <c r="D89" s="122"/>
      <c r="E89" s="122"/>
      <c r="F89" s="58">
        <f t="shared" si="14"/>
        <v>0</v>
      </c>
      <c r="G89" s="59" t="str">
        <f>IF($B$1="Metric", IFERROR(VLOOKUP(SUBSTITUTE($A89&amp;"Metric"&amp;$B89," ",""),members_metric!$F$7:$J$2000,3,FALSE),""),  IFERROR(VLOOKUP(SUBSTITUTE($A89&amp;$B89," ",""),members!$D$7:$G$2000,3,FALSE),""))</f>
        <v/>
      </c>
      <c r="H89" s="60" t="str">
        <f t="shared" si="10"/>
        <v/>
      </c>
      <c r="I89" s="57"/>
      <c r="J89" s="61" t="str">
        <f>IFERROR(VLOOKUP(SUBSTITUTE($X89&amp;ROUNDUP($G89,2)," ",""),HFF_Data1!$C$4:$M$1004,MATCH('Estimator Steel Portfolio'!$C89,HFF_Data1!$C$4:$M$4,0),TRUE)*1000,"")</f>
        <v/>
      </c>
      <c r="K89" s="61" t="str">
        <f>IFERROR($J89/HFF_Data1!$H$1,"")</f>
        <v/>
      </c>
      <c r="L89" s="62" t="str">
        <f t="shared" si="11"/>
        <v/>
      </c>
      <c r="M89" s="63" t="str">
        <f>IFERROR(VLOOKUP(SUBSTITUTE($X89&amp;ROUNDUP($G89,2)," ",""),HFF_Data1!$C$4:$N$1004,12,TRUE),"")</f>
        <v/>
      </c>
      <c r="N89" s="64" t="str">
        <f t="shared" si="12"/>
        <v/>
      </c>
      <c r="O89" s="65" t="str">
        <f t="shared" si="13"/>
        <v/>
      </c>
      <c r="P89" s="57"/>
      <c r="Q89" s="61" t="str">
        <f>IFERROR(VLOOKUP(SUBSTITUTE($X89&amp;ROUNDUP($G89,2)," ",""),AWHB_Data!$C$4:$M$1005,MATCH('Estimator Steel Portfolio'!$C89,AWHB_Data!$C$4:$M$4,0),TRUE)*1000,"")</f>
        <v/>
      </c>
      <c r="R89" s="61" t="str">
        <f>IFERROR($Q89/AWHB_Data!$H$1,"")</f>
        <v/>
      </c>
      <c r="S89" s="62" t="str">
        <f t="shared" si="15"/>
        <v/>
      </c>
      <c r="T89" s="63" t="str">
        <f>IFERROR(VLOOKUP(SUBSTITUTE($X89&amp;ROUNDUP($G89,2)," ",""),AWHB_Data!$C$4:$N$1005,12,TRUE),"")</f>
        <v/>
      </c>
      <c r="U89" s="74" t="str">
        <f t="shared" si="16"/>
        <v xml:space="preserve"> </v>
      </c>
      <c r="V89" s="75" t="str">
        <f t="shared" si="17"/>
        <v/>
      </c>
      <c r="X89" s="55" t="str">
        <f>IF($B$1="Metric",IFERROR(VLOOKUP(SUBSTITUTE($A89&amp;"Metric"&amp;$B89," ",""),members_metric!$F$7:$K$2000,6,FALSE),""),IFERROR(VLOOKUP(SUBSTITUTE($A89&amp;$B89," ",""),members!$D$7:$I$2000,6,FALSE),""))</f>
        <v/>
      </c>
      <c r="Y89" s="66" t="str">
        <f>IF($B$1="Metric", IFERROR(VLOOKUP(SUBSTITUTE($A89&amp;"Metric"&amp;$B89," ",""),members_metric!$F$7:$J$2000,2,FALSE)/12,""),IFERROR(VLOOKUP(SUBSTITUTE($A89&amp;$B89," ",""),members!$D$7:$G$2000,2,FALSE)/12,""))</f>
        <v/>
      </c>
      <c r="Z89" s="67" t="str">
        <f>IF($B$1="Metric", IFERROR(VLOOKUP(SUBSTITUTE($A89&amp;"Metric"&amp;$B89," ",""),members_metric!$F$7:$J$2000,5,FALSE),""),IFERROR(VLOOKUP(SUBSTITUTE($A89&amp;$B89," ",""),members!$D$7:$H$2000,5,FALSE),""))</f>
        <v/>
      </c>
      <c r="AA89" s="55" t="e">
        <f>IF(#REF!&lt;=N89,1,0)</f>
        <v>#REF!</v>
      </c>
      <c r="AB89" s="119"/>
      <c r="AC89" s="119"/>
      <c r="AD89" s="119"/>
      <c r="AE89" s="119"/>
      <c r="AF89" s="119"/>
      <c r="AG89" s="119"/>
      <c r="AH89" s="119"/>
      <c r="AI89" s="119"/>
      <c r="AJ89" s="119"/>
      <c r="AK89" s="119"/>
      <c r="AL89" s="119"/>
      <c r="AM89" s="119"/>
      <c r="AN89" s="119"/>
      <c r="AO89" s="119"/>
      <c r="AP89" s="119"/>
      <c r="AQ89" s="119"/>
      <c r="AR89" s="119"/>
      <c r="AS89" s="119"/>
      <c r="AT89" s="119"/>
      <c r="AU89" s="119"/>
      <c r="AV89" s="119"/>
      <c r="AW89" s="119"/>
      <c r="AX89" s="119"/>
    </row>
    <row r="90" spans="1:50" ht="15" x14ac:dyDescent="0.2">
      <c r="A90" s="121"/>
      <c r="B90" s="122"/>
      <c r="C90" s="122"/>
      <c r="D90" s="122"/>
      <c r="E90" s="122"/>
      <c r="F90" s="58">
        <f t="shared" si="14"/>
        <v>0</v>
      </c>
      <c r="G90" s="59" t="str">
        <f>IF($B$1="Metric", IFERROR(VLOOKUP(SUBSTITUTE($A90&amp;"Metric"&amp;$B90," ",""),members_metric!$F$7:$J$2000,3,FALSE),""),  IFERROR(VLOOKUP(SUBSTITUTE($A90&amp;$B90," ",""),members!$D$7:$G$2000,3,FALSE),""))</f>
        <v/>
      </c>
      <c r="H90" s="60" t="str">
        <f t="shared" si="10"/>
        <v/>
      </c>
      <c r="I90" s="57"/>
      <c r="J90" s="61" t="str">
        <f>IFERROR(VLOOKUP(SUBSTITUTE($X90&amp;ROUNDUP($G90,2)," ",""),HFF_Data1!$C$4:$M$1004,MATCH('Estimator Steel Portfolio'!$C90,HFF_Data1!$C$4:$M$4,0),TRUE)*1000,"")</f>
        <v/>
      </c>
      <c r="K90" s="61" t="str">
        <f>IFERROR($J90/HFF_Data1!$H$1,"")</f>
        <v/>
      </c>
      <c r="L90" s="62" t="str">
        <f t="shared" si="11"/>
        <v/>
      </c>
      <c r="M90" s="63" t="str">
        <f>IFERROR(VLOOKUP(SUBSTITUTE($X90&amp;ROUNDUP($G90,2)," ",""),HFF_Data1!$C$4:$N$1004,12,TRUE),"")</f>
        <v/>
      </c>
      <c r="N90" s="64" t="str">
        <f t="shared" si="12"/>
        <v/>
      </c>
      <c r="O90" s="65" t="str">
        <f t="shared" si="13"/>
        <v/>
      </c>
      <c r="P90" s="57"/>
      <c r="Q90" s="61" t="str">
        <f>IFERROR(VLOOKUP(SUBSTITUTE($X90&amp;ROUNDUP($G90,2)," ",""),AWHB_Data!$C$4:$M$1005,MATCH('Estimator Steel Portfolio'!$C90,AWHB_Data!$C$4:$M$4,0),TRUE)*1000,"")</f>
        <v/>
      </c>
      <c r="R90" s="61" t="str">
        <f>IFERROR($Q90/AWHB_Data!$H$1,"")</f>
        <v/>
      </c>
      <c r="S90" s="62" t="str">
        <f t="shared" si="15"/>
        <v/>
      </c>
      <c r="T90" s="63" t="str">
        <f>IFERROR(VLOOKUP(SUBSTITUTE($X90&amp;ROUNDUP($G90,2)," ",""),AWHB_Data!$C$4:$N$1005,12,TRUE),"")</f>
        <v/>
      </c>
      <c r="U90" s="74" t="str">
        <f t="shared" si="16"/>
        <v xml:space="preserve"> </v>
      </c>
      <c r="V90" s="75" t="str">
        <f t="shared" si="17"/>
        <v/>
      </c>
      <c r="X90" s="55" t="str">
        <f>IF($B$1="Metric",IFERROR(VLOOKUP(SUBSTITUTE($A90&amp;"Metric"&amp;$B90," ",""),members_metric!$F$7:$K$2000,6,FALSE),""),IFERROR(VLOOKUP(SUBSTITUTE($A90&amp;$B90," ",""),members!$D$7:$I$2000,6,FALSE),""))</f>
        <v/>
      </c>
      <c r="Y90" s="66" t="str">
        <f>IF($B$1="Metric", IFERROR(VLOOKUP(SUBSTITUTE($A90&amp;"Metric"&amp;$B90," ",""),members_metric!$F$7:$J$2000,2,FALSE)/12,""),IFERROR(VLOOKUP(SUBSTITUTE($A90&amp;$B90," ",""),members!$D$7:$G$2000,2,FALSE)/12,""))</f>
        <v/>
      </c>
      <c r="Z90" s="67" t="str">
        <f>IF($B$1="Metric", IFERROR(VLOOKUP(SUBSTITUTE($A90&amp;"Metric"&amp;$B90," ",""),members_metric!$F$7:$J$2000,5,FALSE),""),IFERROR(VLOOKUP(SUBSTITUTE($A90&amp;$B90," ",""),members!$D$7:$H$2000,5,FALSE),""))</f>
        <v/>
      </c>
      <c r="AA90" s="55" t="e">
        <f>IF(#REF!&lt;=N90,1,0)</f>
        <v>#REF!</v>
      </c>
      <c r="AB90" s="119"/>
      <c r="AC90" s="119"/>
      <c r="AD90" s="119"/>
      <c r="AE90" s="119"/>
      <c r="AF90" s="119"/>
      <c r="AG90" s="119"/>
      <c r="AH90" s="119"/>
      <c r="AI90" s="119"/>
      <c r="AJ90" s="119"/>
      <c r="AK90" s="119"/>
      <c r="AL90" s="119"/>
      <c r="AM90" s="119"/>
      <c r="AN90" s="119"/>
      <c r="AO90" s="119"/>
      <c r="AP90" s="119"/>
      <c r="AQ90" s="119"/>
      <c r="AR90" s="119"/>
      <c r="AS90" s="119"/>
      <c r="AT90" s="119"/>
      <c r="AU90" s="119"/>
      <c r="AV90" s="119"/>
      <c r="AW90" s="119"/>
      <c r="AX90" s="119"/>
    </row>
    <row r="91" spans="1:50" ht="15" x14ac:dyDescent="0.2">
      <c r="A91" s="121"/>
      <c r="B91" s="122"/>
      <c r="C91" s="122"/>
      <c r="D91" s="122"/>
      <c r="E91" s="122"/>
      <c r="F91" s="58">
        <f t="shared" si="14"/>
        <v>0</v>
      </c>
      <c r="G91" s="59" t="str">
        <f>IF($B$1="Metric", IFERROR(VLOOKUP(SUBSTITUTE($A91&amp;"Metric"&amp;$B91," ",""),members_metric!$F$7:$J$2000,3,FALSE),""),  IFERROR(VLOOKUP(SUBSTITUTE($A91&amp;$B91," ",""),members!$D$7:$G$2000,3,FALSE),""))</f>
        <v/>
      </c>
      <c r="H91" s="60" t="str">
        <f t="shared" si="10"/>
        <v/>
      </c>
      <c r="I91" s="57"/>
      <c r="J91" s="61" t="str">
        <f>IFERROR(VLOOKUP(SUBSTITUTE($X91&amp;ROUNDUP($G91,2)," ",""),HFF_Data1!$C$4:$M$1004,MATCH('Estimator Steel Portfolio'!$C91,HFF_Data1!$C$4:$M$4,0),TRUE)*1000,"")</f>
        <v/>
      </c>
      <c r="K91" s="61" t="str">
        <f>IFERROR($J91/HFF_Data1!$H$1,"")</f>
        <v/>
      </c>
      <c r="L91" s="62" t="str">
        <f t="shared" si="11"/>
        <v/>
      </c>
      <c r="M91" s="63" t="str">
        <f>IFERROR(VLOOKUP(SUBSTITUTE($X91&amp;ROUNDUP($G91,2)," ",""),HFF_Data1!$C$4:$N$1004,12,TRUE),"")</f>
        <v/>
      </c>
      <c r="N91" s="64" t="str">
        <f t="shared" si="12"/>
        <v/>
      </c>
      <c r="O91" s="65" t="str">
        <f t="shared" si="13"/>
        <v/>
      </c>
      <c r="P91" s="57"/>
      <c r="Q91" s="61" t="str">
        <f>IFERROR(VLOOKUP(SUBSTITUTE($X91&amp;ROUNDUP($G91,2)," ",""),AWHB_Data!$C$4:$M$1005,MATCH('Estimator Steel Portfolio'!$C91,AWHB_Data!$C$4:$M$4,0),TRUE)*1000,"")</f>
        <v/>
      </c>
      <c r="R91" s="61" t="str">
        <f>IFERROR($Q91/AWHB_Data!$H$1,"")</f>
        <v/>
      </c>
      <c r="S91" s="62" t="str">
        <f t="shared" si="15"/>
        <v/>
      </c>
      <c r="T91" s="63" t="str">
        <f>IFERROR(VLOOKUP(SUBSTITUTE($X91&amp;ROUNDUP($G91,2)," ",""),AWHB_Data!$C$4:$N$1005,12,TRUE),"")</f>
        <v/>
      </c>
      <c r="U91" s="74" t="str">
        <f t="shared" si="16"/>
        <v xml:space="preserve"> </v>
      </c>
      <c r="V91" s="75" t="str">
        <f t="shared" si="17"/>
        <v/>
      </c>
      <c r="X91" s="55" t="str">
        <f>IF($B$1="Metric",IFERROR(VLOOKUP(SUBSTITUTE($A91&amp;"Metric"&amp;$B91," ",""),members_metric!$F$7:$K$2000,6,FALSE),""),IFERROR(VLOOKUP(SUBSTITUTE($A91&amp;$B91," ",""),members!$D$7:$I$2000,6,FALSE),""))</f>
        <v/>
      </c>
      <c r="Y91" s="66" t="str">
        <f>IF($B$1="Metric", IFERROR(VLOOKUP(SUBSTITUTE($A91&amp;"Metric"&amp;$B91," ",""),members_metric!$F$7:$J$2000,2,FALSE)/12,""),IFERROR(VLOOKUP(SUBSTITUTE($A91&amp;$B91," ",""),members!$D$7:$G$2000,2,FALSE)/12,""))</f>
        <v/>
      </c>
      <c r="Z91" s="67" t="str">
        <f>IF($B$1="Metric", IFERROR(VLOOKUP(SUBSTITUTE($A91&amp;"Metric"&amp;$B91," ",""),members_metric!$F$7:$J$2000,5,FALSE),""),IFERROR(VLOOKUP(SUBSTITUTE($A91&amp;$B91," ",""),members!$D$7:$H$2000,5,FALSE),""))</f>
        <v/>
      </c>
      <c r="AA91" s="55" t="e">
        <f>IF(#REF!&lt;=N91,1,0)</f>
        <v>#REF!</v>
      </c>
      <c r="AB91" s="119"/>
      <c r="AC91" s="119"/>
      <c r="AD91" s="119"/>
      <c r="AE91" s="119"/>
      <c r="AF91" s="119"/>
      <c r="AG91" s="119"/>
      <c r="AH91" s="119"/>
      <c r="AI91" s="119"/>
      <c r="AJ91" s="119"/>
      <c r="AK91" s="119"/>
      <c r="AL91" s="119"/>
      <c r="AM91" s="119"/>
      <c r="AN91" s="119"/>
      <c r="AO91" s="119"/>
      <c r="AP91" s="119"/>
      <c r="AQ91" s="119"/>
      <c r="AR91" s="119"/>
      <c r="AS91" s="119"/>
      <c r="AT91" s="119"/>
      <c r="AU91" s="119"/>
      <c r="AV91" s="119"/>
      <c r="AW91" s="119"/>
      <c r="AX91" s="119"/>
    </row>
    <row r="92" spans="1:50" ht="15" x14ac:dyDescent="0.2">
      <c r="A92" s="121"/>
      <c r="B92" s="122"/>
      <c r="C92" s="122"/>
      <c r="D92" s="122"/>
      <c r="E92" s="122"/>
      <c r="F92" s="58">
        <f t="shared" si="14"/>
        <v>0</v>
      </c>
      <c r="G92" s="59" t="str">
        <f>IF($B$1="Metric", IFERROR(VLOOKUP(SUBSTITUTE($A92&amp;"Metric"&amp;$B92," ",""),members_metric!$F$7:$J$2000,3,FALSE),""),  IFERROR(VLOOKUP(SUBSTITUTE($A92&amp;$B92," ",""),members!$D$7:$G$2000,3,FALSE),""))</f>
        <v/>
      </c>
      <c r="H92" s="60" t="str">
        <f t="shared" si="10"/>
        <v/>
      </c>
      <c r="I92" s="57"/>
      <c r="J92" s="61" t="str">
        <f>IFERROR(VLOOKUP(SUBSTITUTE($X92&amp;ROUNDUP($G92,2)," ",""),HFF_Data1!$C$4:$M$1004,MATCH('Estimator Steel Portfolio'!$C92,HFF_Data1!$C$4:$M$4,0),TRUE)*1000,"")</f>
        <v/>
      </c>
      <c r="K92" s="61" t="str">
        <f>IFERROR($J92/HFF_Data1!$H$1,"")</f>
        <v/>
      </c>
      <c r="L92" s="62" t="str">
        <f t="shared" si="11"/>
        <v/>
      </c>
      <c r="M92" s="63" t="str">
        <f>IFERROR(VLOOKUP(SUBSTITUTE($X92&amp;ROUNDUP($G92,2)," ",""),HFF_Data1!$C$4:$N$1004,12,TRUE),"")</f>
        <v/>
      </c>
      <c r="N92" s="64" t="str">
        <f t="shared" si="12"/>
        <v/>
      </c>
      <c r="O92" s="65" t="str">
        <f t="shared" si="13"/>
        <v/>
      </c>
      <c r="P92" s="57"/>
      <c r="Q92" s="61" t="str">
        <f>IFERROR(VLOOKUP(SUBSTITUTE($X92&amp;ROUNDUP($G92,2)," ",""),AWHB_Data!$C$4:$M$1005,MATCH('Estimator Steel Portfolio'!$C92,AWHB_Data!$C$4:$M$4,0),TRUE)*1000,"")</f>
        <v/>
      </c>
      <c r="R92" s="61" t="str">
        <f>IFERROR($Q92/AWHB_Data!$H$1,"")</f>
        <v/>
      </c>
      <c r="S92" s="62" t="str">
        <f t="shared" si="15"/>
        <v/>
      </c>
      <c r="T92" s="63" t="str">
        <f>IFERROR(VLOOKUP(SUBSTITUTE($X92&amp;ROUNDUP($G92,2)," ",""),AWHB_Data!$C$4:$N$1005,12,TRUE),"")</f>
        <v/>
      </c>
      <c r="U92" s="74" t="str">
        <f t="shared" si="16"/>
        <v xml:space="preserve"> </v>
      </c>
      <c r="V92" s="75" t="str">
        <f t="shared" si="17"/>
        <v/>
      </c>
      <c r="X92" s="55" t="str">
        <f>IF($B$1="Metric",IFERROR(VLOOKUP(SUBSTITUTE($A92&amp;"Metric"&amp;$B92," ",""),members_metric!$F$7:$K$2000,6,FALSE),""),IFERROR(VLOOKUP(SUBSTITUTE($A92&amp;$B92," ",""),members!$D$7:$I$2000,6,FALSE),""))</f>
        <v/>
      </c>
      <c r="Y92" s="66" t="str">
        <f>IF($B$1="Metric", IFERROR(VLOOKUP(SUBSTITUTE($A92&amp;"Metric"&amp;$B92," ",""),members_metric!$F$7:$J$2000,2,FALSE)/12,""),IFERROR(VLOOKUP(SUBSTITUTE($A92&amp;$B92," ",""),members!$D$7:$G$2000,2,FALSE)/12,""))</f>
        <v/>
      </c>
      <c r="Z92" s="67" t="str">
        <f>IF($B$1="Metric", IFERROR(VLOOKUP(SUBSTITUTE($A92&amp;"Metric"&amp;$B92," ",""),members_metric!$F$7:$J$2000,5,FALSE),""),IFERROR(VLOOKUP(SUBSTITUTE($A92&amp;$B92," ",""),members!$D$7:$H$2000,5,FALSE),""))</f>
        <v/>
      </c>
      <c r="AA92" s="55" t="e">
        <f>IF(#REF!&lt;=N92,1,0)</f>
        <v>#REF!</v>
      </c>
      <c r="AB92" s="119"/>
      <c r="AC92" s="119"/>
      <c r="AD92" s="119"/>
      <c r="AE92" s="119"/>
      <c r="AF92" s="119"/>
      <c r="AG92" s="119"/>
      <c r="AH92" s="119"/>
      <c r="AI92" s="119"/>
      <c r="AJ92" s="119"/>
      <c r="AK92" s="119"/>
      <c r="AL92" s="119"/>
      <c r="AM92" s="119"/>
      <c r="AN92" s="119"/>
      <c r="AO92" s="119"/>
      <c r="AP92" s="119"/>
      <c r="AQ92" s="119"/>
      <c r="AR92" s="119"/>
      <c r="AS92" s="119"/>
      <c r="AT92" s="119"/>
      <c r="AU92" s="119"/>
      <c r="AV92" s="119"/>
      <c r="AW92" s="119"/>
      <c r="AX92" s="119"/>
    </row>
    <row r="93" spans="1:50" ht="15" x14ac:dyDescent="0.2">
      <c r="A93" s="121"/>
      <c r="B93" s="122"/>
      <c r="C93" s="122"/>
      <c r="D93" s="122"/>
      <c r="E93" s="122"/>
      <c r="F93" s="58">
        <f t="shared" si="14"/>
        <v>0</v>
      </c>
      <c r="G93" s="59" t="str">
        <f>IF($B$1="Metric", IFERROR(VLOOKUP(SUBSTITUTE($A93&amp;"Metric"&amp;$B93," ",""),members_metric!$F$7:$J$2000,3,FALSE),""),  IFERROR(VLOOKUP(SUBSTITUTE($A93&amp;$B93," ",""),members!$D$7:$G$2000,3,FALSE),""))</f>
        <v/>
      </c>
      <c r="H93" s="60" t="str">
        <f t="shared" si="10"/>
        <v/>
      </c>
      <c r="I93" s="57"/>
      <c r="J93" s="61" t="str">
        <f>IFERROR(VLOOKUP(SUBSTITUTE($X93&amp;ROUNDUP($G93,2)," ",""),HFF_Data1!$C$4:$M$1004,MATCH('Estimator Steel Portfolio'!$C93,HFF_Data1!$C$4:$M$4,0),TRUE)*1000,"")</f>
        <v/>
      </c>
      <c r="K93" s="61" t="str">
        <f>IFERROR($J93/HFF_Data1!$H$1,"")</f>
        <v/>
      </c>
      <c r="L93" s="62" t="str">
        <f t="shared" si="11"/>
        <v/>
      </c>
      <c r="M93" s="63" t="str">
        <f>IFERROR(VLOOKUP(SUBSTITUTE($X93&amp;ROUNDUP($G93,2)," ",""),HFF_Data1!$C$4:$N$1004,12,TRUE),"")</f>
        <v/>
      </c>
      <c r="N93" s="64" t="str">
        <f t="shared" si="12"/>
        <v/>
      </c>
      <c r="O93" s="65" t="str">
        <f t="shared" si="13"/>
        <v/>
      </c>
      <c r="P93" s="57"/>
      <c r="Q93" s="61" t="str">
        <f>IFERROR(VLOOKUP(SUBSTITUTE($X93&amp;ROUNDUP($G93,2)," ",""),AWHB_Data!$C$4:$M$1005,MATCH('Estimator Steel Portfolio'!$C93,AWHB_Data!$C$4:$M$4,0),TRUE)*1000,"")</f>
        <v/>
      </c>
      <c r="R93" s="61" t="str">
        <f>IFERROR($Q93/AWHB_Data!$H$1,"")</f>
        <v/>
      </c>
      <c r="S93" s="62" t="str">
        <f t="shared" si="15"/>
        <v/>
      </c>
      <c r="T93" s="63" t="str">
        <f>IFERROR(VLOOKUP(SUBSTITUTE($X93&amp;ROUNDUP($G93,2)," ",""),AWHB_Data!$C$4:$N$1005,12,TRUE),"")</f>
        <v/>
      </c>
      <c r="U93" s="74" t="str">
        <f t="shared" si="16"/>
        <v xml:space="preserve"> </v>
      </c>
      <c r="V93" s="75" t="str">
        <f t="shared" si="17"/>
        <v/>
      </c>
      <c r="X93" s="55" t="str">
        <f>IF($B$1="Metric",IFERROR(VLOOKUP(SUBSTITUTE($A93&amp;"Metric"&amp;$B93," ",""),members_metric!$F$7:$K$2000,6,FALSE),""),IFERROR(VLOOKUP(SUBSTITUTE($A93&amp;$B93," ",""),members!$D$7:$I$2000,6,FALSE),""))</f>
        <v/>
      </c>
      <c r="Y93" s="66" t="str">
        <f>IF($B$1="Metric", IFERROR(VLOOKUP(SUBSTITUTE($A93&amp;"Metric"&amp;$B93," ",""),members_metric!$F$7:$J$2000,2,FALSE)/12,""),IFERROR(VLOOKUP(SUBSTITUTE($A93&amp;$B93," ",""),members!$D$7:$G$2000,2,FALSE)/12,""))</f>
        <v/>
      </c>
      <c r="Z93" s="67" t="str">
        <f>IF($B$1="Metric", IFERROR(VLOOKUP(SUBSTITUTE($A93&amp;"Metric"&amp;$B93," ",""),members_metric!$F$7:$J$2000,5,FALSE),""),IFERROR(VLOOKUP(SUBSTITUTE($A93&amp;$B93," ",""),members!$D$7:$H$2000,5,FALSE),""))</f>
        <v/>
      </c>
      <c r="AA93" s="55" t="e">
        <f>IF(#REF!&lt;=N93,1,0)</f>
        <v>#REF!</v>
      </c>
      <c r="AB93" s="119"/>
      <c r="AC93" s="119"/>
      <c r="AD93" s="119"/>
      <c r="AE93" s="119"/>
      <c r="AF93" s="119"/>
      <c r="AG93" s="119"/>
      <c r="AH93" s="119"/>
      <c r="AI93" s="119"/>
      <c r="AJ93" s="119"/>
      <c r="AK93" s="119"/>
      <c r="AL93" s="119"/>
      <c r="AM93" s="119"/>
      <c r="AN93" s="119"/>
      <c r="AO93" s="119"/>
      <c r="AP93" s="119"/>
      <c r="AQ93" s="119"/>
      <c r="AR93" s="119"/>
      <c r="AS93" s="119"/>
      <c r="AT93" s="119"/>
      <c r="AU93" s="119"/>
      <c r="AV93" s="119"/>
      <c r="AW93" s="119"/>
      <c r="AX93" s="119"/>
    </row>
    <row r="94" spans="1:50" ht="15" x14ac:dyDescent="0.2">
      <c r="A94" s="121"/>
      <c r="B94" s="122"/>
      <c r="C94" s="122"/>
      <c r="D94" s="122"/>
      <c r="E94" s="122"/>
      <c r="F94" s="58">
        <f t="shared" si="14"/>
        <v>0</v>
      </c>
      <c r="G94" s="59" t="str">
        <f>IF($B$1="Metric", IFERROR(VLOOKUP(SUBSTITUTE($A94&amp;"Metric"&amp;$B94," ",""),members_metric!$F$7:$J$2000,3,FALSE),""),  IFERROR(VLOOKUP(SUBSTITUTE($A94&amp;$B94," ",""),members!$D$7:$G$2000,3,FALSE),""))</f>
        <v/>
      </c>
      <c r="H94" s="60" t="str">
        <f t="shared" si="10"/>
        <v/>
      </c>
      <c r="I94" s="57"/>
      <c r="J94" s="61" t="str">
        <f>IFERROR(VLOOKUP(SUBSTITUTE($X94&amp;ROUNDUP($G94,2)," ",""),HFF_Data1!$C$4:$M$1004,MATCH('Estimator Steel Portfolio'!$C94,HFF_Data1!$C$4:$M$4,0),TRUE)*1000,"")</f>
        <v/>
      </c>
      <c r="K94" s="61" t="str">
        <f>IFERROR($J94/HFF_Data1!$H$1,"")</f>
        <v/>
      </c>
      <c r="L94" s="62" t="str">
        <f t="shared" si="11"/>
        <v/>
      </c>
      <c r="M94" s="63" t="str">
        <f>IFERROR(VLOOKUP(SUBSTITUTE($X94&amp;ROUNDUP($G94,2)," ",""),HFF_Data1!$C$4:$N$1004,12,TRUE),"")</f>
        <v/>
      </c>
      <c r="N94" s="64" t="str">
        <f t="shared" si="12"/>
        <v/>
      </c>
      <c r="O94" s="65" t="str">
        <f t="shared" si="13"/>
        <v/>
      </c>
      <c r="P94" s="57"/>
      <c r="Q94" s="61" t="str">
        <f>IFERROR(VLOOKUP(SUBSTITUTE($X94&amp;ROUNDUP($G94,2)," ",""),AWHB_Data!$C$4:$M$1005,MATCH('Estimator Steel Portfolio'!$C94,AWHB_Data!$C$4:$M$4,0),TRUE)*1000,"")</f>
        <v/>
      </c>
      <c r="R94" s="61" t="str">
        <f>IFERROR($Q94/AWHB_Data!$H$1,"")</f>
        <v/>
      </c>
      <c r="S94" s="62" t="str">
        <f t="shared" si="15"/>
        <v/>
      </c>
      <c r="T94" s="63" t="str">
        <f>IFERROR(VLOOKUP(SUBSTITUTE($X94&amp;ROUNDUP($G94,2)," ",""),AWHB_Data!$C$4:$N$1005,12,TRUE),"")</f>
        <v/>
      </c>
      <c r="U94" s="74" t="str">
        <f t="shared" si="16"/>
        <v xml:space="preserve"> </v>
      </c>
      <c r="V94" s="75" t="str">
        <f t="shared" si="17"/>
        <v/>
      </c>
      <c r="X94" s="55" t="str">
        <f>IF($B$1="Metric",IFERROR(VLOOKUP(SUBSTITUTE($A94&amp;"Metric"&amp;$B94," ",""),members_metric!$F$7:$K$2000,6,FALSE),""),IFERROR(VLOOKUP(SUBSTITUTE($A94&amp;$B94," ",""),members!$D$7:$I$2000,6,FALSE),""))</f>
        <v/>
      </c>
      <c r="Y94" s="66" t="str">
        <f>IF($B$1="Metric", IFERROR(VLOOKUP(SUBSTITUTE($A94&amp;"Metric"&amp;$B94," ",""),members_metric!$F$7:$J$2000,2,FALSE)/12,""),IFERROR(VLOOKUP(SUBSTITUTE($A94&amp;$B94," ",""),members!$D$7:$G$2000,2,FALSE)/12,""))</f>
        <v/>
      </c>
      <c r="Z94" s="67" t="str">
        <f>IF($B$1="Metric", IFERROR(VLOOKUP(SUBSTITUTE($A94&amp;"Metric"&amp;$B94," ",""),members_metric!$F$7:$J$2000,5,FALSE),""),IFERROR(VLOOKUP(SUBSTITUTE($A94&amp;$B94," ",""),members!$D$7:$H$2000,5,FALSE),""))</f>
        <v/>
      </c>
      <c r="AA94" s="55" t="e">
        <f>IF(#REF!&lt;=N94,1,0)</f>
        <v>#REF!</v>
      </c>
      <c r="AB94" s="119"/>
      <c r="AC94" s="119"/>
      <c r="AD94" s="119"/>
      <c r="AE94" s="119"/>
      <c r="AF94" s="119"/>
      <c r="AG94" s="119"/>
      <c r="AH94" s="119"/>
      <c r="AI94" s="119"/>
      <c r="AJ94" s="119"/>
      <c r="AK94" s="119"/>
      <c r="AL94" s="119"/>
      <c r="AM94" s="119"/>
      <c r="AN94" s="119"/>
      <c r="AO94" s="119"/>
      <c r="AP94" s="119"/>
      <c r="AQ94" s="119"/>
      <c r="AR94" s="119"/>
      <c r="AS94" s="119"/>
      <c r="AT94" s="119"/>
      <c r="AU94" s="119"/>
      <c r="AV94" s="119"/>
      <c r="AW94" s="119"/>
      <c r="AX94" s="119"/>
    </row>
    <row r="95" spans="1:50" ht="15" x14ac:dyDescent="0.2">
      <c r="A95" s="121"/>
      <c r="B95" s="122"/>
      <c r="C95" s="122"/>
      <c r="D95" s="122"/>
      <c r="E95" s="122"/>
      <c r="F95" s="58">
        <f t="shared" si="14"/>
        <v>0</v>
      </c>
      <c r="G95" s="59" t="str">
        <f>IF($B$1="Metric", IFERROR(VLOOKUP(SUBSTITUTE($A95&amp;"Metric"&amp;$B95," ",""),members_metric!$F$7:$J$2000,3,FALSE),""),  IFERROR(VLOOKUP(SUBSTITUTE($A95&amp;$B95," ",""),members!$D$7:$G$2000,3,FALSE),""))</f>
        <v/>
      </c>
      <c r="H95" s="60" t="str">
        <f t="shared" si="10"/>
        <v/>
      </c>
      <c r="I95" s="57"/>
      <c r="J95" s="61" t="str">
        <f>IFERROR(VLOOKUP(SUBSTITUTE($X95&amp;ROUNDUP($G95,2)," ",""),HFF_Data1!$C$4:$M$1004,MATCH('Estimator Steel Portfolio'!$C95,HFF_Data1!$C$4:$M$4,0),TRUE)*1000,"")</f>
        <v/>
      </c>
      <c r="K95" s="61" t="str">
        <f>IFERROR($J95/HFF_Data1!$H$1,"")</f>
        <v/>
      </c>
      <c r="L95" s="62" t="str">
        <f t="shared" si="11"/>
        <v/>
      </c>
      <c r="M95" s="63" t="str">
        <f>IFERROR(VLOOKUP(SUBSTITUTE($X95&amp;ROUNDUP($G95,2)," ",""),HFF_Data1!$C$4:$N$1004,12,TRUE),"")</f>
        <v/>
      </c>
      <c r="N95" s="64" t="str">
        <f t="shared" si="12"/>
        <v/>
      </c>
      <c r="O95" s="65" t="str">
        <f t="shared" si="13"/>
        <v/>
      </c>
      <c r="P95" s="57"/>
      <c r="Q95" s="61" t="str">
        <f>IFERROR(VLOOKUP(SUBSTITUTE($X95&amp;ROUNDUP($G95,2)," ",""),AWHB_Data!$C$4:$M$1005,MATCH('Estimator Steel Portfolio'!$C95,AWHB_Data!$C$4:$M$4,0),TRUE)*1000,"")</f>
        <v/>
      </c>
      <c r="R95" s="61" t="str">
        <f>IFERROR($Q95/AWHB_Data!$H$1,"")</f>
        <v/>
      </c>
      <c r="S95" s="62" t="str">
        <f t="shared" si="15"/>
        <v/>
      </c>
      <c r="T95" s="63" t="str">
        <f>IFERROR(VLOOKUP(SUBSTITUTE($X95&amp;ROUNDUP($G95,2)," ",""),AWHB_Data!$C$4:$N$1005,12,TRUE),"")</f>
        <v/>
      </c>
      <c r="U95" s="74" t="str">
        <f t="shared" si="16"/>
        <v xml:space="preserve"> </v>
      </c>
      <c r="V95" s="75" t="str">
        <f t="shared" si="17"/>
        <v/>
      </c>
      <c r="X95" s="55" t="str">
        <f>IF($B$1="Metric",IFERROR(VLOOKUP(SUBSTITUTE($A95&amp;"Metric"&amp;$B95," ",""),members_metric!$F$7:$K$2000,6,FALSE),""),IFERROR(VLOOKUP(SUBSTITUTE($A95&amp;$B95," ",""),members!$D$7:$I$2000,6,FALSE),""))</f>
        <v/>
      </c>
      <c r="Y95" s="66" t="str">
        <f>IF($B$1="Metric", IFERROR(VLOOKUP(SUBSTITUTE($A95&amp;"Metric"&amp;$B95," ",""),members_metric!$F$7:$J$2000,2,FALSE)/12,""),IFERROR(VLOOKUP(SUBSTITUTE($A95&amp;$B95," ",""),members!$D$7:$G$2000,2,FALSE)/12,""))</f>
        <v/>
      </c>
      <c r="Z95" s="67" t="str">
        <f>IF($B$1="Metric", IFERROR(VLOOKUP(SUBSTITUTE($A95&amp;"Metric"&amp;$B95," ",""),members_metric!$F$7:$J$2000,5,FALSE),""),IFERROR(VLOOKUP(SUBSTITUTE($A95&amp;$B95," ",""),members!$D$7:$H$2000,5,FALSE),""))</f>
        <v/>
      </c>
      <c r="AA95" s="55" t="e">
        <f>IF(#REF!&lt;=N95,1,0)</f>
        <v>#REF!</v>
      </c>
      <c r="AB95" s="119"/>
      <c r="AC95" s="119"/>
      <c r="AD95" s="119"/>
      <c r="AE95" s="119"/>
      <c r="AF95" s="119"/>
      <c r="AG95" s="119"/>
      <c r="AH95" s="119"/>
      <c r="AI95" s="119"/>
      <c r="AJ95" s="119"/>
      <c r="AK95" s="119"/>
      <c r="AL95" s="119"/>
      <c r="AM95" s="119"/>
      <c r="AN95" s="119"/>
      <c r="AO95" s="119"/>
      <c r="AP95" s="119"/>
      <c r="AQ95" s="119"/>
      <c r="AR95" s="119"/>
      <c r="AS95" s="119"/>
      <c r="AT95" s="119"/>
      <c r="AU95" s="119"/>
      <c r="AV95" s="119"/>
      <c r="AW95" s="119"/>
      <c r="AX95" s="119"/>
    </row>
    <row r="96" spans="1:50" ht="15" x14ac:dyDescent="0.2">
      <c r="A96" s="121"/>
      <c r="B96" s="122"/>
      <c r="C96" s="122"/>
      <c r="D96" s="122"/>
      <c r="E96" s="122"/>
      <c r="F96" s="58">
        <f t="shared" si="14"/>
        <v>0</v>
      </c>
      <c r="G96" s="59" t="str">
        <f>IF($B$1="Metric", IFERROR(VLOOKUP(SUBSTITUTE($A96&amp;"Metric"&amp;$B96," ",""),members_metric!$F$7:$J$2000,3,FALSE),""),  IFERROR(VLOOKUP(SUBSTITUTE($A96&amp;$B96," ",""),members!$D$7:$G$2000,3,FALSE),""))</f>
        <v/>
      </c>
      <c r="H96" s="60" t="str">
        <f t="shared" si="10"/>
        <v/>
      </c>
      <c r="I96" s="57"/>
      <c r="J96" s="61" t="str">
        <f>IFERROR(VLOOKUP(SUBSTITUTE($X96&amp;ROUNDUP($G96,2)," ",""),HFF_Data1!$C$4:$M$1004,MATCH('Estimator Steel Portfolio'!$C96,HFF_Data1!$C$4:$M$4,0),TRUE)*1000,"")</f>
        <v/>
      </c>
      <c r="K96" s="61" t="str">
        <f>IFERROR($J96/HFF_Data1!$H$1,"")</f>
        <v/>
      </c>
      <c r="L96" s="62" t="str">
        <f t="shared" si="11"/>
        <v/>
      </c>
      <c r="M96" s="63" t="str">
        <f>IFERROR(VLOOKUP(SUBSTITUTE($X96&amp;ROUNDUP($G96,2)," ",""),HFF_Data1!$C$4:$N$1004,12,TRUE),"")</f>
        <v/>
      </c>
      <c r="N96" s="64" t="str">
        <f t="shared" si="12"/>
        <v/>
      </c>
      <c r="O96" s="65" t="str">
        <f t="shared" si="13"/>
        <v/>
      </c>
      <c r="P96" s="57"/>
      <c r="Q96" s="61" t="str">
        <f>IFERROR(VLOOKUP(SUBSTITUTE($X96&amp;ROUNDUP($G96,2)," ",""),AWHB_Data!$C$4:$M$1005,MATCH('Estimator Steel Portfolio'!$C96,AWHB_Data!$C$4:$M$4,0),TRUE)*1000,"")</f>
        <v/>
      </c>
      <c r="R96" s="61" t="str">
        <f>IFERROR($Q96/AWHB_Data!$H$1,"")</f>
        <v/>
      </c>
      <c r="S96" s="62" t="str">
        <f t="shared" si="15"/>
        <v/>
      </c>
      <c r="T96" s="63" t="str">
        <f>IFERROR(VLOOKUP(SUBSTITUTE($X96&amp;ROUNDUP($G96,2)," ",""),AWHB_Data!$C$4:$N$1005,12,TRUE),"")</f>
        <v/>
      </c>
      <c r="U96" s="74" t="str">
        <f t="shared" si="16"/>
        <v xml:space="preserve"> </v>
      </c>
      <c r="V96" s="75" t="str">
        <f t="shared" si="17"/>
        <v/>
      </c>
      <c r="X96" s="55" t="str">
        <f>IF($B$1="Metric",IFERROR(VLOOKUP(SUBSTITUTE($A96&amp;"Metric"&amp;$B96," ",""),members_metric!$F$7:$K$2000,6,FALSE),""),IFERROR(VLOOKUP(SUBSTITUTE($A96&amp;$B96," ",""),members!$D$7:$I$2000,6,FALSE),""))</f>
        <v/>
      </c>
      <c r="Y96" s="66" t="str">
        <f>IF($B$1="Metric", IFERROR(VLOOKUP(SUBSTITUTE($A96&amp;"Metric"&amp;$B96," ",""),members_metric!$F$7:$J$2000,2,FALSE)/12,""),IFERROR(VLOOKUP(SUBSTITUTE($A96&amp;$B96," ",""),members!$D$7:$G$2000,2,FALSE)/12,""))</f>
        <v/>
      </c>
      <c r="Z96" s="67" t="str">
        <f>IF($B$1="Metric", IFERROR(VLOOKUP(SUBSTITUTE($A96&amp;"Metric"&amp;$B96," ",""),members_metric!$F$7:$J$2000,5,FALSE),""),IFERROR(VLOOKUP(SUBSTITUTE($A96&amp;$B96," ",""),members!$D$7:$H$2000,5,FALSE),""))</f>
        <v/>
      </c>
      <c r="AA96" s="55" t="e">
        <f>IF(#REF!&lt;=N96,1,0)</f>
        <v>#REF!</v>
      </c>
      <c r="AB96" s="119"/>
      <c r="AC96" s="119"/>
      <c r="AD96" s="119"/>
      <c r="AE96" s="119"/>
      <c r="AF96" s="119"/>
      <c r="AG96" s="119"/>
      <c r="AH96" s="119"/>
      <c r="AI96" s="119"/>
      <c r="AJ96" s="119"/>
      <c r="AK96" s="119"/>
      <c r="AL96" s="119"/>
      <c r="AM96" s="119"/>
      <c r="AN96" s="119"/>
      <c r="AO96" s="119"/>
      <c r="AP96" s="119"/>
      <c r="AQ96" s="119"/>
      <c r="AR96" s="119"/>
      <c r="AS96" s="119"/>
      <c r="AT96" s="119"/>
      <c r="AU96" s="119"/>
      <c r="AV96" s="119"/>
      <c r="AW96" s="119"/>
      <c r="AX96" s="119"/>
    </row>
    <row r="97" spans="1:50" ht="15" x14ac:dyDescent="0.2">
      <c r="A97" s="121"/>
      <c r="B97" s="122"/>
      <c r="C97" s="122"/>
      <c r="D97" s="122"/>
      <c r="E97" s="122"/>
      <c r="F97" s="58">
        <f t="shared" si="14"/>
        <v>0</v>
      </c>
      <c r="G97" s="59" t="str">
        <f>IF($B$1="Metric", IFERROR(VLOOKUP(SUBSTITUTE($A97&amp;"Metric"&amp;$B97," ",""),members_metric!$F$7:$J$2000,3,FALSE),""),  IFERROR(VLOOKUP(SUBSTITUTE($A97&amp;$B97," ",""),members!$D$7:$G$2000,3,FALSE),""))</f>
        <v/>
      </c>
      <c r="H97" s="60" t="str">
        <f t="shared" si="10"/>
        <v/>
      </c>
      <c r="I97" s="57"/>
      <c r="J97" s="61" t="str">
        <f>IFERROR(VLOOKUP(SUBSTITUTE($X97&amp;ROUNDUP($G97,2)," ",""),HFF_Data1!$C$4:$M$1004,MATCH('Estimator Steel Portfolio'!$C97,HFF_Data1!$C$4:$M$4,0),TRUE)*1000,"")</f>
        <v/>
      </c>
      <c r="K97" s="61" t="str">
        <f>IFERROR($J97/HFF_Data1!$H$1,"")</f>
        <v/>
      </c>
      <c r="L97" s="62" t="str">
        <f t="shared" si="11"/>
        <v/>
      </c>
      <c r="M97" s="63" t="str">
        <f>IFERROR(VLOOKUP(SUBSTITUTE($X97&amp;ROUNDUP($G97,2)," ",""),HFF_Data1!$C$4:$N$1004,12,TRUE),"")</f>
        <v/>
      </c>
      <c r="N97" s="64" t="str">
        <f t="shared" si="12"/>
        <v/>
      </c>
      <c r="O97" s="65" t="str">
        <f t="shared" si="13"/>
        <v/>
      </c>
      <c r="P97" s="57"/>
      <c r="Q97" s="61" t="str">
        <f>IFERROR(VLOOKUP(SUBSTITUTE($X97&amp;ROUNDUP($G97,2)," ",""),AWHB_Data!$C$4:$M$1005,MATCH('Estimator Steel Portfolio'!$C97,AWHB_Data!$C$4:$M$4,0),TRUE)*1000,"")</f>
        <v/>
      </c>
      <c r="R97" s="61" t="str">
        <f>IFERROR($Q97/AWHB_Data!$H$1,"")</f>
        <v/>
      </c>
      <c r="S97" s="62" t="str">
        <f t="shared" si="15"/>
        <v/>
      </c>
      <c r="T97" s="63" t="str">
        <f>IFERROR(VLOOKUP(SUBSTITUTE($X97&amp;ROUNDUP($G97,2)," ",""),AWHB_Data!$C$4:$N$1005,12,TRUE),"")</f>
        <v/>
      </c>
      <c r="U97" s="74" t="str">
        <f t="shared" si="16"/>
        <v xml:space="preserve"> </v>
      </c>
      <c r="V97" s="75" t="str">
        <f t="shared" si="17"/>
        <v/>
      </c>
      <c r="X97" s="55" t="str">
        <f>IF($B$1="Metric",IFERROR(VLOOKUP(SUBSTITUTE($A97&amp;"Metric"&amp;$B97," ",""),members_metric!$F$7:$K$2000,6,FALSE),""),IFERROR(VLOOKUP(SUBSTITUTE($A97&amp;$B97," ",""),members!$D$7:$I$2000,6,FALSE),""))</f>
        <v/>
      </c>
      <c r="Y97" s="66" t="str">
        <f>IF($B$1="Metric", IFERROR(VLOOKUP(SUBSTITUTE($A97&amp;"Metric"&amp;$B97," ",""),members_metric!$F$7:$J$2000,2,FALSE)/12,""),IFERROR(VLOOKUP(SUBSTITUTE($A97&amp;$B97," ",""),members!$D$7:$G$2000,2,FALSE)/12,""))</f>
        <v/>
      </c>
      <c r="Z97" s="67" t="str">
        <f>IF($B$1="Metric", IFERROR(VLOOKUP(SUBSTITUTE($A97&amp;"Metric"&amp;$B97," ",""),members_metric!$F$7:$J$2000,5,FALSE),""),IFERROR(VLOOKUP(SUBSTITUTE($A97&amp;$B97," ",""),members!$D$7:$H$2000,5,FALSE),""))</f>
        <v/>
      </c>
      <c r="AA97" s="55" t="e">
        <f>IF(#REF!&lt;=N97,1,0)</f>
        <v>#REF!</v>
      </c>
      <c r="AB97" s="119"/>
      <c r="AC97" s="119"/>
      <c r="AD97" s="119"/>
      <c r="AE97" s="119"/>
      <c r="AF97" s="119"/>
      <c r="AG97" s="119"/>
      <c r="AH97" s="119"/>
      <c r="AI97" s="119"/>
      <c r="AJ97" s="119"/>
      <c r="AK97" s="119"/>
      <c r="AL97" s="119"/>
      <c r="AM97" s="119"/>
      <c r="AN97" s="119"/>
      <c r="AO97" s="119"/>
      <c r="AP97" s="119"/>
      <c r="AQ97" s="119"/>
      <c r="AR97" s="119"/>
      <c r="AS97" s="119"/>
      <c r="AT97" s="119"/>
      <c r="AU97" s="119"/>
      <c r="AV97" s="119"/>
      <c r="AW97" s="119"/>
      <c r="AX97" s="119"/>
    </row>
    <row r="98" spans="1:50" ht="15" x14ac:dyDescent="0.2">
      <c r="A98" s="121"/>
      <c r="B98" s="122"/>
      <c r="C98" s="122"/>
      <c r="D98" s="122"/>
      <c r="E98" s="122"/>
      <c r="F98" s="58">
        <f t="shared" si="14"/>
        <v>0</v>
      </c>
      <c r="G98" s="59" t="str">
        <f>IF($B$1="Metric", IFERROR(VLOOKUP(SUBSTITUTE($A98&amp;"Metric"&amp;$B98," ",""),members_metric!$F$7:$J$2000,3,FALSE),""),  IFERROR(VLOOKUP(SUBSTITUTE($A98&amp;$B98," ",""),members!$D$7:$G$2000,3,FALSE),""))</f>
        <v/>
      </c>
      <c r="H98" s="60" t="str">
        <f t="shared" si="10"/>
        <v/>
      </c>
      <c r="I98" s="57"/>
      <c r="J98" s="61" t="str">
        <f>IFERROR(VLOOKUP(SUBSTITUTE($X98&amp;ROUNDUP($G98,2)," ",""),HFF_Data1!$C$4:$M$1004,MATCH('Estimator Steel Portfolio'!$C98,HFF_Data1!$C$4:$M$4,0),TRUE)*1000,"")</f>
        <v/>
      </c>
      <c r="K98" s="61" t="str">
        <f>IFERROR($J98/HFF_Data1!$H$1,"")</f>
        <v/>
      </c>
      <c r="L98" s="62" t="str">
        <f t="shared" si="11"/>
        <v/>
      </c>
      <c r="M98" s="63" t="str">
        <f>IFERROR(VLOOKUP(SUBSTITUTE($X98&amp;ROUNDUP($G98,2)," ",""),HFF_Data1!$C$4:$N$1004,12,TRUE),"")</f>
        <v/>
      </c>
      <c r="N98" s="64" t="str">
        <f t="shared" si="12"/>
        <v/>
      </c>
      <c r="O98" s="65" t="str">
        <f t="shared" si="13"/>
        <v/>
      </c>
      <c r="P98" s="57"/>
      <c r="Q98" s="61" t="str">
        <f>IFERROR(VLOOKUP(SUBSTITUTE($X98&amp;ROUNDUP($G98,2)," ",""),AWHB_Data!$C$4:$M$1005,MATCH('Estimator Steel Portfolio'!$C98,AWHB_Data!$C$4:$M$4,0),TRUE)*1000,"")</f>
        <v/>
      </c>
      <c r="R98" s="61" t="str">
        <f>IFERROR($Q98/AWHB_Data!$H$1,"")</f>
        <v/>
      </c>
      <c r="S98" s="62" t="str">
        <f t="shared" si="15"/>
        <v/>
      </c>
      <c r="T98" s="63" t="str">
        <f>IFERROR(VLOOKUP(SUBSTITUTE($X98&amp;ROUNDUP($G98,2)," ",""),AWHB_Data!$C$4:$N$1005,12,TRUE),"")</f>
        <v/>
      </c>
      <c r="U98" s="74" t="str">
        <f t="shared" si="16"/>
        <v xml:space="preserve"> </v>
      </c>
      <c r="V98" s="75" t="str">
        <f t="shared" si="17"/>
        <v/>
      </c>
      <c r="X98" s="55" t="str">
        <f>IF($B$1="Metric",IFERROR(VLOOKUP(SUBSTITUTE($A98&amp;"Metric"&amp;$B98," ",""),members_metric!$F$7:$K$2000,6,FALSE),""),IFERROR(VLOOKUP(SUBSTITUTE($A98&amp;$B98," ",""),members!$D$7:$I$2000,6,FALSE),""))</f>
        <v/>
      </c>
      <c r="Y98" s="66" t="str">
        <f>IF($B$1="Metric", IFERROR(VLOOKUP(SUBSTITUTE($A98&amp;"Metric"&amp;$B98," ",""),members_metric!$F$7:$J$2000,2,FALSE)/12,""),IFERROR(VLOOKUP(SUBSTITUTE($A98&amp;$B98," ",""),members!$D$7:$G$2000,2,FALSE)/12,""))</f>
        <v/>
      </c>
      <c r="Z98" s="67" t="str">
        <f>IF($B$1="Metric", IFERROR(VLOOKUP(SUBSTITUTE($A98&amp;"Metric"&amp;$B98," ",""),members_metric!$F$7:$J$2000,5,FALSE),""),IFERROR(VLOOKUP(SUBSTITUTE($A98&amp;$B98," ",""),members!$D$7:$H$2000,5,FALSE),""))</f>
        <v/>
      </c>
      <c r="AA98" s="55" t="e">
        <f>IF(#REF!&lt;=N98,1,0)</f>
        <v>#REF!</v>
      </c>
      <c r="AB98" s="119"/>
      <c r="AC98" s="119"/>
      <c r="AD98" s="119"/>
      <c r="AE98" s="119"/>
      <c r="AF98" s="119"/>
      <c r="AG98" s="119"/>
      <c r="AH98" s="119"/>
      <c r="AI98" s="119"/>
      <c r="AJ98" s="119"/>
      <c r="AK98" s="119"/>
      <c r="AL98" s="119"/>
      <c r="AM98" s="119"/>
      <c r="AN98" s="119"/>
      <c r="AO98" s="119"/>
      <c r="AP98" s="119"/>
      <c r="AQ98" s="119"/>
      <c r="AR98" s="119"/>
      <c r="AS98" s="119"/>
      <c r="AT98" s="119"/>
      <c r="AU98" s="119"/>
      <c r="AV98" s="119"/>
      <c r="AW98" s="119"/>
      <c r="AX98" s="119"/>
    </row>
    <row r="99" spans="1:50" ht="15" x14ac:dyDescent="0.2">
      <c r="A99" s="121"/>
      <c r="B99" s="122"/>
      <c r="C99" s="122"/>
      <c r="D99" s="122"/>
      <c r="E99" s="122"/>
      <c r="F99" s="58">
        <f t="shared" si="14"/>
        <v>0</v>
      </c>
      <c r="G99" s="59" t="str">
        <f>IF($B$1="Metric", IFERROR(VLOOKUP(SUBSTITUTE($A99&amp;"Metric"&amp;$B99," ",""),members_metric!$F$7:$J$2000,3,FALSE),""),  IFERROR(VLOOKUP(SUBSTITUTE($A99&amp;$B99," ",""),members!$D$7:$G$2000,3,FALSE),""))</f>
        <v/>
      </c>
      <c r="H99" s="60" t="str">
        <f t="shared" si="10"/>
        <v/>
      </c>
      <c r="I99" s="57"/>
      <c r="J99" s="61" t="str">
        <f>IFERROR(VLOOKUP(SUBSTITUTE($X99&amp;ROUNDUP($G99,2)," ",""),HFF_Data1!$C$4:$M$1004,MATCH('Estimator Steel Portfolio'!$C99,HFF_Data1!$C$4:$M$4,0),TRUE)*1000,"")</f>
        <v/>
      </c>
      <c r="K99" s="61" t="str">
        <f>IFERROR($J99/HFF_Data1!$H$1,"")</f>
        <v/>
      </c>
      <c r="L99" s="62" t="str">
        <f t="shared" si="11"/>
        <v/>
      </c>
      <c r="M99" s="63" t="str">
        <f>IFERROR(VLOOKUP(SUBSTITUTE($X99&amp;ROUNDUP($G99,2)," ",""),HFF_Data1!$C$4:$N$1004,12,TRUE),"")</f>
        <v/>
      </c>
      <c r="N99" s="64" t="str">
        <f t="shared" si="12"/>
        <v/>
      </c>
      <c r="O99" s="65" t="str">
        <f t="shared" si="13"/>
        <v/>
      </c>
      <c r="P99" s="57"/>
      <c r="Q99" s="61" t="str">
        <f>IFERROR(VLOOKUP(SUBSTITUTE($X99&amp;ROUNDUP($G99,2)," ",""),AWHB_Data!$C$4:$M$1005,MATCH('Estimator Steel Portfolio'!$C99,AWHB_Data!$C$4:$M$4,0),TRUE)*1000,"")</f>
        <v/>
      </c>
      <c r="R99" s="61" t="str">
        <f>IFERROR($Q99/AWHB_Data!$H$1,"")</f>
        <v/>
      </c>
      <c r="S99" s="62" t="str">
        <f t="shared" si="15"/>
        <v/>
      </c>
      <c r="T99" s="63" t="str">
        <f>IFERROR(VLOOKUP(SUBSTITUTE($X99&amp;ROUNDUP($G99,2)," ",""),AWHB_Data!$C$4:$N$1005,12,TRUE),"")</f>
        <v/>
      </c>
      <c r="U99" s="74" t="str">
        <f t="shared" si="16"/>
        <v xml:space="preserve"> </v>
      </c>
      <c r="V99" s="75" t="str">
        <f t="shared" si="17"/>
        <v/>
      </c>
      <c r="X99" s="55" t="str">
        <f>IF($B$1="Metric",IFERROR(VLOOKUP(SUBSTITUTE($A99&amp;"Metric"&amp;$B99," ",""),members_metric!$F$7:$K$2000,6,FALSE),""),IFERROR(VLOOKUP(SUBSTITUTE($A99&amp;$B99," ",""),members!$D$7:$I$2000,6,FALSE),""))</f>
        <v/>
      </c>
      <c r="Y99" s="66" t="str">
        <f>IF($B$1="Metric", IFERROR(VLOOKUP(SUBSTITUTE($A99&amp;"Metric"&amp;$B99," ",""),members_metric!$F$7:$J$2000,2,FALSE)/12,""),IFERROR(VLOOKUP(SUBSTITUTE($A99&amp;$B99," ",""),members!$D$7:$G$2000,2,FALSE)/12,""))</f>
        <v/>
      </c>
      <c r="Z99" s="67" t="str">
        <f>IF($B$1="Metric", IFERROR(VLOOKUP(SUBSTITUTE($A99&amp;"Metric"&amp;$B99," ",""),members_metric!$F$7:$J$2000,5,FALSE),""),IFERROR(VLOOKUP(SUBSTITUTE($A99&amp;$B99," ",""),members!$D$7:$H$2000,5,FALSE),""))</f>
        <v/>
      </c>
      <c r="AA99" s="55" t="e">
        <f>IF(#REF!&lt;=N99,1,0)</f>
        <v>#REF!</v>
      </c>
      <c r="AB99" s="119"/>
      <c r="AC99" s="119"/>
      <c r="AD99" s="119"/>
      <c r="AE99" s="119"/>
      <c r="AF99" s="119"/>
      <c r="AG99" s="119"/>
      <c r="AH99" s="119"/>
      <c r="AI99" s="119"/>
      <c r="AJ99" s="119"/>
      <c r="AK99" s="119"/>
      <c r="AL99" s="119"/>
      <c r="AM99" s="119"/>
      <c r="AN99" s="119"/>
      <c r="AO99" s="119"/>
      <c r="AP99" s="119"/>
      <c r="AQ99" s="119"/>
      <c r="AR99" s="119"/>
      <c r="AS99" s="119"/>
      <c r="AT99" s="119"/>
      <c r="AU99" s="119"/>
      <c r="AV99" s="119"/>
      <c r="AW99" s="119"/>
      <c r="AX99" s="119"/>
    </row>
    <row r="100" spans="1:50" ht="15" x14ac:dyDescent="0.2">
      <c r="A100" s="121"/>
      <c r="B100" s="122"/>
      <c r="C100" s="122"/>
      <c r="D100" s="122"/>
      <c r="E100" s="122"/>
      <c r="F100" s="58">
        <f t="shared" si="14"/>
        <v>0</v>
      </c>
      <c r="G100" s="59" t="str">
        <f>IF($B$1="Metric", IFERROR(VLOOKUP(SUBSTITUTE($A100&amp;"Metric"&amp;$B100," ",""),members_metric!$F$7:$J$2000,3,FALSE),""),  IFERROR(VLOOKUP(SUBSTITUTE($A100&amp;$B100," ",""),members!$D$7:$G$2000,3,FALSE),""))</f>
        <v/>
      </c>
      <c r="H100" s="60" t="str">
        <f t="shared" si="10"/>
        <v/>
      </c>
      <c r="I100" s="57"/>
      <c r="J100" s="61" t="str">
        <f>IFERROR(VLOOKUP(SUBSTITUTE($X100&amp;ROUNDUP($G100,2)," ",""),HFF_Data1!$C$4:$M$1004,MATCH('Estimator Steel Portfolio'!$C100,HFF_Data1!$C$4:$M$4,0),TRUE)*1000,"")</f>
        <v/>
      </c>
      <c r="K100" s="61" t="str">
        <f>IFERROR($J100/HFF_Data1!$H$1,"")</f>
        <v/>
      </c>
      <c r="L100" s="62" t="str">
        <f t="shared" si="11"/>
        <v/>
      </c>
      <c r="M100" s="63" t="str">
        <f>IFERROR(VLOOKUP(SUBSTITUTE($X100&amp;ROUNDUP($G100,2)," ",""),HFF_Data1!$C$4:$N$1004,12,TRUE),"")</f>
        <v/>
      </c>
      <c r="N100" s="64" t="str">
        <f t="shared" si="12"/>
        <v/>
      </c>
      <c r="O100" s="65" t="str">
        <f t="shared" si="13"/>
        <v/>
      </c>
      <c r="P100" s="57"/>
      <c r="Q100" s="61" t="str">
        <f>IFERROR(VLOOKUP(SUBSTITUTE($X100&amp;ROUNDUP($G100,2)," ",""),AWHB_Data!$C$4:$M$1005,MATCH('Estimator Steel Portfolio'!$C100,AWHB_Data!$C$4:$M$4,0),TRUE)*1000,"")</f>
        <v/>
      </c>
      <c r="R100" s="61" t="str">
        <f>IFERROR($Q100/AWHB_Data!$H$1,"")</f>
        <v/>
      </c>
      <c r="S100" s="62" t="str">
        <f t="shared" si="15"/>
        <v/>
      </c>
      <c r="T100" s="63" t="str">
        <f>IFERROR(VLOOKUP(SUBSTITUTE($X100&amp;ROUNDUP($G100,2)," ",""),AWHB_Data!$C$4:$N$1005,12,TRUE),"")</f>
        <v/>
      </c>
      <c r="U100" s="74" t="str">
        <f t="shared" si="16"/>
        <v xml:space="preserve"> </v>
      </c>
      <c r="V100" s="75" t="str">
        <f t="shared" si="17"/>
        <v/>
      </c>
      <c r="X100" s="55" t="str">
        <f>IF($B$1="Metric",IFERROR(VLOOKUP(SUBSTITUTE($A100&amp;"Metric"&amp;$B100," ",""),members_metric!$F$7:$K$2000,6,FALSE),""),IFERROR(VLOOKUP(SUBSTITUTE($A100&amp;$B100," ",""),members!$D$7:$I$2000,6,FALSE),""))</f>
        <v/>
      </c>
      <c r="Y100" s="66" t="str">
        <f>IF($B$1="Metric", IFERROR(VLOOKUP(SUBSTITUTE($A100&amp;"Metric"&amp;$B100," ",""),members_metric!$F$7:$J$2000,2,FALSE)/12,""),IFERROR(VLOOKUP(SUBSTITUTE($A100&amp;$B100," ",""),members!$D$7:$G$2000,2,FALSE)/12,""))</f>
        <v/>
      </c>
      <c r="Z100" s="67" t="str">
        <f>IF($B$1="Metric", IFERROR(VLOOKUP(SUBSTITUTE($A100&amp;"Metric"&amp;$B100," ",""),members_metric!$F$7:$J$2000,5,FALSE),""),IFERROR(VLOOKUP(SUBSTITUTE($A100&amp;$B100," ",""),members!$D$7:$H$2000,5,FALSE),""))</f>
        <v/>
      </c>
      <c r="AA100" s="55" t="e">
        <f>IF(#REF!&lt;=N100,1,0)</f>
        <v>#REF!</v>
      </c>
      <c r="AB100" s="119"/>
      <c r="AC100" s="119"/>
      <c r="AD100" s="119"/>
      <c r="AE100" s="119"/>
      <c r="AF100" s="119"/>
      <c r="AG100" s="119"/>
      <c r="AH100" s="119"/>
      <c r="AI100" s="119"/>
      <c r="AJ100" s="119"/>
      <c r="AK100" s="119"/>
      <c r="AL100" s="119"/>
      <c r="AM100" s="119"/>
      <c r="AN100" s="119"/>
      <c r="AO100" s="119"/>
      <c r="AP100" s="119"/>
      <c r="AQ100" s="119"/>
      <c r="AR100" s="119"/>
      <c r="AS100" s="119"/>
      <c r="AT100" s="119"/>
      <c r="AU100" s="119"/>
      <c r="AV100" s="119"/>
      <c r="AW100" s="119"/>
      <c r="AX100" s="119"/>
    </row>
    <row r="101" spans="1:50" ht="15" x14ac:dyDescent="0.2">
      <c r="A101" s="121"/>
      <c r="B101" s="122"/>
      <c r="C101" s="122"/>
      <c r="D101" s="122"/>
      <c r="E101" s="122"/>
      <c r="F101" s="58">
        <f t="shared" si="14"/>
        <v>0</v>
      </c>
      <c r="G101" s="59" t="str">
        <f>IF($B$1="Metric", IFERROR(VLOOKUP(SUBSTITUTE($A101&amp;"Metric"&amp;$B101," ",""),members_metric!$F$7:$J$2000,3,FALSE),""),  IFERROR(VLOOKUP(SUBSTITUTE($A101&amp;$B101," ",""),members!$D$7:$G$2000,3,FALSE),""))</f>
        <v/>
      </c>
      <c r="H101" s="60" t="str">
        <f t="shared" si="10"/>
        <v/>
      </c>
      <c r="I101" s="57"/>
      <c r="J101" s="61" t="str">
        <f>IFERROR(VLOOKUP(SUBSTITUTE($X101&amp;ROUNDUP($G101,2)," ",""),HFF_Data1!$C$4:$M$1004,MATCH('Estimator Steel Portfolio'!$C101,HFF_Data1!$C$4:$M$4,0),TRUE)*1000,"")</f>
        <v/>
      </c>
      <c r="K101" s="61" t="str">
        <f>IFERROR($J101/HFF_Data1!$H$1,"")</f>
        <v/>
      </c>
      <c r="L101" s="62" t="str">
        <f t="shared" si="11"/>
        <v/>
      </c>
      <c r="M101" s="63" t="str">
        <f>IFERROR(VLOOKUP(SUBSTITUTE($X101&amp;ROUNDUP($G101,2)," ",""),HFF_Data1!$C$4:$N$1004,12,TRUE),"")</f>
        <v/>
      </c>
      <c r="N101" s="64" t="str">
        <f t="shared" si="12"/>
        <v/>
      </c>
      <c r="O101" s="65" t="str">
        <f t="shared" si="13"/>
        <v/>
      </c>
      <c r="P101" s="57"/>
      <c r="Q101" s="61" t="str">
        <f>IFERROR(VLOOKUP(SUBSTITUTE($X101&amp;ROUNDUP($G101,2)," ",""),AWHB_Data!$C$4:$M$1005,MATCH('Estimator Steel Portfolio'!$C101,AWHB_Data!$C$4:$M$4,0),TRUE)*1000,"")</f>
        <v/>
      </c>
      <c r="R101" s="61" t="str">
        <f>IFERROR($Q101/AWHB_Data!$H$1,"")</f>
        <v/>
      </c>
      <c r="S101" s="62" t="str">
        <f t="shared" si="15"/>
        <v/>
      </c>
      <c r="T101" s="63" t="str">
        <f>IFERROR(VLOOKUP(SUBSTITUTE($X101&amp;ROUNDUP($G101,2)," ",""),AWHB_Data!$C$4:$N$1005,12,TRUE),"")</f>
        <v/>
      </c>
      <c r="U101" s="74" t="str">
        <f t="shared" si="16"/>
        <v xml:space="preserve"> </v>
      </c>
      <c r="V101" s="75" t="str">
        <f t="shared" si="17"/>
        <v/>
      </c>
      <c r="X101" s="55" t="str">
        <f>IF($B$1="Metric",IFERROR(VLOOKUP(SUBSTITUTE($A101&amp;"Metric"&amp;$B101," ",""),members_metric!$F$7:$K$2000,6,FALSE),""),IFERROR(VLOOKUP(SUBSTITUTE($A101&amp;$B101," ",""),members!$D$7:$I$2000,6,FALSE),""))</f>
        <v/>
      </c>
      <c r="Y101" s="66" t="str">
        <f>IF($B$1="Metric", IFERROR(VLOOKUP(SUBSTITUTE($A101&amp;"Metric"&amp;$B101," ",""),members_metric!$F$7:$J$2000,2,FALSE)/12,""),IFERROR(VLOOKUP(SUBSTITUTE($A101&amp;$B101," ",""),members!$D$7:$G$2000,2,FALSE)/12,""))</f>
        <v/>
      </c>
      <c r="Z101" s="67" t="str">
        <f>IF($B$1="Metric", IFERROR(VLOOKUP(SUBSTITUTE($A101&amp;"Metric"&amp;$B101," ",""),members_metric!$F$7:$J$2000,5,FALSE),""),IFERROR(VLOOKUP(SUBSTITUTE($A101&amp;$B101," ",""),members!$D$7:$H$2000,5,FALSE),""))</f>
        <v/>
      </c>
      <c r="AA101" s="55" t="e">
        <f>IF(#REF!&lt;=N101,1,0)</f>
        <v>#REF!</v>
      </c>
      <c r="AB101" s="119"/>
      <c r="AC101" s="119"/>
      <c r="AD101" s="119"/>
      <c r="AE101" s="119"/>
      <c r="AF101" s="119"/>
      <c r="AG101" s="119"/>
      <c r="AH101" s="119"/>
      <c r="AI101" s="119"/>
      <c r="AJ101" s="119"/>
      <c r="AK101" s="119"/>
      <c r="AL101" s="119"/>
      <c r="AM101" s="119"/>
      <c r="AN101" s="119"/>
      <c r="AO101" s="119"/>
      <c r="AP101" s="119"/>
      <c r="AQ101" s="119"/>
      <c r="AR101" s="119"/>
      <c r="AS101" s="119"/>
      <c r="AT101" s="119"/>
      <c r="AU101" s="119"/>
      <c r="AV101" s="119"/>
      <c r="AW101" s="119"/>
      <c r="AX101" s="119"/>
    </row>
    <row r="102" spans="1:50" ht="15" x14ac:dyDescent="0.2">
      <c r="A102" s="121"/>
      <c r="B102" s="122"/>
      <c r="C102" s="122"/>
      <c r="D102" s="122"/>
      <c r="E102" s="122"/>
      <c r="F102" s="58">
        <f t="shared" si="14"/>
        <v>0</v>
      </c>
      <c r="G102" s="59" t="str">
        <f>IF($B$1="Metric", IFERROR(VLOOKUP(SUBSTITUTE($A102&amp;"Metric"&amp;$B102," ",""),members_metric!$F$7:$J$2000,3,FALSE),""),  IFERROR(VLOOKUP(SUBSTITUTE($A102&amp;$B102," ",""),members!$D$7:$G$2000,3,FALSE),""))</f>
        <v/>
      </c>
      <c r="H102" s="60" t="str">
        <f t="shared" si="10"/>
        <v/>
      </c>
      <c r="I102" s="57"/>
      <c r="J102" s="61" t="str">
        <f>IFERROR(VLOOKUP(SUBSTITUTE($X102&amp;ROUNDUP($G102,2)," ",""),HFF_Data1!$C$4:$M$1004,MATCH('Estimator Steel Portfolio'!$C102,HFF_Data1!$C$4:$M$4,0),TRUE)*1000,"")</f>
        <v/>
      </c>
      <c r="K102" s="61" t="str">
        <f>IFERROR($J102/HFF_Data1!$H$1,"")</f>
        <v/>
      </c>
      <c r="L102" s="62" t="str">
        <f t="shared" si="11"/>
        <v/>
      </c>
      <c r="M102" s="63" t="str">
        <f>IFERROR(VLOOKUP(SUBSTITUTE($X102&amp;ROUNDUP($G102,2)," ",""),HFF_Data1!$C$4:$N$1004,12,TRUE),"")</f>
        <v/>
      </c>
      <c r="N102" s="64" t="str">
        <f t="shared" si="12"/>
        <v/>
      </c>
      <c r="O102" s="65" t="str">
        <f t="shared" si="13"/>
        <v/>
      </c>
      <c r="P102" s="57"/>
      <c r="Q102" s="61" t="str">
        <f>IFERROR(VLOOKUP(SUBSTITUTE($X102&amp;ROUNDUP($G102,2)," ",""),AWHB_Data!$C$4:$M$1005,MATCH('Estimator Steel Portfolio'!$C102,AWHB_Data!$C$4:$M$4,0),TRUE)*1000,"")</f>
        <v/>
      </c>
      <c r="R102" s="61" t="str">
        <f>IFERROR($Q102/AWHB_Data!$H$1,"")</f>
        <v/>
      </c>
      <c r="S102" s="62" t="str">
        <f t="shared" si="15"/>
        <v/>
      </c>
      <c r="T102" s="63" t="str">
        <f>IFERROR(VLOOKUP(SUBSTITUTE($X102&amp;ROUNDUP($G102,2)," ",""),AWHB_Data!$C$4:$N$1005,12,TRUE),"")</f>
        <v/>
      </c>
      <c r="U102" s="74" t="str">
        <f t="shared" si="16"/>
        <v xml:space="preserve"> </v>
      </c>
      <c r="V102" s="75" t="str">
        <f t="shared" si="17"/>
        <v/>
      </c>
      <c r="X102" s="55" t="str">
        <f>IF($B$1="Metric",IFERROR(VLOOKUP(SUBSTITUTE($A102&amp;"Metric"&amp;$B102," ",""),members_metric!$F$7:$K$2000,6,FALSE),""),IFERROR(VLOOKUP(SUBSTITUTE($A102&amp;$B102," ",""),members!$D$7:$I$2000,6,FALSE),""))</f>
        <v/>
      </c>
      <c r="Y102" s="66" t="str">
        <f>IF($B$1="Metric", IFERROR(VLOOKUP(SUBSTITUTE($A102&amp;"Metric"&amp;$B102," ",""),members_metric!$F$7:$J$2000,2,FALSE)/12,""),IFERROR(VLOOKUP(SUBSTITUTE($A102&amp;$B102," ",""),members!$D$7:$G$2000,2,FALSE)/12,""))</f>
        <v/>
      </c>
      <c r="Z102" s="67" t="str">
        <f>IF($B$1="Metric", IFERROR(VLOOKUP(SUBSTITUTE($A102&amp;"Metric"&amp;$B102," ",""),members_metric!$F$7:$J$2000,5,FALSE),""),IFERROR(VLOOKUP(SUBSTITUTE($A102&amp;$B102," ",""),members!$D$7:$H$2000,5,FALSE),""))</f>
        <v/>
      </c>
      <c r="AA102" s="55" t="e">
        <f>IF(#REF!&lt;=N102,1,0)</f>
        <v>#REF!</v>
      </c>
      <c r="AB102" s="119"/>
      <c r="AC102" s="119"/>
      <c r="AD102" s="119"/>
      <c r="AE102" s="119"/>
      <c r="AF102" s="119"/>
      <c r="AG102" s="119"/>
      <c r="AH102" s="119"/>
      <c r="AI102" s="119"/>
      <c r="AJ102" s="119"/>
      <c r="AK102" s="119"/>
      <c r="AL102" s="119"/>
      <c r="AM102" s="119"/>
      <c r="AN102" s="119"/>
      <c r="AO102" s="119"/>
      <c r="AP102" s="119"/>
      <c r="AQ102" s="119"/>
      <c r="AR102" s="119"/>
      <c r="AS102" s="119"/>
      <c r="AT102" s="119"/>
      <c r="AU102" s="119"/>
      <c r="AV102" s="119"/>
      <c r="AW102" s="119"/>
      <c r="AX102" s="119"/>
    </row>
    <row r="103" spans="1:50" ht="15" x14ac:dyDescent="0.2">
      <c r="A103" s="121"/>
      <c r="B103" s="122"/>
      <c r="C103" s="122"/>
      <c r="D103" s="122"/>
      <c r="E103" s="122"/>
      <c r="F103" s="58">
        <f t="shared" si="14"/>
        <v>0</v>
      </c>
      <c r="G103" s="59" t="str">
        <f>IF($B$1="Metric", IFERROR(VLOOKUP(SUBSTITUTE($A103&amp;"Metric"&amp;$B103," ",""),members_metric!$F$7:$J$2000,3,FALSE),""),  IFERROR(VLOOKUP(SUBSTITUTE($A103&amp;$B103," ",""),members!$D$7:$G$2000,3,FALSE),""))</f>
        <v/>
      </c>
      <c r="H103" s="60" t="str">
        <f t="shared" si="10"/>
        <v/>
      </c>
      <c r="I103" s="57"/>
      <c r="J103" s="61" t="str">
        <f>IFERROR(VLOOKUP(SUBSTITUTE($X103&amp;ROUNDUP($G103,2)," ",""),HFF_Data1!$C$4:$M$1004,MATCH('Estimator Steel Portfolio'!$C103,HFF_Data1!$C$4:$M$4,0),TRUE)*1000,"")</f>
        <v/>
      </c>
      <c r="K103" s="61" t="str">
        <f>IFERROR($J103/HFF_Data1!$H$1,"")</f>
        <v/>
      </c>
      <c r="L103" s="62" t="str">
        <f t="shared" si="11"/>
        <v/>
      </c>
      <c r="M103" s="63" t="str">
        <f>IFERROR(VLOOKUP(SUBSTITUTE($X103&amp;ROUNDUP($G103,2)," ",""),HFF_Data1!$C$4:$N$1004,12,TRUE),"")</f>
        <v/>
      </c>
      <c r="N103" s="64" t="str">
        <f t="shared" si="12"/>
        <v/>
      </c>
      <c r="O103" s="65" t="str">
        <f t="shared" si="13"/>
        <v/>
      </c>
      <c r="P103" s="57"/>
      <c r="Q103" s="61" t="str">
        <f>IFERROR(VLOOKUP(SUBSTITUTE($X103&amp;ROUNDUP($G103,2)," ",""),AWHB_Data!$C$4:$M$1005,MATCH('Estimator Steel Portfolio'!$C103,AWHB_Data!$C$4:$M$4,0),TRUE)*1000,"")</f>
        <v/>
      </c>
      <c r="R103" s="61" t="str">
        <f>IFERROR($Q103/AWHB_Data!$H$1,"")</f>
        <v/>
      </c>
      <c r="S103" s="62" t="str">
        <f t="shared" si="15"/>
        <v/>
      </c>
      <c r="T103" s="63" t="str">
        <f>IFERROR(VLOOKUP(SUBSTITUTE($X103&amp;ROUNDUP($G103,2)," ",""),AWHB_Data!$C$4:$N$1005,12,TRUE),"")</f>
        <v/>
      </c>
      <c r="U103" s="74" t="str">
        <f t="shared" si="16"/>
        <v xml:space="preserve"> </v>
      </c>
      <c r="V103" s="75" t="str">
        <f t="shared" si="17"/>
        <v/>
      </c>
      <c r="X103" s="55" t="str">
        <f>IF($B$1="Metric",IFERROR(VLOOKUP(SUBSTITUTE($A103&amp;"Metric"&amp;$B103," ",""),members_metric!$F$7:$K$2000,6,FALSE),""),IFERROR(VLOOKUP(SUBSTITUTE($A103&amp;$B103," ",""),members!$D$7:$I$2000,6,FALSE),""))</f>
        <v/>
      </c>
      <c r="Y103" s="66" t="str">
        <f>IF($B$1="Metric", IFERROR(VLOOKUP(SUBSTITUTE($A103&amp;"Metric"&amp;$B103," ",""),members_metric!$F$7:$J$2000,2,FALSE)/12,""),IFERROR(VLOOKUP(SUBSTITUTE($A103&amp;$B103," ",""),members!$D$7:$G$2000,2,FALSE)/12,""))</f>
        <v/>
      </c>
      <c r="Z103" s="67" t="str">
        <f>IF($B$1="Metric", IFERROR(VLOOKUP(SUBSTITUTE($A103&amp;"Metric"&amp;$B103," ",""),members_metric!$F$7:$J$2000,5,FALSE),""),IFERROR(VLOOKUP(SUBSTITUTE($A103&amp;$B103," ",""),members!$D$7:$H$2000,5,FALSE),""))</f>
        <v/>
      </c>
      <c r="AA103" s="55" t="e">
        <f>IF(#REF!&lt;=N103,1,0)</f>
        <v>#REF!</v>
      </c>
      <c r="AB103" s="119"/>
      <c r="AC103" s="119"/>
      <c r="AD103" s="119"/>
      <c r="AE103" s="119"/>
      <c r="AF103" s="119"/>
      <c r="AG103" s="119"/>
      <c r="AH103" s="119"/>
      <c r="AI103" s="119"/>
      <c r="AJ103" s="119"/>
      <c r="AK103" s="119"/>
      <c r="AL103" s="119"/>
      <c r="AM103" s="119"/>
      <c r="AN103" s="119"/>
      <c r="AO103" s="119"/>
      <c r="AP103" s="119"/>
      <c r="AQ103" s="119"/>
      <c r="AR103" s="119"/>
      <c r="AS103" s="119"/>
      <c r="AT103" s="119"/>
      <c r="AU103" s="119"/>
      <c r="AV103" s="119"/>
      <c r="AW103" s="119"/>
      <c r="AX103" s="119"/>
    </row>
    <row r="104" spans="1:50" ht="15" x14ac:dyDescent="0.2">
      <c r="A104" s="121"/>
      <c r="B104" s="122"/>
      <c r="C104" s="122"/>
      <c r="D104" s="122"/>
      <c r="E104" s="122"/>
      <c r="F104" s="58">
        <f t="shared" si="14"/>
        <v>0</v>
      </c>
      <c r="G104" s="59" t="str">
        <f>IF($B$1="Metric", IFERROR(VLOOKUP(SUBSTITUTE($A104&amp;"Metric"&amp;$B104," ",""),members_metric!$F$7:$J$2000,3,FALSE),""),  IFERROR(VLOOKUP(SUBSTITUTE($A104&amp;$B104," ",""),members!$D$7:$G$2000,3,FALSE),""))</f>
        <v/>
      </c>
      <c r="H104" s="60" t="str">
        <f t="shared" si="10"/>
        <v/>
      </c>
      <c r="I104" s="57"/>
      <c r="J104" s="61" t="str">
        <f>IFERROR(VLOOKUP(SUBSTITUTE($X104&amp;ROUNDUP($G104,2)," ",""),HFF_Data1!$C$4:$M$1004,MATCH('Estimator Steel Portfolio'!$C104,HFF_Data1!$C$4:$M$4,0),TRUE)*1000,"")</f>
        <v/>
      </c>
      <c r="K104" s="61" t="str">
        <f>IFERROR($J104/HFF_Data1!$H$1,"")</f>
        <v/>
      </c>
      <c r="L104" s="62" t="str">
        <f t="shared" si="11"/>
        <v/>
      </c>
      <c r="M104" s="63" t="str">
        <f>IFERROR(VLOOKUP(SUBSTITUTE($X104&amp;ROUNDUP($G104,2)," ",""),HFF_Data1!$C$4:$N$1004,12,TRUE),"")</f>
        <v/>
      </c>
      <c r="N104" s="64" t="str">
        <f t="shared" si="12"/>
        <v/>
      </c>
      <c r="O104" s="65" t="str">
        <f t="shared" si="13"/>
        <v/>
      </c>
      <c r="P104" s="57"/>
      <c r="Q104" s="61" t="str">
        <f>IFERROR(VLOOKUP(SUBSTITUTE($X104&amp;ROUNDUP($G104,2)," ",""),AWHB_Data!$C$4:$M$1005,MATCH('Estimator Steel Portfolio'!$C104,AWHB_Data!$C$4:$M$4,0),TRUE)*1000,"")</f>
        <v/>
      </c>
      <c r="R104" s="61" t="str">
        <f>IFERROR($Q104/AWHB_Data!$H$1,"")</f>
        <v/>
      </c>
      <c r="S104" s="62" t="str">
        <f t="shared" si="15"/>
        <v/>
      </c>
      <c r="T104" s="63" t="str">
        <f>IFERROR(VLOOKUP(SUBSTITUTE($X104&amp;ROUNDUP($G104,2)," ",""),AWHB_Data!$C$4:$N$1005,12,TRUE),"")</f>
        <v/>
      </c>
      <c r="U104" s="74" t="str">
        <f t="shared" si="16"/>
        <v xml:space="preserve"> </v>
      </c>
      <c r="V104" s="75" t="str">
        <f t="shared" si="17"/>
        <v/>
      </c>
      <c r="X104" s="55" t="str">
        <f>IF($B$1="Metric",IFERROR(VLOOKUP(SUBSTITUTE($A104&amp;"Metric"&amp;$B104," ",""),members_metric!$F$7:$K$2000,6,FALSE),""),IFERROR(VLOOKUP(SUBSTITUTE($A104&amp;$B104," ",""),members!$D$7:$I$2000,6,FALSE),""))</f>
        <v/>
      </c>
      <c r="Y104" s="66" t="str">
        <f>IF($B$1="Metric", IFERROR(VLOOKUP(SUBSTITUTE($A104&amp;"Metric"&amp;$B104," ",""),members_metric!$F$7:$J$2000,2,FALSE)/12,""),IFERROR(VLOOKUP(SUBSTITUTE($A104&amp;$B104," ",""),members!$D$7:$G$2000,2,FALSE)/12,""))</f>
        <v/>
      </c>
      <c r="Z104" s="67" t="str">
        <f>IF($B$1="Metric", IFERROR(VLOOKUP(SUBSTITUTE($A104&amp;"Metric"&amp;$B104," ",""),members_metric!$F$7:$J$2000,5,FALSE),""),IFERROR(VLOOKUP(SUBSTITUTE($A104&amp;$B104," ",""),members!$D$7:$H$2000,5,FALSE),""))</f>
        <v/>
      </c>
      <c r="AA104" s="55" t="e">
        <f>IF(#REF!&lt;=N104,1,0)</f>
        <v>#REF!</v>
      </c>
      <c r="AB104" s="119"/>
      <c r="AC104" s="119"/>
      <c r="AD104" s="119"/>
      <c r="AE104" s="119"/>
      <c r="AF104" s="119"/>
      <c r="AG104" s="119"/>
      <c r="AH104" s="119"/>
      <c r="AI104" s="119"/>
      <c r="AJ104" s="119"/>
      <c r="AK104" s="119"/>
      <c r="AL104" s="119"/>
      <c r="AM104" s="119"/>
      <c r="AN104" s="119"/>
      <c r="AO104" s="119"/>
      <c r="AP104" s="119"/>
      <c r="AQ104" s="119"/>
      <c r="AR104" s="119"/>
      <c r="AS104" s="119"/>
      <c r="AT104" s="119"/>
      <c r="AU104" s="119"/>
      <c r="AV104" s="119"/>
      <c r="AW104" s="119"/>
      <c r="AX104" s="119"/>
    </row>
    <row r="105" spans="1:50" ht="15" x14ac:dyDescent="0.2">
      <c r="A105" s="121"/>
      <c r="B105" s="122"/>
      <c r="C105" s="122"/>
      <c r="D105" s="122"/>
      <c r="E105" s="122"/>
      <c r="F105" s="58">
        <f t="shared" si="14"/>
        <v>0</v>
      </c>
      <c r="G105" s="59" t="str">
        <f>IF($B$1="Metric", IFERROR(VLOOKUP(SUBSTITUTE($A105&amp;"Metric"&amp;$B105," ",""),members_metric!$F$7:$J$2000,3,FALSE),""),  IFERROR(VLOOKUP(SUBSTITUTE($A105&amp;$B105," ",""),members!$D$7:$G$2000,3,FALSE),""))</f>
        <v/>
      </c>
      <c r="H105" s="60" t="str">
        <f t="shared" si="10"/>
        <v/>
      </c>
      <c r="I105" s="57"/>
      <c r="J105" s="61" t="str">
        <f>IFERROR(VLOOKUP(SUBSTITUTE($X105&amp;ROUNDUP($G105,2)," ",""),HFF_Data1!$C$4:$M$1004,MATCH('Estimator Steel Portfolio'!$C105,HFF_Data1!$C$4:$M$4,0),TRUE)*1000,"")</f>
        <v/>
      </c>
      <c r="K105" s="61" t="str">
        <f>IFERROR($J105/HFF_Data1!$H$1,"")</f>
        <v/>
      </c>
      <c r="L105" s="62" t="str">
        <f t="shared" si="11"/>
        <v/>
      </c>
      <c r="M105" s="63" t="str">
        <f>IFERROR(VLOOKUP(SUBSTITUTE($X105&amp;ROUNDUP($G105,2)," ",""),HFF_Data1!$C$4:$N$1004,12,TRUE),"")</f>
        <v/>
      </c>
      <c r="N105" s="64" t="str">
        <f t="shared" si="12"/>
        <v/>
      </c>
      <c r="O105" s="65" t="str">
        <f t="shared" si="13"/>
        <v/>
      </c>
      <c r="P105" s="57"/>
      <c r="Q105" s="61" t="str">
        <f>IFERROR(VLOOKUP(SUBSTITUTE($X105&amp;ROUNDUP($G105,2)," ",""),AWHB_Data!$C$4:$M$1005,MATCH('Estimator Steel Portfolio'!$C105,AWHB_Data!$C$4:$M$4,0),TRUE)*1000,"")</f>
        <v/>
      </c>
      <c r="R105" s="61" t="str">
        <f>IFERROR($Q105/AWHB_Data!$H$1,"")</f>
        <v/>
      </c>
      <c r="S105" s="62" t="str">
        <f t="shared" si="15"/>
        <v/>
      </c>
      <c r="T105" s="63" t="str">
        <f>IFERROR(VLOOKUP(SUBSTITUTE($X105&amp;ROUNDUP($G105,2)," ",""),AWHB_Data!$C$4:$N$1005,12,TRUE),"")</f>
        <v/>
      </c>
      <c r="U105" s="74" t="str">
        <f t="shared" si="16"/>
        <v xml:space="preserve"> </v>
      </c>
      <c r="V105" s="75" t="str">
        <f t="shared" si="17"/>
        <v/>
      </c>
      <c r="X105" s="55" t="str">
        <f>IF($B$1="Metric",IFERROR(VLOOKUP(SUBSTITUTE($A105&amp;"Metric"&amp;$B105," ",""),members_metric!$F$7:$K$2000,6,FALSE),""),IFERROR(VLOOKUP(SUBSTITUTE($A105&amp;$B105," ",""),members!$D$7:$I$2000,6,FALSE),""))</f>
        <v/>
      </c>
      <c r="Y105" s="66" t="str">
        <f>IF($B$1="Metric", IFERROR(VLOOKUP(SUBSTITUTE($A105&amp;"Metric"&amp;$B105," ",""),members_metric!$F$7:$J$2000,2,FALSE)/12,""),IFERROR(VLOOKUP(SUBSTITUTE($A105&amp;$B105," ",""),members!$D$7:$G$2000,2,FALSE)/12,""))</f>
        <v/>
      </c>
      <c r="Z105" s="67" t="str">
        <f>IF($B$1="Metric", IFERROR(VLOOKUP(SUBSTITUTE($A105&amp;"Metric"&amp;$B105," ",""),members_metric!$F$7:$J$2000,5,FALSE),""),IFERROR(VLOOKUP(SUBSTITUTE($A105&amp;$B105," ",""),members!$D$7:$H$2000,5,FALSE),""))</f>
        <v/>
      </c>
      <c r="AA105" s="55" t="e">
        <f>IF(#REF!&lt;=N105,1,0)</f>
        <v>#REF!</v>
      </c>
      <c r="AB105" s="119"/>
      <c r="AC105" s="119"/>
      <c r="AD105" s="119"/>
      <c r="AE105" s="119"/>
      <c r="AF105" s="119"/>
      <c r="AG105" s="119"/>
      <c r="AH105" s="119"/>
      <c r="AI105" s="119"/>
      <c r="AJ105" s="119"/>
      <c r="AK105" s="119"/>
      <c r="AL105" s="119"/>
      <c r="AM105" s="119"/>
      <c r="AN105" s="119"/>
      <c r="AO105" s="119"/>
      <c r="AP105" s="119"/>
      <c r="AQ105" s="119"/>
      <c r="AR105" s="119"/>
      <c r="AS105" s="119"/>
      <c r="AT105" s="119"/>
      <c r="AU105" s="119"/>
      <c r="AV105" s="119"/>
      <c r="AW105" s="119"/>
      <c r="AX105" s="119"/>
    </row>
    <row r="106" spans="1:50" ht="15" x14ac:dyDescent="0.2">
      <c r="A106" s="121"/>
      <c r="B106" s="122"/>
      <c r="C106" s="122"/>
      <c r="D106" s="122"/>
      <c r="E106" s="122"/>
      <c r="F106" s="58">
        <f t="shared" si="14"/>
        <v>0</v>
      </c>
      <c r="G106" s="59" t="str">
        <f>IF($B$1="Metric", IFERROR(VLOOKUP(SUBSTITUTE($A106&amp;"Metric"&amp;$B106," ",""),members_metric!$F$7:$J$2000,3,FALSE),""),  IFERROR(VLOOKUP(SUBSTITUTE($A106&amp;$B106," ",""),members!$D$7:$G$2000,3,FALSE),""))</f>
        <v/>
      </c>
      <c r="H106" s="60" t="str">
        <f t="shared" si="10"/>
        <v/>
      </c>
      <c r="I106" s="57"/>
      <c r="J106" s="61" t="str">
        <f>IFERROR(VLOOKUP(SUBSTITUTE($X106&amp;ROUNDUP($G106,2)," ",""),HFF_Data1!$C$4:$M$1004,MATCH('Estimator Steel Portfolio'!$C106,HFF_Data1!$C$4:$M$4,0),TRUE)*1000,"")</f>
        <v/>
      </c>
      <c r="K106" s="61" t="str">
        <f>IFERROR($J106/HFF_Data1!$H$1,"")</f>
        <v/>
      </c>
      <c r="L106" s="62" t="str">
        <f t="shared" si="11"/>
        <v/>
      </c>
      <c r="M106" s="63" t="str">
        <f>IFERROR(VLOOKUP(SUBSTITUTE($X106&amp;ROUNDUP($G106,2)," ",""),HFF_Data1!$C$4:$N$1004,12,TRUE),"")</f>
        <v/>
      </c>
      <c r="N106" s="64" t="str">
        <f t="shared" si="12"/>
        <v/>
      </c>
      <c r="O106" s="65" t="str">
        <f t="shared" si="13"/>
        <v/>
      </c>
      <c r="P106" s="57"/>
      <c r="Q106" s="61" t="str">
        <f>IFERROR(VLOOKUP(SUBSTITUTE($X106&amp;ROUNDUP($G106,2)," ",""),AWHB_Data!$C$4:$M$1005,MATCH('Estimator Steel Portfolio'!$C106,AWHB_Data!$C$4:$M$4,0),TRUE)*1000,"")</f>
        <v/>
      </c>
      <c r="R106" s="61" t="str">
        <f>IFERROR($Q106/AWHB_Data!$H$1,"")</f>
        <v/>
      </c>
      <c r="S106" s="62" t="str">
        <f t="shared" si="15"/>
        <v/>
      </c>
      <c r="T106" s="63" t="str">
        <f>IFERROR(VLOOKUP(SUBSTITUTE($X106&amp;ROUNDUP($G106,2)," ",""),AWHB_Data!$C$4:$N$1005,12,TRUE),"")</f>
        <v/>
      </c>
      <c r="U106" s="74" t="str">
        <f t="shared" si="16"/>
        <v xml:space="preserve"> </v>
      </c>
      <c r="V106" s="75" t="str">
        <f t="shared" si="17"/>
        <v/>
      </c>
      <c r="X106" s="55" t="str">
        <f>IF($B$1="Metric",IFERROR(VLOOKUP(SUBSTITUTE($A106&amp;"Metric"&amp;$B106," ",""),members_metric!$F$7:$K$2000,6,FALSE),""),IFERROR(VLOOKUP(SUBSTITUTE($A106&amp;$B106," ",""),members!$D$7:$I$2000,6,FALSE),""))</f>
        <v/>
      </c>
      <c r="Y106" s="66" t="str">
        <f>IF($B$1="Metric", IFERROR(VLOOKUP(SUBSTITUTE($A106&amp;"Metric"&amp;$B106," ",""),members_metric!$F$7:$J$2000,2,FALSE)/12,""),IFERROR(VLOOKUP(SUBSTITUTE($A106&amp;$B106," ",""),members!$D$7:$G$2000,2,FALSE)/12,""))</f>
        <v/>
      </c>
      <c r="Z106" s="67" t="str">
        <f>IF($B$1="Metric", IFERROR(VLOOKUP(SUBSTITUTE($A106&amp;"Metric"&amp;$B106," ",""),members_metric!$F$7:$J$2000,5,FALSE),""),IFERROR(VLOOKUP(SUBSTITUTE($A106&amp;$B106," ",""),members!$D$7:$H$2000,5,FALSE),""))</f>
        <v/>
      </c>
      <c r="AA106" s="55" t="e">
        <f>IF(#REF!&lt;=N106,1,0)</f>
        <v>#REF!</v>
      </c>
      <c r="AB106" s="119"/>
      <c r="AC106" s="119"/>
      <c r="AD106" s="119"/>
      <c r="AE106" s="119"/>
      <c r="AF106" s="119"/>
      <c r="AG106" s="119"/>
      <c r="AH106" s="119"/>
      <c r="AI106" s="119"/>
      <c r="AJ106" s="119"/>
      <c r="AK106" s="119"/>
      <c r="AL106" s="119"/>
      <c r="AM106" s="119"/>
      <c r="AN106" s="119"/>
      <c r="AO106" s="119"/>
      <c r="AP106" s="119"/>
      <c r="AQ106" s="119"/>
      <c r="AR106" s="119"/>
      <c r="AS106" s="119"/>
      <c r="AT106" s="119"/>
      <c r="AU106" s="119"/>
      <c r="AV106" s="119"/>
      <c r="AW106" s="119"/>
      <c r="AX106" s="119"/>
    </row>
    <row r="107" spans="1:50" ht="15" x14ac:dyDescent="0.2">
      <c r="A107" s="121"/>
      <c r="B107" s="122"/>
      <c r="C107" s="122"/>
      <c r="D107" s="122"/>
      <c r="E107" s="122"/>
      <c r="F107" s="58">
        <f t="shared" si="14"/>
        <v>0</v>
      </c>
      <c r="G107" s="59" t="str">
        <f>IF($B$1="Metric", IFERROR(VLOOKUP(SUBSTITUTE($A107&amp;"Metric"&amp;$B107," ",""),members_metric!$F$7:$J$2000,3,FALSE),""),  IFERROR(VLOOKUP(SUBSTITUTE($A107&amp;$B107," ",""),members!$D$7:$G$2000,3,FALSE),""))</f>
        <v/>
      </c>
      <c r="H107" s="60" t="str">
        <f t="shared" si="10"/>
        <v/>
      </c>
      <c r="I107" s="57"/>
      <c r="J107" s="61" t="str">
        <f>IFERROR(VLOOKUP(SUBSTITUTE($X107&amp;ROUNDUP($G107,2)," ",""),HFF_Data1!$C$4:$M$1004,MATCH('Estimator Steel Portfolio'!$C107,HFF_Data1!$C$4:$M$4,0),TRUE)*1000,"")</f>
        <v/>
      </c>
      <c r="K107" s="61" t="str">
        <f>IFERROR($J107/HFF_Data1!$H$1,"")</f>
        <v/>
      </c>
      <c r="L107" s="62" t="str">
        <f t="shared" si="11"/>
        <v/>
      </c>
      <c r="M107" s="63" t="str">
        <f>IFERROR(VLOOKUP(SUBSTITUTE($X107&amp;ROUNDUP($G107,2)," ",""),HFF_Data1!$C$4:$N$1004,12,TRUE),"")</f>
        <v/>
      </c>
      <c r="N107" s="64" t="str">
        <f t="shared" si="12"/>
        <v/>
      </c>
      <c r="O107" s="65" t="str">
        <f t="shared" si="13"/>
        <v/>
      </c>
      <c r="P107" s="57"/>
      <c r="Q107" s="61" t="str">
        <f>IFERROR(VLOOKUP(SUBSTITUTE($X107&amp;ROUNDUP($G107,2)," ",""),AWHB_Data!$C$4:$M$1005,MATCH('Estimator Steel Portfolio'!$C107,AWHB_Data!$C$4:$M$4,0),TRUE)*1000,"")</f>
        <v/>
      </c>
      <c r="R107" s="61" t="str">
        <f>IFERROR($Q107/AWHB_Data!$H$1,"")</f>
        <v/>
      </c>
      <c r="S107" s="62" t="str">
        <f t="shared" si="15"/>
        <v/>
      </c>
      <c r="T107" s="63" t="str">
        <f>IFERROR(VLOOKUP(SUBSTITUTE($X107&amp;ROUNDUP($G107,2)," ",""),AWHB_Data!$C$4:$N$1005,12,TRUE),"")</f>
        <v/>
      </c>
      <c r="U107" s="74" t="str">
        <f t="shared" si="16"/>
        <v xml:space="preserve"> </v>
      </c>
      <c r="V107" s="75" t="str">
        <f t="shared" si="17"/>
        <v/>
      </c>
      <c r="X107" s="55" t="str">
        <f>IF($B$1="Metric",IFERROR(VLOOKUP(SUBSTITUTE($A107&amp;"Metric"&amp;$B107," ",""),members_metric!$F$7:$K$2000,6,FALSE),""),IFERROR(VLOOKUP(SUBSTITUTE($A107&amp;$B107," ",""),members!$D$7:$I$2000,6,FALSE),""))</f>
        <v/>
      </c>
      <c r="Y107" s="66" t="str">
        <f>IF($B$1="Metric", IFERROR(VLOOKUP(SUBSTITUTE($A107&amp;"Metric"&amp;$B107," ",""),members_metric!$F$7:$J$2000,2,FALSE)/12,""),IFERROR(VLOOKUP(SUBSTITUTE($A107&amp;$B107," ",""),members!$D$7:$G$2000,2,FALSE)/12,""))</f>
        <v/>
      </c>
      <c r="Z107" s="67" t="str">
        <f>IF($B$1="Metric", IFERROR(VLOOKUP(SUBSTITUTE($A107&amp;"Metric"&amp;$B107," ",""),members_metric!$F$7:$J$2000,5,FALSE),""),IFERROR(VLOOKUP(SUBSTITUTE($A107&amp;$B107," ",""),members!$D$7:$H$2000,5,FALSE),""))</f>
        <v/>
      </c>
      <c r="AA107" s="55" t="e">
        <f>IF(#REF!&lt;=N107,1,0)</f>
        <v>#REF!</v>
      </c>
      <c r="AB107" s="119"/>
      <c r="AC107" s="119"/>
      <c r="AD107" s="119"/>
      <c r="AE107" s="119"/>
      <c r="AF107" s="119"/>
      <c r="AG107" s="119"/>
      <c r="AH107" s="119"/>
      <c r="AI107" s="119"/>
      <c r="AJ107" s="119"/>
      <c r="AK107" s="119"/>
      <c r="AL107" s="119"/>
      <c r="AM107" s="119"/>
      <c r="AN107" s="119"/>
      <c r="AO107" s="119"/>
      <c r="AP107" s="119"/>
      <c r="AQ107" s="119"/>
      <c r="AR107" s="119"/>
      <c r="AS107" s="119"/>
      <c r="AT107" s="119"/>
      <c r="AU107" s="119"/>
      <c r="AV107" s="119"/>
      <c r="AW107" s="119"/>
      <c r="AX107" s="119"/>
    </row>
    <row r="108" spans="1:50" ht="15" x14ac:dyDescent="0.2">
      <c r="A108" s="121"/>
      <c r="B108" s="122"/>
      <c r="C108" s="122"/>
      <c r="D108" s="122"/>
      <c r="E108" s="122"/>
      <c r="F108" s="58">
        <f t="shared" si="14"/>
        <v>0</v>
      </c>
      <c r="G108" s="59" t="str">
        <f>IF($B$1="Metric", IFERROR(VLOOKUP(SUBSTITUTE($A108&amp;"Metric"&amp;$B108," ",""),members_metric!$F$7:$J$2000,3,FALSE),""),  IFERROR(VLOOKUP(SUBSTITUTE($A108&amp;$B108," ",""),members!$D$7:$G$2000,3,FALSE),""))</f>
        <v/>
      </c>
      <c r="H108" s="60" t="str">
        <f t="shared" si="10"/>
        <v/>
      </c>
      <c r="I108" s="57"/>
      <c r="J108" s="61" t="str">
        <f>IFERROR(VLOOKUP(SUBSTITUTE($X108&amp;ROUNDUP($G108,2)," ",""),HFF_Data1!$C$4:$M$1004,MATCH('Estimator Steel Portfolio'!$C108,HFF_Data1!$C$4:$M$4,0),TRUE)*1000,"")</f>
        <v/>
      </c>
      <c r="K108" s="61" t="str">
        <f>IFERROR($J108/HFF_Data1!$H$1,"")</f>
        <v/>
      </c>
      <c r="L108" s="62" t="str">
        <f t="shared" si="11"/>
        <v/>
      </c>
      <c r="M108" s="63" t="str">
        <f>IFERROR(VLOOKUP(SUBSTITUTE($X108&amp;ROUNDUP($G108,2)," ",""),HFF_Data1!$C$4:$N$1004,12,TRUE),"")</f>
        <v/>
      </c>
      <c r="N108" s="64" t="str">
        <f t="shared" si="12"/>
        <v/>
      </c>
      <c r="O108" s="65" t="str">
        <f t="shared" si="13"/>
        <v/>
      </c>
      <c r="P108" s="57"/>
      <c r="Q108" s="61" t="str">
        <f>IFERROR(VLOOKUP(SUBSTITUTE($X108&amp;ROUNDUP($G108,2)," ",""),AWHB_Data!$C$4:$M$1005,MATCH('Estimator Steel Portfolio'!$C108,AWHB_Data!$C$4:$M$4,0),TRUE)*1000,"")</f>
        <v/>
      </c>
      <c r="R108" s="61" t="str">
        <f>IFERROR($Q108/AWHB_Data!$H$1,"")</f>
        <v/>
      </c>
      <c r="S108" s="62" t="str">
        <f t="shared" si="15"/>
        <v/>
      </c>
      <c r="T108" s="63" t="str">
        <f>IFERROR(VLOOKUP(SUBSTITUTE($X108&amp;ROUNDUP($G108,2)," ",""),AWHB_Data!$C$4:$N$1005,12,TRUE),"")</f>
        <v/>
      </c>
      <c r="U108" s="74" t="str">
        <f t="shared" si="16"/>
        <v xml:space="preserve"> </v>
      </c>
      <c r="V108" s="75" t="str">
        <f t="shared" si="17"/>
        <v/>
      </c>
      <c r="X108" s="55" t="str">
        <f>IF($B$1="Metric",IFERROR(VLOOKUP(SUBSTITUTE($A108&amp;"Metric"&amp;$B108," ",""),members_metric!$F$7:$K$2000,6,FALSE),""),IFERROR(VLOOKUP(SUBSTITUTE($A108&amp;$B108," ",""),members!$D$7:$I$2000,6,FALSE),""))</f>
        <v/>
      </c>
      <c r="Y108" s="66" t="str">
        <f>IF($B$1="Metric", IFERROR(VLOOKUP(SUBSTITUTE($A108&amp;"Metric"&amp;$B108," ",""),members_metric!$F$7:$J$2000,2,FALSE)/12,""),IFERROR(VLOOKUP(SUBSTITUTE($A108&amp;$B108," ",""),members!$D$7:$G$2000,2,FALSE)/12,""))</f>
        <v/>
      </c>
      <c r="Z108" s="67" t="str">
        <f>IF($B$1="Metric", IFERROR(VLOOKUP(SUBSTITUTE($A108&amp;"Metric"&amp;$B108," ",""),members_metric!$F$7:$J$2000,5,FALSE),""),IFERROR(VLOOKUP(SUBSTITUTE($A108&amp;$B108," ",""),members!$D$7:$H$2000,5,FALSE),""))</f>
        <v/>
      </c>
      <c r="AA108" s="55" t="e">
        <f>IF(#REF!&lt;=N108,1,0)</f>
        <v>#REF!</v>
      </c>
      <c r="AB108" s="119"/>
      <c r="AC108" s="119"/>
      <c r="AD108" s="119"/>
      <c r="AE108" s="119"/>
      <c r="AF108" s="119"/>
      <c r="AG108" s="119"/>
      <c r="AH108" s="119"/>
      <c r="AI108" s="119"/>
      <c r="AJ108" s="119"/>
      <c r="AK108" s="119"/>
      <c r="AL108" s="119"/>
      <c r="AM108" s="119"/>
      <c r="AN108" s="119"/>
      <c r="AO108" s="119"/>
      <c r="AP108" s="119"/>
      <c r="AQ108" s="119"/>
      <c r="AR108" s="119"/>
      <c r="AS108" s="119"/>
      <c r="AT108" s="119"/>
      <c r="AU108" s="119"/>
      <c r="AV108" s="119"/>
      <c r="AW108" s="119"/>
      <c r="AX108" s="119"/>
    </row>
    <row r="109" spans="1:50" ht="15" x14ac:dyDescent="0.2">
      <c r="A109" s="121"/>
      <c r="B109" s="122"/>
      <c r="C109" s="122"/>
      <c r="D109" s="122"/>
      <c r="E109" s="122"/>
      <c r="F109" s="58">
        <f t="shared" si="14"/>
        <v>0</v>
      </c>
      <c r="G109" s="59" t="str">
        <f>IF($B$1="Metric", IFERROR(VLOOKUP(SUBSTITUTE($A109&amp;"Metric"&amp;$B109," ",""),members_metric!$F$7:$J$2000,3,FALSE),""),  IFERROR(VLOOKUP(SUBSTITUTE($A109&amp;$B109," ",""),members!$D$7:$G$2000,3,FALSE),""))</f>
        <v/>
      </c>
      <c r="H109" s="60" t="str">
        <f t="shared" si="10"/>
        <v/>
      </c>
      <c r="I109" s="57"/>
      <c r="J109" s="61" t="str">
        <f>IFERROR(VLOOKUP(SUBSTITUTE($X109&amp;ROUNDUP($G109,2)," ",""),HFF_Data1!$C$4:$M$1004,MATCH('Estimator Steel Portfolio'!$C109,HFF_Data1!$C$4:$M$4,0),TRUE)*1000,"")</f>
        <v/>
      </c>
      <c r="K109" s="61" t="str">
        <f>IFERROR($J109/HFF_Data1!$H$1,"")</f>
        <v/>
      </c>
      <c r="L109" s="62" t="str">
        <f t="shared" si="11"/>
        <v/>
      </c>
      <c r="M109" s="63" t="str">
        <f>IFERROR(VLOOKUP(SUBSTITUTE($X109&amp;ROUNDUP($G109,2)," ",""),HFF_Data1!$C$4:$N$1004,12,TRUE),"")</f>
        <v/>
      </c>
      <c r="N109" s="64" t="str">
        <f t="shared" si="12"/>
        <v/>
      </c>
      <c r="O109" s="65" t="str">
        <f t="shared" si="13"/>
        <v/>
      </c>
      <c r="P109" s="57"/>
      <c r="Q109" s="61" t="str">
        <f>IFERROR(VLOOKUP(SUBSTITUTE($X109&amp;ROUNDUP($G109,2)," ",""),AWHB_Data!$C$4:$M$1005,MATCH('Estimator Steel Portfolio'!$C109,AWHB_Data!$C$4:$M$4,0),TRUE)*1000,"")</f>
        <v/>
      </c>
      <c r="R109" s="61" t="str">
        <f>IFERROR($Q109/AWHB_Data!$H$1,"")</f>
        <v/>
      </c>
      <c r="S109" s="62" t="str">
        <f t="shared" si="15"/>
        <v/>
      </c>
      <c r="T109" s="63" t="str">
        <f>IFERROR(VLOOKUP(SUBSTITUTE($X109&amp;ROUNDUP($G109,2)," ",""),AWHB_Data!$C$4:$N$1005,12,TRUE),"")</f>
        <v/>
      </c>
      <c r="U109" s="74" t="str">
        <f t="shared" si="16"/>
        <v xml:space="preserve"> </v>
      </c>
      <c r="V109" s="75" t="str">
        <f t="shared" si="17"/>
        <v/>
      </c>
      <c r="X109" s="55" t="str">
        <f>IF($B$1="Metric",IFERROR(VLOOKUP(SUBSTITUTE($A109&amp;"Metric"&amp;$B109," ",""),members_metric!$F$7:$K$2000,6,FALSE),""),IFERROR(VLOOKUP(SUBSTITUTE($A109&amp;$B109," ",""),members!$D$7:$I$2000,6,FALSE),""))</f>
        <v/>
      </c>
      <c r="Y109" s="66" t="str">
        <f>IF($B$1="Metric", IFERROR(VLOOKUP(SUBSTITUTE($A109&amp;"Metric"&amp;$B109," ",""),members_metric!$F$7:$J$2000,2,FALSE)/12,""),IFERROR(VLOOKUP(SUBSTITUTE($A109&amp;$B109," ",""),members!$D$7:$G$2000,2,FALSE)/12,""))</f>
        <v/>
      </c>
      <c r="Z109" s="67" t="str">
        <f>IF($B$1="Metric", IFERROR(VLOOKUP(SUBSTITUTE($A109&amp;"Metric"&amp;$B109," ",""),members_metric!$F$7:$J$2000,5,FALSE),""),IFERROR(VLOOKUP(SUBSTITUTE($A109&amp;$B109," ",""),members!$D$7:$H$2000,5,FALSE),""))</f>
        <v/>
      </c>
      <c r="AA109" s="55" t="e">
        <f>IF(#REF!&lt;=N109,1,0)</f>
        <v>#REF!</v>
      </c>
      <c r="AB109" s="119"/>
      <c r="AC109" s="119"/>
      <c r="AD109" s="119"/>
      <c r="AE109" s="119"/>
      <c r="AF109" s="119"/>
      <c r="AG109" s="119"/>
      <c r="AH109" s="119"/>
      <c r="AI109" s="119"/>
      <c r="AJ109" s="119"/>
      <c r="AK109" s="119"/>
      <c r="AL109" s="119"/>
      <c r="AM109" s="119"/>
      <c r="AN109" s="119"/>
      <c r="AO109" s="119"/>
      <c r="AP109" s="119"/>
      <c r="AQ109" s="119"/>
      <c r="AR109" s="119"/>
      <c r="AS109" s="119"/>
      <c r="AT109" s="119"/>
      <c r="AU109" s="119"/>
      <c r="AV109" s="119"/>
      <c r="AW109" s="119"/>
      <c r="AX109" s="119"/>
    </row>
    <row r="110" spans="1:50" ht="15" x14ac:dyDescent="0.2">
      <c r="A110" s="121"/>
      <c r="B110" s="122"/>
      <c r="C110" s="122"/>
      <c r="D110" s="122"/>
      <c r="E110" s="122"/>
      <c r="F110" s="58">
        <f t="shared" si="14"/>
        <v>0</v>
      </c>
      <c r="G110" s="59" t="str">
        <f>IF($B$1="Metric", IFERROR(VLOOKUP(SUBSTITUTE($A110&amp;"Metric"&amp;$B110," ",""),members_metric!$F$7:$J$2000,3,FALSE),""),  IFERROR(VLOOKUP(SUBSTITUTE($A110&amp;$B110," ",""),members!$D$7:$G$2000,3,FALSE),""))</f>
        <v/>
      </c>
      <c r="H110" s="60" t="str">
        <f t="shared" ref="H110:H141" si="18">IFERROR($Y110*$E110*$D110,"")</f>
        <v/>
      </c>
      <c r="I110" s="57"/>
      <c r="J110" s="61" t="str">
        <f>IFERROR(VLOOKUP(SUBSTITUTE($X110&amp;ROUNDUP($G110,2)," ",""),HFF_Data1!$C$4:$M$1004,MATCH('Estimator Steel Portfolio'!$C110,HFF_Data1!$C$4:$M$4,0),TRUE)*1000,"")</f>
        <v/>
      </c>
      <c r="K110" s="61" t="str">
        <f>IFERROR($J110/HFF_Data1!$H$1,"")</f>
        <v/>
      </c>
      <c r="L110" s="62" t="str">
        <f t="shared" si="11"/>
        <v/>
      </c>
      <c r="M110" s="63" t="str">
        <f>IFERROR(VLOOKUP(SUBSTITUTE($X110&amp;ROUNDUP($G110,2)," ",""),HFF_Data1!$C$4:$N$1004,12,TRUE),"")</f>
        <v/>
      </c>
      <c r="N110" s="64" t="str">
        <f t="shared" si="12"/>
        <v/>
      </c>
      <c r="O110" s="65" t="str">
        <f t="shared" si="13"/>
        <v/>
      </c>
      <c r="P110" s="57"/>
      <c r="Q110" s="61" t="str">
        <f>IFERROR(VLOOKUP(SUBSTITUTE($X110&amp;ROUNDUP($G110,2)," ",""),AWHB_Data!$C$4:$M$1005,MATCH('Estimator Steel Portfolio'!$C110,AWHB_Data!$C$4:$M$4,0),TRUE)*1000,"")</f>
        <v/>
      </c>
      <c r="R110" s="61" t="str">
        <f>IFERROR($Q110/AWHB_Data!$H$1,"")</f>
        <v/>
      </c>
      <c r="S110" s="62" t="str">
        <f t="shared" si="15"/>
        <v/>
      </c>
      <c r="T110" s="63" t="str">
        <f>IFERROR(VLOOKUP(SUBSTITUTE($X110&amp;ROUNDUP($G110,2)," ",""),AWHB_Data!$C$4:$N$1005,12,TRUE),"")</f>
        <v/>
      </c>
      <c r="U110" s="74" t="str">
        <f t="shared" si="16"/>
        <v xml:space="preserve"> </v>
      </c>
      <c r="V110" s="75" t="str">
        <f t="shared" si="17"/>
        <v/>
      </c>
      <c r="X110" s="55" t="str">
        <f>IF($B$1="Metric",IFERROR(VLOOKUP(SUBSTITUTE($A110&amp;"Metric"&amp;$B110," ",""),members_metric!$F$7:$K$2000,6,FALSE),""),IFERROR(VLOOKUP(SUBSTITUTE($A110&amp;$B110," ",""),members!$D$7:$I$2000,6,FALSE),""))</f>
        <v/>
      </c>
      <c r="Y110" s="66" t="str">
        <f>IF($B$1="Metric", IFERROR(VLOOKUP(SUBSTITUTE($A110&amp;"Metric"&amp;$B110," ",""),members_metric!$F$7:$J$2000,2,FALSE)/12,""),IFERROR(VLOOKUP(SUBSTITUTE($A110&amp;$B110," ",""),members!$D$7:$G$2000,2,FALSE)/12,""))</f>
        <v/>
      </c>
      <c r="Z110" s="67" t="str">
        <f>IF($B$1="Metric", IFERROR(VLOOKUP(SUBSTITUTE($A110&amp;"Metric"&amp;$B110," ",""),members_metric!$F$7:$J$2000,5,FALSE),""),IFERROR(VLOOKUP(SUBSTITUTE($A110&amp;$B110," ",""),members!$D$7:$H$2000,5,FALSE),""))</f>
        <v/>
      </c>
      <c r="AA110" s="55" t="e">
        <f>IF(#REF!&lt;=N110,1,0)</f>
        <v>#REF!</v>
      </c>
      <c r="AB110" s="119"/>
      <c r="AC110" s="119"/>
      <c r="AD110" s="119"/>
      <c r="AE110" s="119"/>
      <c r="AF110" s="119"/>
      <c r="AG110" s="119"/>
      <c r="AH110" s="119"/>
      <c r="AI110" s="119"/>
      <c r="AJ110" s="119"/>
      <c r="AK110" s="119"/>
      <c r="AL110" s="119"/>
      <c r="AM110" s="119"/>
      <c r="AN110" s="119"/>
      <c r="AO110" s="119"/>
      <c r="AP110" s="119"/>
      <c r="AQ110" s="119"/>
      <c r="AR110" s="119"/>
      <c r="AS110" s="119"/>
      <c r="AT110" s="119"/>
      <c r="AU110" s="119"/>
      <c r="AV110" s="119"/>
      <c r="AW110" s="119"/>
      <c r="AX110" s="119"/>
    </row>
    <row r="111" spans="1:50" ht="15" x14ac:dyDescent="0.2">
      <c r="A111" s="121"/>
      <c r="B111" s="122"/>
      <c r="C111" s="122"/>
      <c r="D111" s="122"/>
      <c r="E111" s="122"/>
      <c r="F111" s="58">
        <f t="shared" si="14"/>
        <v>0</v>
      </c>
      <c r="G111" s="59" t="str">
        <f>IF($B$1="Metric", IFERROR(VLOOKUP(SUBSTITUTE($A111&amp;"Metric"&amp;$B111," ",""),members_metric!$F$7:$J$2000,3,FALSE),""),  IFERROR(VLOOKUP(SUBSTITUTE($A111&amp;$B111," ",""),members!$D$7:$G$2000,3,FALSE),""))</f>
        <v/>
      </c>
      <c r="H111" s="60" t="str">
        <f t="shared" si="18"/>
        <v/>
      </c>
      <c r="I111" s="57"/>
      <c r="J111" s="61" t="str">
        <f>IFERROR(VLOOKUP(SUBSTITUTE($X111&amp;ROUNDUP($G111,2)," ",""),HFF_Data1!$C$4:$M$1004,MATCH('Estimator Steel Portfolio'!$C111,HFF_Data1!$C$4:$M$4,0),TRUE)*1000,"")</f>
        <v/>
      </c>
      <c r="K111" s="61" t="str">
        <f>IFERROR($J111/HFF_Data1!$H$1,"")</f>
        <v/>
      </c>
      <c r="L111" s="62" t="str">
        <f t="shared" si="11"/>
        <v/>
      </c>
      <c r="M111" s="63" t="str">
        <f>IFERROR(VLOOKUP(SUBSTITUTE($X111&amp;ROUNDUP($G111,2)," ",""),HFF_Data1!$C$4:$N$1004,12,TRUE),"")</f>
        <v/>
      </c>
      <c r="N111" s="64" t="str">
        <f t="shared" si="12"/>
        <v/>
      </c>
      <c r="O111" s="65" t="str">
        <f t="shared" si="13"/>
        <v/>
      </c>
      <c r="P111" s="57"/>
      <c r="Q111" s="61" t="str">
        <f>IFERROR(VLOOKUP(SUBSTITUTE($X111&amp;ROUNDUP($G111,2)," ",""),AWHB_Data!$C$4:$M$1005,MATCH('Estimator Steel Portfolio'!$C111,AWHB_Data!$C$4:$M$4,0),TRUE)*1000,"")</f>
        <v/>
      </c>
      <c r="R111" s="61" t="str">
        <f>IFERROR($Q111/AWHB_Data!$H$1,"")</f>
        <v/>
      </c>
      <c r="S111" s="62" t="str">
        <f t="shared" si="15"/>
        <v/>
      </c>
      <c r="T111" s="63" t="str">
        <f>IFERROR(VLOOKUP(SUBSTITUTE($X111&amp;ROUNDUP($G111,2)," ",""),AWHB_Data!$C$4:$N$1005,12,TRUE),"")</f>
        <v/>
      </c>
      <c r="U111" s="74" t="str">
        <f t="shared" si="16"/>
        <v xml:space="preserve"> </v>
      </c>
      <c r="V111" s="75" t="str">
        <f t="shared" si="17"/>
        <v/>
      </c>
      <c r="X111" s="55" t="str">
        <f>IF($B$1="Metric",IFERROR(VLOOKUP(SUBSTITUTE($A111&amp;"Metric"&amp;$B111," ",""),members_metric!$F$7:$K$2000,6,FALSE),""),IFERROR(VLOOKUP(SUBSTITUTE($A111&amp;$B111," ",""),members!$D$7:$I$2000,6,FALSE),""))</f>
        <v/>
      </c>
      <c r="Y111" s="66" t="str">
        <f>IF($B$1="Metric", IFERROR(VLOOKUP(SUBSTITUTE($A111&amp;"Metric"&amp;$B111," ",""),members_metric!$F$7:$J$2000,2,FALSE)/12,""),IFERROR(VLOOKUP(SUBSTITUTE($A111&amp;$B111," ",""),members!$D$7:$G$2000,2,FALSE)/12,""))</f>
        <v/>
      </c>
      <c r="Z111" s="67" t="str">
        <f>IF($B$1="Metric", IFERROR(VLOOKUP(SUBSTITUTE($A111&amp;"Metric"&amp;$B111," ",""),members_metric!$F$7:$J$2000,5,FALSE),""),IFERROR(VLOOKUP(SUBSTITUTE($A111&amp;$B111," ",""),members!$D$7:$H$2000,5,FALSE),""))</f>
        <v/>
      </c>
      <c r="AA111" s="55" t="e">
        <f>IF(#REF!&lt;=N111,1,0)</f>
        <v>#REF!</v>
      </c>
      <c r="AB111" s="119"/>
      <c r="AC111" s="119"/>
      <c r="AD111" s="119"/>
      <c r="AE111" s="119"/>
      <c r="AF111" s="119"/>
      <c r="AG111" s="119"/>
      <c r="AH111" s="119"/>
      <c r="AI111" s="119"/>
      <c r="AJ111" s="119"/>
      <c r="AK111" s="119"/>
      <c r="AL111" s="119"/>
      <c r="AM111" s="119"/>
      <c r="AN111" s="119"/>
      <c r="AO111" s="119"/>
      <c r="AP111" s="119"/>
      <c r="AQ111" s="119"/>
      <c r="AR111" s="119"/>
      <c r="AS111" s="119"/>
      <c r="AT111" s="119"/>
      <c r="AU111" s="119"/>
      <c r="AV111" s="119"/>
      <c r="AW111" s="119"/>
      <c r="AX111" s="119"/>
    </row>
    <row r="112" spans="1:50" ht="15" x14ac:dyDescent="0.2">
      <c r="A112" s="121"/>
      <c r="B112" s="122"/>
      <c r="C112" s="122"/>
      <c r="D112" s="122"/>
      <c r="E112" s="122"/>
      <c r="F112" s="58">
        <f t="shared" si="14"/>
        <v>0</v>
      </c>
      <c r="G112" s="59" t="str">
        <f>IF($B$1="Metric", IFERROR(VLOOKUP(SUBSTITUTE($A112&amp;"Metric"&amp;$B112," ",""),members_metric!$F$7:$J$2000,3,FALSE),""),  IFERROR(VLOOKUP(SUBSTITUTE($A112&amp;$B112," ",""),members!$D$7:$G$2000,3,FALSE),""))</f>
        <v/>
      </c>
      <c r="H112" s="60" t="str">
        <f t="shared" si="18"/>
        <v/>
      </c>
      <c r="I112" s="57"/>
      <c r="J112" s="61" t="str">
        <f>IFERROR(VLOOKUP(SUBSTITUTE($X112&amp;ROUNDUP($G112,2)," ",""),HFF_Data1!$C$4:$M$1004,MATCH('Estimator Steel Portfolio'!$C112,HFF_Data1!$C$4:$M$4,0),TRUE)*1000,"")</f>
        <v/>
      </c>
      <c r="K112" s="61" t="str">
        <f>IFERROR($J112/HFF_Data1!$H$1,"")</f>
        <v/>
      </c>
      <c r="L112" s="62" t="str">
        <f t="shared" si="11"/>
        <v/>
      </c>
      <c r="M112" s="63" t="str">
        <f>IFERROR(VLOOKUP(SUBSTITUTE($X112&amp;ROUNDUP($G112,2)," ",""),HFF_Data1!$C$4:$N$1004,12,TRUE),"")</f>
        <v/>
      </c>
      <c r="N112" s="64" t="str">
        <f t="shared" si="12"/>
        <v/>
      </c>
      <c r="O112" s="65" t="str">
        <f t="shared" si="13"/>
        <v/>
      </c>
      <c r="P112" s="57"/>
      <c r="Q112" s="61" t="str">
        <f>IFERROR(VLOOKUP(SUBSTITUTE($X112&amp;ROUNDUP($G112,2)," ",""),AWHB_Data!$C$4:$M$1005,MATCH('Estimator Steel Portfolio'!$C112,AWHB_Data!$C$4:$M$4,0),TRUE)*1000,"")</f>
        <v/>
      </c>
      <c r="R112" s="61" t="str">
        <f>IFERROR($Q112/AWHB_Data!$H$1,"")</f>
        <v/>
      </c>
      <c r="S112" s="62" t="str">
        <f t="shared" si="15"/>
        <v/>
      </c>
      <c r="T112" s="63" t="str">
        <f>IFERROR(VLOOKUP(SUBSTITUTE($X112&amp;ROUNDUP($G112,2)," ",""),AWHB_Data!$C$4:$N$1005,12,TRUE),"")</f>
        <v/>
      </c>
      <c r="U112" s="74" t="str">
        <f t="shared" si="16"/>
        <v xml:space="preserve"> </v>
      </c>
      <c r="V112" s="75" t="str">
        <f t="shared" si="17"/>
        <v/>
      </c>
      <c r="X112" s="55" t="str">
        <f>IF($B$1="Metric",IFERROR(VLOOKUP(SUBSTITUTE($A112&amp;"Metric"&amp;$B112," ",""),members_metric!$F$7:$K$2000,6,FALSE),""),IFERROR(VLOOKUP(SUBSTITUTE($A112&amp;$B112," ",""),members!$D$7:$I$2000,6,FALSE),""))</f>
        <v/>
      </c>
      <c r="Y112" s="66" t="str">
        <f>IF($B$1="Metric", IFERROR(VLOOKUP(SUBSTITUTE($A112&amp;"Metric"&amp;$B112," ",""),members_metric!$F$7:$J$2000,2,FALSE)/12,""),IFERROR(VLOOKUP(SUBSTITUTE($A112&amp;$B112," ",""),members!$D$7:$G$2000,2,FALSE)/12,""))</f>
        <v/>
      </c>
      <c r="Z112" s="67" t="str">
        <f>IF($B$1="Metric", IFERROR(VLOOKUP(SUBSTITUTE($A112&amp;"Metric"&amp;$B112," ",""),members_metric!$F$7:$J$2000,5,FALSE),""),IFERROR(VLOOKUP(SUBSTITUTE($A112&amp;$B112," ",""),members!$D$7:$H$2000,5,FALSE),""))</f>
        <v/>
      </c>
      <c r="AA112" s="55" t="e">
        <f>IF(#REF!&lt;=N112,1,0)</f>
        <v>#REF!</v>
      </c>
      <c r="AB112" s="119"/>
      <c r="AC112" s="119"/>
      <c r="AD112" s="119"/>
      <c r="AE112" s="119"/>
      <c r="AF112" s="119"/>
      <c r="AG112" s="119"/>
      <c r="AH112" s="119"/>
      <c r="AI112" s="119"/>
      <c r="AJ112" s="119"/>
      <c r="AK112" s="119"/>
      <c r="AL112" s="119"/>
      <c r="AM112" s="119"/>
      <c r="AN112" s="119"/>
      <c r="AO112" s="119"/>
      <c r="AP112" s="119"/>
      <c r="AQ112" s="119"/>
      <c r="AR112" s="119"/>
      <c r="AS112" s="119"/>
      <c r="AT112" s="119"/>
      <c r="AU112" s="119"/>
      <c r="AV112" s="119"/>
      <c r="AW112" s="119"/>
      <c r="AX112" s="119"/>
    </row>
    <row r="113" spans="1:50" ht="15" x14ac:dyDescent="0.2">
      <c r="A113" s="121"/>
      <c r="B113" s="122"/>
      <c r="C113" s="122"/>
      <c r="D113" s="122"/>
      <c r="E113" s="122"/>
      <c r="F113" s="58">
        <f t="shared" si="14"/>
        <v>0</v>
      </c>
      <c r="G113" s="59" t="str">
        <f>IF($B$1="Metric", IFERROR(VLOOKUP(SUBSTITUTE($A113&amp;"Metric"&amp;$B113," ",""),members_metric!$F$7:$J$2000,3,FALSE),""),  IFERROR(VLOOKUP(SUBSTITUTE($A113&amp;$B113," ",""),members!$D$7:$G$2000,3,FALSE),""))</f>
        <v/>
      </c>
      <c r="H113" s="60" t="str">
        <f t="shared" si="18"/>
        <v/>
      </c>
      <c r="I113" s="57"/>
      <c r="J113" s="61" t="str">
        <f>IFERROR(VLOOKUP(SUBSTITUTE($X113&amp;ROUNDUP($G113,2)," ",""),HFF_Data1!$C$4:$M$1004,MATCH('Estimator Steel Portfolio'!$C113,HFF_Data1!$C$4:$M$4,0),TRUE)*1000,"")</f>
        <v/>
      </c>
      <c r="K113" s="61" t="str">
        <f>IFERROR($J113/HFF_Data1!$H$1,"")</f>
        <v/>
      </c>
      <c r="L113" s="62" t="str">
        <f t="shared" si="11"/>
        <v/>
      </c>
      <c r="M113" s="63" t="str">
        <f>IFERROR(VLOOKUP(SUBSTITUTE($X113&amp;ROUNDUP($G113,2)," ",""),HFF_Data1!$C$4:$N$1004,12,TRUE),"")</f>
        <v/>
      </c>
      <c r="N113" s="64" t="str">
        <f t="shared" si="12"/>
        <v/>
      </c>
      <c r="O113" s="65" t="str">
        <f t="shared" si="13"/>
        <v/>
      </c>
      <c r="P113" s="57"/>
      <c r="Q113" s="61" t="str">
        <f>IFERROR(VLOOKUP(SUBSTITUTE($X113&amp;ROUNDUP($G113,2)," ",""),AWHB_Data!$C$4:$M$1005,MATCH('Estimator Steel Portfolio'!$C113,AWHB_Data!$C$4:$M$4,0),TRUE)*1000,"")</f>
        <v/>
      </c>
      <c r="R113" s="61" t="str">
        <f>IFERROR($Q113/AWHB_Data!$H$1,"")</f>
        <v/>
      </c>
      <c r="S113" s="62" t="str">
        <f t="shared" si="15"/>
        <v/>
      </c>
      <c r="T113" s="63" t="str">
        <f>IFERROR(VLOOKUP(SUBSTITUTE($X113&amp;ROUNDUP($G113,2)," ",""),AWHB_Data!$C$4:$N$1005,12,TRUE),"")</f>
        <v/>
      </c>
      <c r="U113" s="74" t="str">
        <f t="shared" si="16"/>
        <v xml:space="preserve"> </v>
      </c>
      <c r="V113" s="75" t="str">
        <f t="shared" si="17"/>
        <v/>
      </c>
      <c r="X113" s="55" t="str">
        <f>IF($B$1="Metric",IFERROR(VLOOKUP(SUBSTITUTE($A113&amp;"Metric"&amp;$B113," ",""),members_metric!$F$7:$K$2000,6,FALSE),""),IFERROR(VLOOKUP(SUBSTITUTE($A113&amp;$B113," ",""),members!$D$7:$I$2000,6,FALSE),""))</f>
        <v/>
      </c>
      <c r="Y113" s="66" t="str">
        <f>IF($B$1="Metric", IFERROR(VLOOKUP(SUBSTITUTE($A113&amp;"Metric"&amp;$B113," ",""),members_metric!$F$7:$J$2000,2,FALSE)/12,""),IFERROR(VLOOKUP(SUBSTITUTE($A113&amp;$B113," ",""),members!$D$7:$G$2000,2,FALSE)/12,""))</f>
        <v/>
      </c>
      <c r="Z113" s="67" t="str">
        <f>IF($B$1="Metric", IFERROR(VLOOKUP(SUBSTITUTE($A113&amp;"Metric"&amp;$B113," ",""),members_metric!$F$7:$J$2000,5,FALSE),""),IFERROR(VLOOKUP(SUBSTITUTE($A113&amp;$B113," ",""),members!$D$7:$H$2000,5,FALSE),""))</f>
        <v/>
      </c>
      <c r="AA113" s="55" t="e">
        <f>IF(#REF!&lt;=N113,1,0)</f>
        <v>#REF!</v>
      </c>
      <c r="AB113" s="119"/>
      <c r="AC113" s="119"/>
      <c r="AD113" s="119"/>
      <c r="AE113" s="119"/>
      <c r="AF113" s="119"/>
      <c r="AG113" s="119"/>
      <c r="AH113" s="119"/>
      <c r="AI113" s="119"/>
      <c r="AJ113" s="119"/>
      <c r="AK113" s="119"/>
      <c r="AL113" s="119"/>
      <c r="AM113" s="119"/>
      <c r="AN113" s="119"/>
      <c r="AO113" s="119"/>
      <c r="AP113" s="119"/>
      <c r="AQ113" s="119"/>
      <c r="AR113" s="119"/>
      <c r="AS113" s="119"/>
      <c r="AT113" s="119"/>
      <c r="AU113" s="119"/>
      <c r="AV113" s="119"/>
      <c r="AW113" s="119"/>
      <c r="AX113" s="119"/>
    </row>
    <row r="114" spans="1:50" ht="15" x14ac:dyDescent="0.2">
      <c r="A114" s="121"/>
      <c r="B114" s="122"/>
      <c r="C114" s="122"/>
      <c r="D114" s="122"/>
      <c r="E114" s="122"/>
      <c r="F114" s="58">
        <f t="shared" si="14"/>
        <v>0</v>
      </c>
      <c r="G114" s="59" t="str">
        <f>IF($B$1="Metric", IFERROR(VLOOKUP(SUBSTITUTE($A114&amp;"Metric"&amp;$B114," ",""),members_metric!$F$7:$J$2000,3,FALSE),""),  IFERROR(VLOOKUP(SUBSTITUTE($A114&amp;$B114," ",""),members!$D$7:$G$2000,3,FALSE),""))</f>
        <v/>
      </c>
      <c r="H114" s="60" t="str">
        <f t="shared" si="18"/>
        <v/>
      </c>
      <c r="I114" s="57"/>
      <c r="J114" s="61" t="str">
        <f>IFERROR(VLOOKUP(SUBSTITUTE($X114&amp;ROUNDUP($G114,2)," ",""),HFF_Data1!$C$4:$M$1004,MATCH('Estimator Steel Portfolio'!$C114,HFF_Data1!$C$4:$M$4,0),TRUE)*1000,"")</f>
        <v/>
      </c>
      <c r="K114" s="61" t="str">
        <f>IFERROR($J114/HFF_Data1!$H$1,"")</f>
        <v/>
      </c>
      <c r="L114" s="62" t="str">
        <f t="shared" si="11"/>
        <v/>
      </c>
      <c r="M114" s="63" t="str">
        <f>IFERROR(VLOOKUP(SUBSTITUTE($X114&amp;ROUNDUP($G114,2)," ",""),HFF_Data1!$C$4:$N$1004,12,TRUE),"")</f>
        <v/>
      </c>
      <c r="N114" s="64" t="str">
        <f t="shared" si="12"/>
        <v/>
      </c>
      <c r="O114" s="65" t="str">
        <f t="shared" si="13"/>
        <v/>
      </c>
      <c r="P114" s="57"/>
      <c r="Q114" s="61" t="str">
        <f>IFERROR(VLOOKUP(SUBSTITUTE($X114&amp;ROUNDUP($G114,2)," ",""),AWHB_Data!$C$4:$M$1005,MATCH('Estimator Steel Portfolio'!$C114,AWHB_Data!$C$4:$M$4,0),TRUE)*1000,"")</f>
        <v/>
      </c>
      <c r="R114" s="61" t="str">
        <f>IFERROR($Q114/AWHB_Data!$H$1,"")</f>
        <v/>
      </c>
      <c r="S114" s="62" t="str">
        <f t="shared" si="15"/>
        <v/>
      </c>
      <c r="T114" s="63" t="str">
        <f>IFERROR(VLOOKUP(SUBSTITUTE($X114&amp;ROUNDUP($G114,2)," ",""),AWHB_Data!$C$4:$N$1005,12,TRUE),"")</f>
        <v/>
      </c>
      <c r="U114" s="74" t="str">
        <f t="shared" si="16"/>
        <v xml:space="preserve"> </v>
      </c>
      <c r="V114" s="75" t="str">
        <f t="shared" si="17"/>
        <v/>
      </c>
      <c r="X114" s="55" t="str">
        <f>IF($B$1="Metric",IFERROR(VLOOKUP(SUBSTITUTE($A114&amp;"Metric"&amp;$B114," ",""),members_metric!$F$7:$K$2000,6,FALSE),""),IFERROR(VLOOKUP(SUBSTITUTE($A114&amp;$B114," ",""),members!$D$7:$I$2000,6,FALSE),""))</f>
        <v/>
      </c>
      <c r="Y114" s="66" t="str">
        <f>IF($B$1="Metric", IFERROR(VLOOKUP(SUBSTITUTE($A114&amp;"Metric"&amp;$B114," ",""),members_metric!$F$7:$J$2000,2,FALSE)/12,""),IFERROR(VLOOKUP(SUBSTITUTE($A114&amp;$B114," ",""),members!$D$7:$G$2000,2,FALSE)/12,""))</f>
        <v/>
      </c>
      <c r="Z114" s="67" t="str">
        <f>IF($B$1="Metric", IFERROR(VLOOKUP(SUBSTITUTE($A114&amp;"Metric"&amp;$B114," ",""),members_metric!$F$7:$J$2000,5,FALSE),""),IFERROR(VLOOKUP(SUBSTITUTE($A114&amp;$B114," ",""),members!$D$7:$H$2000,5,FALSE),""))</f>
        <v/>
      </c>
      <c r="AA114" s="55" t="e">
        <f>IF(#REF!&lt;=N114,1,0)</f>
        <v>#REF!</v>
      </c>
      <c r="AB114" s="119"/>
      <c r="AC114" s="119"/>
      <c r="AD114" s="119"/>
      <c r="AE114" s="119"/>
      <c r="AF114" s="119"/>
      <c r="AG114" s="119"/>
      <c r="AH114" s="119"/>
      <c r="AI114" s="119"/>
      <c r="AJ114" s="119"/>
      <c r="AK114" s="119"/>
      <c r="AL114" s="119"/>
      <c r="AM114" s="119"/>
      <c r="AN114" s="119"/>
      <c r="AO114" s="119"/>
      <c r="AP114" s="119"/>
      <c r="AQ114" s="119"/>
      <c r="AR114" s="119"/>
      <c r="AS114" s="119"/>
      <c r="AT114" s="119"/>
      <c r="AU114" s="119"/>
      <c r="AV114" s="119"/>
      <c r="AW114" s="119"/>
      <c r="AX114" s="119"/>
    </row>
    <row r="115" spans="1:50" ht="15" x14ac:dyDescent="0.2">
      <c r="A115" s="121"/>
      <c r="B115" s="122"/>
      <c r="C115" s="122"/>
      <c r="D115" s="122"/>
      <c r="E115" s="122"/>
      <c r="F115" s="58">
        <f t="shared" si="14"/>
        <v>0</v>
      </c>
      <c r="G115" s="59" t="str">
        <f>IF($B$1="Metric", IFERROR(VLOOKUP(SUBSTITUTE($A115&amp;"Metric"&amp;$B115," ",""),members_metric!$F$7:$J$2000,3,FALSE),""),  IFERROR(VLOOKUP(SUBSTITUTE($A115&amp;$B115," ",""),members!$D$7:$G$2000,3,FALSE),""))</f>
        <v/>
      </c>
      <c r="H115" s="60" t="str">
        <f t="shared" si="18"/>
        <v/>
      </c>
      <c r="I115" s="57"/>
      <c r="J115" s="61" t="str">
        <f>IFERROR(VLOOKUP(SUBSTITUTE($X115&amp;ROUNDUP($G115,2)," ",""),HFF_Data1!$C$4:$M$1004,MATCH('Estimator Steel Portfolio'!$C115,HFF_Data1!$C$4:$M$4,0),TRUE)*1000,"")</f>
        <v/>
      </c>
      <c r="K115" s="61" t="str">
        <f>IFERROR($J115/HFF_Data1!$H$1,"")</f>
        <v/>
      </c>
      <c r="L115" s="62" t="str">
        <f t="shared" si="11"/>
        <v/>
      </c>
      <c r="M115" s="63" t="str">
        <f>IFERROR(VLOOKUP(SUBSTITUTE($X115&amp;ROUNDUP($G115,2)," ",""),HFF_Data1!$C$4:$N$1004,12,TRUE),"")</f>
        <v/>
      </c>
      <c r="N115" s="64" t="str">
        <f t="shared" si="12"/>
        <v/>
      </c>
      <c r="O115" s="65" t="str">
        <f t="shared" si="13"/>
        <v/>
      </c>
      <c r="P115" s="57"/>
      <c r="Q115" s="61" t="str">
        <f>IFERROR(VLOOKUP(SUBSTITUTE($X115&amp;ROUNDUP($G115,2)," ",""),AWHB_Data!$C$4:$M$1005,MATCH('Estimator Steel Portfolio'!$C115,AWHB_Data!$C$4:$M$4,0),TRUE)*1000,"")</f>
        <v/>
      </c>
      <c r="R115" s="61" t="str">
        <f>IFERROR($Q115/AWHB_Data!$H$1,"")</f>
        <v/>
      </c>
      <c r="S115" s="62" t="str">
        <f t="shared" si="15"/>
        <v/>
      </c>
      <c r="T115" s="63" t="str">
        <f>IFERROR(VLOOKUP(SUBSTITUTE($X115&amp;ROUNDUP($G115,2)," ",""),AWHB_Data!$C$4:$N$1005,12,TRUE),"")</f>
        <v/>
      </c>
      <c r="U115" s="74" t="str">
        <f t="shared" si="16"/>
        <v xml:space="preserve"> </v>
      </c>
      <c r="V115" s="75" t="str">
        <f t="shared" si="17"/>
        <v/>
      </c>
      <c r="X115" s="55" t="str">
        <f>IF($B$1="Metric",IFERROR(VLOOKUP(SUBSTITUTE($A115&amp;"Metric"&amp;$B115," ",""),members_metric!$F$7:$K$2000,6,FALSE),""),IFERROR(VLOOKUP(SUBSTITUTE($A115&amp;$B115," ",""),members!$D$7:$I$2000,6,FALSE),""))</f>
        <v/>
      </c>
      <c r="Y115" s="66" t="str">
        <f>IF($B$1="Metric", IFERROR(VLOOKUP(SUBSTITUTE($A115&amp;"Metric"&amp;$B115," ",""),members_metric!$F$7:$J$2000,2,FALSE)/12,""),IFERROR(VLOOKUP(SUBSTITUTE($A115&amp;$B115," ",""),members!$D$7:$G$2000,2,FALSE)/12,""))</f>
        <v/>
      </c>
      <c r="Z115" s="67" t="str">
        <f>IF($B$1="Metric", IFERROR(VLOOKUP(SUBSTITUTE($A115&amp;"Metric"&amp;$B115," ",""),members_metric!$F$7:$J$2000,5,FALSE),""),IFERROR(VLOOKUP(SUBSTITUTE($A115&amp;$B115," ",""),members!$D$7:$H$2000,5,FALSE),""))</f>
        <v/>
      </c>
      <c r="AA115" s="55" t="e">
        <f>IF(#REF!&lt;=N115,1,0)</f>
        <v>#REF!</v>
      </c>
      <c r="AB115" s="119"/>
      <c r="AC115" s="119"/>
      <c r="AD115" s="119"/>
      <c r="AE115" s="119"/>
      <c r="AF115" s="119"/>
      <c r="AG115" s="119"/>
      <c r="AH115" s="119"/>
      <c r="AI115" s="119"/>
      <c r="AJ115" s="119"/>
      <c r="AK115" s="119"/>
      <c r="AL115" s="119"/>
      <c r="AM115" s="119"/>
      <c r="AN115" s="119"/>
      <c r="AO115" s="119"/>
      <c r="AP115" s="119"/>
      <c r="AQ115" s="119"/>
      <c r="AR115" s="119"/>
      <c r="AS115" s="119"/>
      <c r="AT115" s="119"/>
      <c r="AU115" s="119"/>
      <c r="AV115" s="119"/>
      <c r="AW115" s="119"/>
      <c r="AX115" s="119"/>
    </row>
    <row r="116" spans="1:50" ht="15" x14ac:dyDescent="0.2">
      <c r="A116" s="121"/>
      <c r="B116" s="122"/>
      <c r="C116" s="122"/>
      <c r="D116" s="122"/>
      <c r="E116" s="122"/>
      <c r="F116" s="58">
        <f t="shared" si="14"/>
        <v>0</v>
      </c>
      <c r="G116" s="59" t="str">
        <f>IF($B$1="Metric", IFERROR(VLOOKUP(SUBSTITUTE($A116&amp;"Metric"&amp;$B116," ",""),members_metric!$F$7:$J$2000,3,FALSE),""),  IFERROR(VLOOKUP(SUBSTITUTE($A116&amp;$B116," ",""),members!$D$7:$G$2000,3,FALSE),""))</f>
        <v/>
      </c>
      <c r="H116" s="60" t="str">
        <f t="shared" si="18"/>
        <v/>
      </c>
      <c r="I116" s="57"/>
      <c r="J116" s="61" t="str">
        <f>IFERROR(VLOOKUP(SUBSTITUTE($X116&amp;ROUNDUP($G116,2)," ",""),HFF_Data1!$C$4:$M$1004,MATCH('Estimator Steel Portfolio'!$C116,HFF_Data1!$C$4:$M$4,0),TRUE)*1000,"")</f>
        <v/>
      </c>
      <c r="K116" s="61" t="str">
        <f>IFERROR($J116/HFF_Data1!$H$1,"")</f>
        <v/>
      </c>
      <c r="L116" s="62" t="str">
        <f t="shared" si="11"/>
        <v/>
      </c>
      <c r="M116" s="63" t="str">
        <f>IFERROR(VLOOKUP(SUBSTITUTE($X116&amp;ROUNDUP($G116,2)," ",""),HFF_Data1!$C$4:$N$1004,12,TRUE),"")</f>
        <v/>
      </c>
      <c r="N116" s="64" t="str">
        <f t="shared" si="12"/>
        <v/>
      </c>
      <c r="O116" s="65" t="str">
        <f t="shared" si="13"/>
        <v/>
      </c>
      <c r="P116" s="57"/>
      <c r="Q116" s="61" t="str">
        <f>IFERROR(VLOOKUP(SUBSTITUTE($X116&amp;ROUNDUP($G116,2)," ",""),AWHB_Data!$C$4:$M$1005,MATCH('Estimator Steel Portfolio'!$C116,AWHB_Data!$C$4:$M$4,0),TRUE)*1000,"")</f>
        <v/>
      </c>
      <c r="R116" s="61" t="str">
        <f>IFERROR($Q116/AWHB_Data!$H$1,"")</f>
        <v/>
      </c>
      <c r="S116" s="62" t="str">
        <f t="shared" si="15"/>
        <v/>
      </c>
      <c r="T116" s="63" t="str">
        <f>IFERROR(VLOOKUP(SUBSTITUTE($X116&amp;ROUNDUP($G116,2)," ",""),AWHB_Data!$C$4:$N$1005,12,TRUE),"")</f>
        <v/>
      </c>
      <c r="U116" s="74" t="str">
        <f t="shared" si="16"/>
        <v xml:space="preserve"> </v>
      </c>
      <c r="V116" s="75" t="str">
        <f t="shared" si="17"/>
        <v/>
      </c>
      <c r="X116" s="55" t="str">
        <f>IF($B$1="Metric",IFERROR(VLOOKUP(SUBSTITUTE($A116&amp;"Metric"&amp;$B116," ",""),members_metric!$F$7:$K$2000,6,FALSE),""),IFERROR(VLOOKUP(SUBSTITUTE($A116&amp;$B116," ",""),members!$D$7:$I$2000,6,FALSE),""))</f>
        <v/>
      </c>
      <c r="Y116" s="66" t="str">
        <f>IF($B$1="Metric", IFERROR(VLOOKUP(SUBSTITUTE($A116&amp;"Metric"&amp;$B116," ",""),members_metric!$F$7:$J$2000,2,FALSE)/12,""),IFERROR(VLOOKUP(SUBSTITUTE($A116&amp;$B116," ",""),members!$D$7:$G$2000,2,FALSE)/12,""))</f>
        <v/>
      </c>
      <c r="Z116" s="67" t="str">
        <f>IF($B$1="Metric", IFERROR(VLOOKUP(SUBSTITUTE($A116&amp;"Metric"&amp;$B116," ",""),members_metric!$F$7:$J$2000,5,FALSE),""),IFERROR(VLOOKUP(SUBSTITUTE($A116&amp;$B116," ",""),members!$D$7:$H$2000,5,FALSE),""))</f>
        <v/>
      </c>
      <c r="AA116" s="55" t="e">
        <f>IF(#REF!&lt;=N116,1,0)</f>
        <v>#REF!</v>
      </c>
      <c r="AB116" s="119"/>
      <c r="AC116" s="119"/>
      <c r="AD116" s="119"/>
      <c r="AE116" s="119"/>
      <c r="AF116" s="119"/>
      <c r="AG116" s="119"/>
      <c r="AH116" s="119"/>
      <c r="AI116" s="119"/>
      <c r="AJ116" s="119"/>
      <c r="AK116" s="119"/>
      <c r="AL116" s="119"/>
      <c r="AM116" s="119"/>
      <c r="AN116" s="119"/>
      <c r="AO116" s="119"/>
      <c r="AP116" s="119"/>
      <c r="AQ116" s="119"/>
      <c r="AR116" s="119"/>
      <c r="AS116" s="119"/>
      <c r="AT116" s="119"/>
      <c r="AU116" s="119"/>
      <c r="AV116" s="119"/>
      <c r="AW116" s="119"/>
      <c r="AX116" s="119"/>
    </row>
    <row r="117" spans="1:50" ht="15" x14ac:dyDescent="0.2">
      <c r="A117" s="121"/>
      <c r="B117" s="122"/>
      <c r="C117" s="122"/>
      <c r="D117" s="122"/>
      <c r="E117" s="122"/>
      <c r="F117" s="58">
        <f t="shared" si="14"/>
        <v>0</v>
      </c>
      <c r="G117" s="59" t="str">
        <f>IF($B$1="Metric", IFERROR(VLOOKUP(SUBSTITUTE($A117&amp;"Metric"&amp;$B117," ",""),members_metric!$F$7:$J$2000,3,FALSE),""),  IFERROR(VLOOKUP(SUBSTITUTE($A117&amp;$B117," ",""),members!$D$7:$G$2000,3,FALSE),""))</f>
        <v/>
      </c>
      <c r="H117" s="60" t="str">
        <f t="shared" si="18"/>
        <v/>
      </c>
      <c r="I117" s="57"/>
      <c r="J117" s="61" t="str">
        <f>IFERROR(VLOOKUP(SUBSTITUTE($X117&amp;ROUNDUP($G117,2)," ",""),HFF_Data1!$C$4:$M$1004,MATCH('Estimator Steel Portfolio'!$C117,HFF_Data1!$C$4:$M$4,0),TRUE)*1000,"")</f>
        <v/>
      </c>
      <c r="K117" s="61" t="str">
        <f>IFERROR($J117/HFF_Data1!$H$1,"")</f>
        <v/>
      </c>
      <c r="L117" s="62" t="str">
        <f t="shared" si="11"/>
        <v/>
      </c>
      <c r="M117" s="63" t="str">
        <f>IFERROR(VLOOKUP(SUBSTITUTE($X117&amp;ROUNDUP($G117,2)," ",""),HFF_Data1!$C$4:$N$1004,12,TRUE),"")</f>
        <v/>
      </c>
      <c r="N117" s="64" t="str">
        <f t="shared" si="12"/>
        <v/>
      </c>
      <c r="O117" s="65" t="str">
        <f t="shared" si="13"/>
        <v/>
      </c>
      <c r="P117" s="57"/>
      <c r="Q117" s="61" t="str">
        <f>IFERROR(VLOOKUP(SUBSTITUTE($X117&amp;ROUNDUP($G117,2)," ",""),AWHB_Data!$C$4:$M$1005,MATCH('Estimator Steel Portfolio'!$C117,AWHB_Data!$C$4:$M$4,0),TRUE)*1000,"")</f>
        <v/>
      </c>
      <c r="R117" s="61" t="str">
        <f>IFERROR($Q117/AWHB_Data!$H$1,"")</f>
        <v/>
      </c>
      <c r="S117" s="62" t="str">
        <f t="shared" si="15"/>
        <v/>
      </c>
      <c r="T117" s="63" t="str">
        <f>IFERROR(VLOOKUP(SUBSTITUTE($X117&amp;ROUNDUP($G117,2)," ",""),AWHB_Data!$C$4:$N$1005,12,TRUE),"")</f>
        <v/>
      </c>
      <c r="U117" s="74" t="str">
        <f t="shared" si="16"/>
        <v xml:space="preserve"> </v>
      </c>
      <c r="V117" s="75" t="str">
        <f t="shared" si="17"/>
        <v/>
      </c>
      <c r="X117" s="55" t="str">
        <f>IF($B$1="Metric",IFERROR(VLOOKUP(SUBSTITUTE($A117&amp;"Metric"&amp;$B117," ",""),members_metric!$F$7:$K$2000,6,FALSE),""),IFERROR(VLOOKUP(SUBSTITUTE($A117&amp;$B117," ",""),members!$D$7:$I$2000,6,FALSE),""))</f>
        <v/>
      </c>
      <c r="Y117" s="66" t="str">
        <f>IF($B$1="Metric", IFERROR(VLOOKUP(SUBSTITUTE($A117&amp;"Metric"&amp;$B117," ",""),members_metric!$F$7:$J$2000,2,FALSE)/12,""),IFERROR(VLOOKUP(SUBSTITUTE($A117&amp;$B117," ",""),members!$D$7:$G$2000,2,FALSE)/12,""))</f>
        <v/>
      </c>
      <c r="Z117" s="67" t="str">
        <f>IF($B$1="Metric", IFERROR(VLOOKUP(SUBSTITUTE($A117&amp;"Metric"&amp;$B117," ",""),members_metric!$F$7:$J$2000,5,FALSE),""),IFERROR(VLOOKUP(SUBSTITUTE($A117&amp;$B117," ",""),members!$D$7:$H$2000,5,FALSE),""))</f>
        <v/>
      </c>
      <c r="AA117" s="55" t="e">
        <f>IF(#REF!&lt;=N117,1,0)</f>
        <v>#REF!</v>
      </c>
      <c r="AB117" s="119"/>
      <c r="AC117" s="119"/>
      <c r="AD117" s="119"/>
      <c r="AE117" s="119"/>
      <c r="AF117" s="119"/>
      <c r="AG117" s="119"/>
      <c r="AH117" s="119"/>
      <c r="AI117" s="119"/>
      <c r="AJ117" s="119"/>
      <c r="AK117" s="119"/>
      <c r="AL117" s="119"/>
      <c r="AM117" s="119"/>
      <c r="AN117" s="119"/>
      <c r="AO117" s="119"/>
      <c r="AP117" s="119"/>
      <c r="AQ117" s="119"/>
      <c r="AR117" s="119"/>
      <c r="AS117" s="119"/>
      <c r="AT117" s="119"/>
      <c r="AU117" s="119"/>
      <c r="AV117" s="119"/>
      <c r="AW117" s="119"/>
      <c r="AX117" s="119"/>
    </row>
    <row r="118" spans="1:50" ht="15" x14ac:dyDescent="0.2">
      <c r="A118" s="121"/>
      <c r="B118" s="122"/>
      <c r="C118" s="122"/>
      <c r="D118" s="122"/>
      <c r="E118" s="122"/>
      <c r="F118" s="58">
        <f t="shared" si="14"/>
        <v>0</v>
      </c>
      <c r="G118" s="59" t="str">
        <f>IF($B$1="Metric", IFERROR(VLOOKUP(SUBSTITUTE($A118&amp;"Metric"&amp;$B118," ",""),members_metric!$F$7:$J$2000,3,FALSE),""),  IFERROR(VLOOKUP(SUBSTITUTE($A118&amp;$B118," ",""),members!$D$7:$G$2000,3,FALSE),""))</f>
        <v/>
      </c>
      <c r="H118" s="60" t="str">
        <f t="shared" si="18"/>
        <v/>
      </c>
      <c r="I118" s="57"/>
      <c r="J118" s="61" t="str">
        <f>IFERROR(VLOOKUP(SUBSTITUTE($X118&amp;ROUNDUP($G118,2)," ",""),HFF_Data1!$C$4:$M$1004,MATCH('Estimator Steel Portfolio'!$C118,HFF_Data1!$C$4:$M$4,0),TRUE)*1000,"")</f>
        <v/>
      </c>
      <c r="K118" s="61" t="str">
        <f>IFERROR($J118/HFF_Data1!$H$1,"")</f>
        <v/>
      </c>
      <c r="L118" s="62" t="str">
        <f t="shared" si="11"/>
        <v/>
      </c>
      <c r="M118" s="63" t="str">
        <f>IFERROR(VLOOKUP(SUBSTITUTE($X118&amp;ROUNDUP($G118,2)," ",""),HFF_Data1!$C$4:$N$1004,12,TRUE),"")</f>
        <v/>
      </c>
      <c r="N118" s="64" t="str">
        <f t="shared" si="12"/>
        <v/>
      </c>
      <c r="O118" s="65" t="str">
        <f t="shared" si="13"/>
        <v/>
      </c>
      <c r="P118" s="57"/>
      <c r="Q118" s="61" t="str">
        <f>IFERROR(VLOOKUP(SUBSTITUTE($X118&amp;ROUNDUP($G118,2)," ",""),AWHB_Data!$C$4:$M$1005,MATCH('Estimator Steel Portfolio'!$C118,AWHB_Data!$C$4:$M$4,0),TRUE)*1000,"")</f>
        <v/>
      </c>
      <c r="R118" s="61" t="str">
        <f>IFERROR($Q118/AWHB_Data!$H$1,"")</f>
        <v/>
      </c>
      <c r="S118" s="62" t="str">
        <f t="shared" si="15"/>
        <v/>
      </c>
      <c r="T118" s="63" t="str">
        <f>IFERROR(VLOOKUP(SUBSTITUTE($X118&amp;ROUNDUP($G118,2)," ",""),AWHB_Data!$C$4:$N$1005,12,TRUE),"")</f>
        <v/>
      </c>
      <c r="U118" s="74" t="str">
        <f t="shared" si="16"/>
        <v xml:space="preserve"> </v>
      </c>
      <c r="V118" s="75" t="str">
        <f t="shared" si="17"/>
        <v/>
      </c>
      <c r="X118" s="55" t="str">
        <f>IF($B$1="Metric",IFERROR(VLOOKUP(SUBSTITUTE($A118&amp;"Metric"&amp;$B118," ",""),members_metric!$F$7:$K$2000,6,FALSE),""),IFERROR(VLOOKUP(SUBSTITUTE($A118&amp;$B118," ",""),members!$D$7:$I$2000,6,FALSE),""))</f>
        <v/>
      </c>
      <c r="Y118" s="66" t="str">
        <f>IF($B$1="Metric", IFERROR(VLOOKUP(SUBSTITUTE($A118&amp;"Metric"&amp;$B118," ",""),members_metric!$F$7:$J$2000,2,FALSE)/12,""),IFERROR(VLOOKUP(SUBSTITUTE($A118&amp;$B118," ",""),members!$D$7:$G$2000,2,FALSE)/12,""))</f>
        <v/>
      </c>
      <c r="Z118" s="67" t="str">
        <f>IF($B$1="Metric", IFERROR(VLOOKUP(SUBSTITUTE($A118&amp;"Metric"&amp;$B118," ",""),members_metric!$F$7:$J$2000,5,FALSE),""),IFERROR(VLOOKUP(SUBSTITUTE($A118&amp;$B118," ",""),members!$D$7:$H$2000,5,FALSE),""))</f>
        <v/>
      </c>
      <c r="AA118" s="55" t="e">
        <f>IF(#REF!&lt;=N118,1,0)</f>
        <v>#REF!</v>
      </c>
      <c r="AB118" s="119"/>
      <c r="AC118" s="119"/>
      <c r="AD118" s="119"/>
      <c r="AE118" s="119"/>
      <c r="AF118" s="119"/>
      <c r="AG118" s="119"/>
      <c r="AH118" s="119"/>
      <c r="AI118" s="119"/>
      <c r="AJ118" s="119"/>
      <c r="AK118" s="119"/>
      <c r="AL118" s="119"/>
      <c r="AM118" s="119"/>
      <c r="AN118" s="119"/>
      <c r="AO118" s="119"/>
      <c r="AP118" s="119"/>
      <c r="AQ118" s="119"/>
      <c r="AR118" s="119"/>
      <c r="AS118" s="119"/>
      <c r="AT118" s="119"/>
      <c r="AU118" s="119"/>
      <c r="AV118" s="119"/>
      <c r="AW118" s="119"/>
      <c r="AX118" s="119"/>
    </row>
    <row r="119" spans="1:50" ht="15" x14ac:dyDescent="0.2">
      <c r="A119" s="121"/>
      <c r="B119" s="122"/>
      <c r="C119" s="122"/>
      <c r="D119" s="122"/>
      <c r="E119" s="122"/>
      <c r="F119" s="58">
        <f t="shared" si="14"/>
        <v>0</v>
      </c>
      <c r="G119" s="59" t="str">
        <f>IF($B$1="Metric", IFERROR(VLOOKUP(SUBSTITUTE($A119&amp;"Metric"&amp;$B119," ",""),members_metric!$F$7:$J$2000,3,FALSE),""),  IFERROR(VLOOKUP(SUBSTITUTE($A119&amp;$B119," ",""),members!$D$7:$G$2000,3,FALSE),""))</f>
        <v/>
      </c>
      <c r="H119" s="60" t="str">
        <f t="shared" si="18"/>
        <v/>
      </c>
      <c r="I119" s="57"/>
      <c r="J119" s="61" t="str">
        <f>IFERROR(VLOOKUP(SUBSTITUTE($X119&amp;ROUNDUP($G119,2)," ",""),HFF_Data1!$C$4:$M$1004,MATCH('Estimator Steel Portfolio'!$C119,HFF_Data1!$C$4:$M$4,0),TRUE)*1000,"")</f>
        <v/>
      </c>
      <c r="K119" s="61" t="str">
        <f>IFERROR($J119/HFF_Data1!$H$1,"")</f>
        <v/>
      </c>
      <c r="L119" s="62" t="str">
        <f t="shared" si="11"/>
        <v/>
      </c>
      <c r="M119" s="63" t="str">
        <f>IFERROR(VLOOKUP(SUBSTITUTE($X119&amp;ROUNDUP($G119,2)," ",""),HFF_Data1!$C$4:$N$1004,12,TRUE),"")</f>
        <v/>
      </c>
      <c r="N119" s="64" t="str">
        <f t="shared" si="12"/>
        <v/>
      </c>
      <c r="O119" s="65" t="str">
        <f t="shared" si="13"/>
        <v/>
      </c>
      <c r="P119" s="57"/>
      <c r="Q119" s="61" t="str">
        <f>IFERROR(VLOOKUP(SUBSTITUTE($X119&amp;ROUNDUP($G119,2)," ",""),AWHB_Data!$C$4:$M$1005,MATCH('Estimator Steel Portfolio'!$C119,AWHB_Data!$C$4:$M$4,0),TRUE)*1000,"")</f>
        <v/>
      </c>
      <c r="R119" s="61" t="str">
        <f>IFERROR($Q119/AWHB_Data!$H$1,"")</f>
        <v/>
      </c>
      <c r="S119" s="62" t="str">
        <f t="shared" si="15"/>
        <v/>
      </c>
      <c r="T119" s="63" t="str">
        <f>IFERROR(VLOOKUP(SUBSTITUTE($X119&amp;ROUNDUP($G119,2)," ",""),AWHB_Data!$C$4:$N$1005,12,TRUE),"")</f>
        <v/>
      </c>
      <c r="U119" s="74" t="str">
        <f t="shared" si="16"/>
        <v xml:space="preserve"> </v>
      </c>
      <c r="V119" s="75" t="str">
        <f t="shared" si="17"/>
        <v/>
      </c>
      <c r="X119" s="55" t="str">
        <f>IF($B$1="Metric",IFERROR(VLOOKUP(SUBSTITUTE($A119&amp;"Metric"&amp;$B119," ",""),members_metric!$F$7:$K$2000,6,FALSE),""),IFERROR(VLOOKUP(SUBSTITUTE($A119&amp;$B119," ",""),members!$D$7:$I$2000,6,FALSE),""))</f>
        <v/>
      </c>
      <c r="Y119" s="66" t="str">
        <f>IF($B$1="Metric", IFERROR(VLOOKUP(SUBSTITUTE($A119&amp;"Metric"&amp;$B119," ",""),members_metric!$F$7:$J$2000,2,FALSE)/12,""),IFERROR(VLOOKUP(SUBSTITUTE($A119&amp;$B119," ",""),members!$D$7:$G$2000,2,FALSE)/12,""))</f>
        <v/>
      </c>
      <c r="Z119" s="67" t="str">
        <f>IF($B$1="Metric", IFERROR(VLOOKUP(SUBSTITUTE($A119&amp;"Metric"&amp;$B119," ",""),members_metric!$F$7:$J$2000,5,FALSE),""),IFERROR(VLOOKUP(SUBSTITUTE($A119&amp;$B119," ",""),members!$D$7:$H$2000,5,FALSE),""))</f>
        <v/>
      </c>
      <c r="AA119" s="55" t="e">
        <f>IF(#REF!&lt;=N119,1,0)</f>
        <v>#REF!</v>
      </c>
      <c r="AB119" s="119"/>
      <c r="AC119" s="119"/>
      <c r="AD119" s="119"/>
      <c r="AE119" s="119"/>
      <c r="AF119" s="119"/>
      <c r="AG119" s="119"/>
      <c r="AH119" s="119"/>
      <c r="AI119" s="119"/>
      <c r="AJ119" s="119"/>
      <c r="AK119" s="119"/>
      <c r="AL119" s="119"/>
      <c r="AM119" s="119"/>
      <c r="AN119" s="119"/>
      <c r="AO119" s="119"/>
      <c r="AP119" s="119"/>
      <c r="AQ119" s="119"/>
      <c r="AR119" s="119"/>
      <c r="AS119" s="119"/>
      <c r="AT119" s="119"/>
      <c r="AU119" s="119"/>
      <c r="AV119" s="119"/>
      <c r="AW119" s="119"/>
      <c r="AX119" s="119"/>
    </row>
    <row r="120" spans="1:50" ht="15" x14ac:dyDescent="0.2">
      <c r="A120" s="121"/>
      <c r="B120" s="122"/>
      <c r="C120" s="122"/>
      <c r="D120" s="122"/>
      <c r="E120" s="122"/>
      <c r="F120" s="58">
        <f t="shared" si="14"/>
        <v>0</v>
      </c>
      <c r="G120" s="59" t="str">
        <f>IF($B$1="Metric", IFERROR(VLOOKUP(SUBSTITUTE($A120&amp;"Metric"&amp;$B120," ",""),members_metric!$F$7:$J$2000,3,FALSE),""),  IFERROR(VLOOKUP(SUBSTITUTE($A120&amp;$B120," ",""),members!$D$7:$G$2000,3,FALSE),""))</f>
        <v/>
      </c>
      <c r="H120" s="60" t="str">
        <f t="shared" si="18"/>
        <v/>
      </c>
      <c r="I120" s="57"/>
      <c r="J120" s="61" t="str">
        <f>IFERROR(VLOOKUP(SUBSTITUTE($X120&amp;ROUNDUP($G120,2)," ",""),HFF_Data1!$C$4:$M$1004,MATCH('Estimator Steel Portfolio'!$C120,HFF_Data1!$C$4:$M$4,0),TRUE)*1000,"")</f>
        <v/>
      </c>
      <c r="K120" s="61" t="str">
        <f>IFERROR($J120/HFF_Data1!$H$1,"")</f>
        <v/>
      </c>
      <c r="L120" s="62" t="str">
        <f t="shared" si="11"/>
        <v/>
      </c>
      <c r="M120" s="63" t="str">
        <f>IFERROR(VLOOKUP(SUBSTITUTE($X120&amp;ROUNDUP($G120,2)," ",""),HFF_Data1!$C$4:$N$1004,12,TRUE),"")</f>
        <v/>
      </c>
      <c r="N120" s="64" t="str">
        <f t="shared" si="12"/>
        <v/>
      </c>
      <c r="O120" s="65" t="str">
        <f t="shared" si="13"/>
        <v/>
      </c>
      <c r="P120" s="57"/>
      <c r="Q120" s="61" t="str">
        <f>IFERROR(VLOOKUP(SUBSTITUTE($X120&amp;ROUNDUP($G120,2)," ",""),AWHB_Data!$C$4:$M$1005,MATCH('Estimator Steel Portfolio'!$C120,AWHB_Data!$C$4:$M$4,0),TRUE)*1000,"")</f>
        <v/>
      </c>
      <c r="R120" s="61" t="str">
        <f>IFERROR($Q120/AWHB_Data!$H$1,"")</f>
        <v/>
      </c>
      <c r="S120" s="62" t="str">
        <f t="shared" si="15"/>
        <v/>
      </c>
      <c r="T120" s="63" t="str">
        <f>IFERROR(VLOOKUP(SUBSTITUTE($X120&amp;ROUNDUP($G120,2)," ",""),AWHB_Data!$C$4:$N$1005,12,TRUE),"")</f>
        <v/>
      </c>
      <c r="U120" s="74" t="str">
        <f t="shared" si="16"/>
        <v xml:space="preserve"> </v>
      </c>
      <c r="V120" s="75" t="str">
        <f t="shared" si="17"/>
        <v/>
      </c>
      <c r="X120" s="55" t="str">
        <f>IF($B$1="Metric",IFERROR(VLOOKUP(SUBSTITUTE($A120&amp;"Metric"&amp;$B120," ",""),members_metric!$F$7:$K$2000,6,FALSE),""),IFERROR(VLOOKUP(SUBSTITUTE($A120&amp;$B120," ",""),members!$D$7:$I$2000,6,FALSE),""))</f>
        <v/>
      </c>
      <c r="Y120" s="66" t="str">
        <f>IF($B$1="Metric", IFERROR(VLOOKUP(SUBSTITUTE($A120&amp;"Metric"&amp;$B120," ",""),members_metric!$F$7:$J$2000,2,FALSE)/12,""),IFERROR(VLOOKUP(SUBSTITUTE($A120&amp;$B120," ",""),members!$D$7:$G$2000,2,FALSE)/12,""))</f>
        <v/>
      </c>
      <c r="Z120" s="67" t="str">
        <f>IF($B$1="Metric", IFERROR(VLOOKUP(SUBSTITUTE($A120&amp;"Metric"&amp;$B120," ",""),members_metric!$F$7:$J$2000,5,FALSE),""),IFERROR(VLOOKUP(SUBSTITUTE($A120&amp;$B120," ",""),members!$D$7:$H$2000,5,FALSE),""))</f>
        <v/>
      </c>
      <c r="AA120" s="55" t="e">
        <f>IF(#REF!&lt;=N120,1,0)</f>
        <v>#REF!</v>
      </c>
      <c r="AB120" s="119"/>
      <c r="AC120" s="119"/>
      <c r="AD120" s="119"/>
      <c r="AE120" s="119"/>
      <c r="AF120" s="119"/>
      <c r="AG120" s="119"/>
      <c r="AH120" s="119"/>
      <c r="AI120" s="119"/>
      <c r="AJ120" s="119"/>
      <c r="AK120" s="119"/>
      <c r="AL120" s="119"/>
      <c r="AM120" s="119"/>
      <c r="AN120" s="119"/>
      <c r="AO120" s="119"/>
      <c r="AP120" s="119"/>
      <c r="AQ120" s="119"/>
      <c r="AR120" s="119"/>
      <c r="AS120" s="119"/>
      <c r="AT120" s="119"/>
      <c r="AU120" s="119"/>
      <c r="AV120" s="119"/>
      <c r="AW120" s="119"/>
      <c r="AX120" s="119"/>
    </row>
    <row r="121" spans="1:50" ht="15" x14ac:dyDescent="0.2">
      <c r="A121" s="121"/>
      <c r="B121" s="122"/>
      <c r="C121" s="122"/>
      <c r="D121" s="122"/>
      <c r="E121" s="122"/>
      <c r="F121" s="58">
        <f t="shared" si="14"/>
        <v>0</v>
      </c>
      <c r="G121" s="59" t="str">
        <f>IF($B$1="Metric", IFERROR(VLOOKUP(SUBSTITUTE($A121&amp;"Metric"&amp;$B121," ",""),members_metric!$F$7:$J$2000,3,FALSE),""),  IFERROR(VLOOKUP(SUBSTITUTE($A121&amp;$B121," ",""),members!$D$7:$G$2000,3,FALSE),""))</f>
        <v/>
      </c>
      <c r="H121" s="60" t="str">
        <f t="shared" si="18"/>
        <v/>
      </c>
      <c r="I121" s="57"/>
      <c r="J121" s="61" t="str">
        <f>IFERROR(VLOOKUP(SUBSTITUTE($X121&amp;ROUNDUP($G121,2)," ",""),HFF_Data1!$C$4:$M$1004,MATCH('Estimator Steel Portfolio'!$C121,HFF_Data1!$C$4:$M$4,0),TRUE)*1000,"")</f>
        <v/>
      </c>
      <c r="K121" s="61" t="str">
        <f>IFERROR($J121/HFF_Data1!$H$1,"")</f>
        <v/>
      </c>
      <c r="L121" s="62" t="str">
        <f t="shared" si="11"/>
        <v/>
      </c>
      <c r="M121" s="63" t="str">
        <f>IFERROR(VLOOKUP(SUBSTITUTE($X121&amp;ROUNDUP($G121,2)," ",""),HFF_Data1!$C$4:$N$1004,12,TRUE),"")</f>
        <v/>
      </c>
      <c r="N121" s="64" t="str">
        <f t="shared" si="12"/>
        <v/>
      </c>
      <c r="O121" s="65" t="str">
        <f t="shared" si="13"/>
        <v/>
      </c>
      <c r="P121" s="57"/>
      <c r="Q121" s="61" t="str">
        <f>IFERROR(VLOOKUP(SUBSTITUTE($X121&amp;ROUNDUP($G121,2)," ",""),AWHB_Data!$C$4:$M$1005,MATCH('Estimator Steel Portfolio'!$C121,AWHB_Data!$C$4:$M$4,0),TRUE)*1000,"")</f>
        <v/>
      </c>
      <c r="R121" s="61" t="str">
        <f>IFERROR($Q121/AWHB_Data!$H$1,"")</f>
        <v/>
      </c>
      <c r="S121" s="62" t="str">
        <f t="shared" si="15"/>
        <v/>
      </c>
      <c r="T121" s="63" t="str">
        <f>IFERROR(VLOOKUP(SUBSTITUTE($X121&amp;ROUNDUP($G121,2)," ",""),AWHB_Data!$C$4:$N$1005,12,TRUE),"")</f>
        <v/>
      </c>
      <c r="U121" s="74" t="str">
        <f t="shared" si="16"/>
        <v xml:space="preserve"> </v>
      </c>
      <c r="V121" s="75" t="str">
        <f t="shared" si="17"/>
        <v/>
      </c>
      <c r="X121" s="55" t="str">
        <f>IF($B$1="Metric",IFERROR(VLOOKUP(SUBSTITUTE($A121&amp;"Metric"&amp;$B121," ",""),members_metric!$F$7:$K$2000,6,FALSE),""),IFERROR(VLOOKUP(SUBSTITUTE($A121&amp;$B121," ",""),members!$D$7:$I$2000,6,FALSE),""))</f>
        <v/>
      </c>
      <c r="Y121" s="66" t="str">
        <f>IF($B$1="Metric", IFERROR(VLOOKUP(SUBSTITUTE($A121&amp;"Metric"&amp;$B121," ",""),members_metric!$F$7:$J$2000,2,FALSE)/12,""),IFERROR(VLOOKUP(SUBSTITUTE($A121&amp;$B121," ",""),members!$D$7:$G$2000,2,FALSE)/12,""))</f>
        <v/>
      </c>
      <c r="Z121" s="67" t="str">
        <f>IF($B$1="Metric", IFERROR(VLOOKUP(SUBSTITUTE($A121&amp;"Metric"&amp;$B121," ",""),members_metric!$F$7:$J$2000,5,FALSE),""),IFERROR(VLOOKUP(SUBSTITUTE($A121&amp;$B121," ",""),members!$D$7:$H$2000,5,FALSE),""))</f>
        <v/>
      </c>
      <c r="AA121" s="55" t="e">
        <f>IF(#REF!&lt;=N121,1,0)</f>
        <v>#REF!</v>
      </c>
      <c r="AB121" s="119"/>
      <c r="AC121" s="119"/>
      <c r="AD121" s="119"/>
      <c r="AE121" s="119"/>
      <c r="AF121" s="119"/>
      <c r="AG121" s="119"/>
      <c r="AH121" s="119"/>
      <c r="AI121" s="119"/>
      <c r="AJ121" s="119"/>
      <c r="AK121" s="119"/>
      <c r="AL121" s="119"/>
      <c r="AM121" s="119"/>
      <c r="AN121" s="119"/>
      <c r="AO121" s="119"/>
      <c r="AP121" s="119"/>
      <c r="AQ121" s="119"/>
      <c r="AR121" s="119"/>
      <c r="AS121" s="119"/>
      <c r="AT121" s="119"/>
      <c r="AU121" s="119"/>
      <c r="AV121" s="119"/>
      <c r="AW121" s="119"/>
      <c r="AX121" s="119"/>
    </row>
    <row r="122" spans="1:50" ht="15" x14ac:dyDescent="0.2">
      <c r="A122" s="121"/>
      <c r="B122" s="122"/>
      <c r="C122" s="122"/>
      <c r="D122" s="122"/>
      <c r="E122" s="122"/>
      <c r="F122" s="58">
        <f t="shared" si="14"/>
        <v>0</v>
      </c>
      <c r="G122" s="59" t="str">
        <f>IF($B$1="Metric", IFERROR(VLOOKUP(SUBSTITUTE($A122&amp;"Metric"&amp;$B122," ",""),members_metric!$F$7:$J$2000,3,FALSE),""),  IFERROR(VLOOKUP(SUBSTITUTE($A122&amp;$B122," ",""),members!$D$7:$G$2000,3,FALSE),""))</f>
        <v/>
      </c>
      <c r="H122" s="60" t="str">
        <f t="shared" si="18"/>
        <v/>
      </c>
      <c r="I122" s="57"/>
      <c r="J122" s="61" t="str">
        <f>IFERROR(VLOOKUP(SUBSTITUTE($X122&amp;ROUNDUP($G122,2)," ",""),HFF_Data1!$C$4:$M$1004,MATCH('Estimator Steel Portfolio'!$C122,HFF_Data1!$C$4:$M$4,0),TRUE)*1000,"")</f>
        <v/>
      </c>
      <c r="K122" s="61" t="str">
        <f>IFERROR($J122/HFF_Data1!$H$1,"")</f>
        <v/>
      </c>
      <c r="L122" s="62" t="str">
        <f t="shared" si="11"/>
        <v/>
      </c>
      <c r="M122" s="63" t="str">
        <f>IFERROR(VLOOKUP(SUBSTITUTE($X122&amp;ROUNDUP($G122,2)," ",""),HFF_Data1!$C$4:$N$1004,12,TRUE),"")</f>
        <v/>
      </c>
      <c r="N122" s="64" t="str">
        <f t="shared" si="12"/>
        <v/>
      </c>
      <c r="O122" s="65" t="str">
        <f t="shared" si="13"/>
        <v/>
      </c>
      <c r="P122" s="57"/>
      <c r="Q122" s="61" t="str">
        <f>IFERROR(VLOOKUP(SUBSTITUTE($X122&amp;ROUNDUP($G122,2)," ",""),AWHB_Data!$C$4:$M$1005,MATCH('Estimator Steel Portfolio'!$C122,AWHB_Data!$C$4:$M$4,0),TRUE)*1000,"")</f>
        <v/>
      </c>
      <c r="R122" s="61" t="str">
        <f>IFERROR($Q122/AWHB_Data!$H$1,"")</f>
        <v/>
      </c>
      <c r="S122" s="62" t="str">
        <f t="shared" si="15"/>
        <v/>
      </c>
      <c r="T122" s="63" t="str">
        <f>IFERROR(VLOOKUP(SUBSTITUTE($X122&amp;ROUNDUP($G122,2)," ",""),AWHB_Data!$C$4:$N$1005,12,TRUE),"")</f>
        <v/>
      </c>
      <c r="U122" s="74" t="str">
        <f t="shared" si="16"/>
        <v xml:space="preserve"> </v>
      </c>
      <c r="V122" s="75" t="str">
        <f t="shared" si="17"/>
        <v/>
      </c>
      <c r="X122" s="55" t="str">
        <f>IF($B$1="Metric",IFERROR(VLOOKUP(SUBSTITUTE($A122&amp;"Metric"&amp;$B122," ",""),members_metric!$F$7:$K$2000,6,FALSE),""),IFERROR(VLOOKUP(SUBSTITUTE($A122&amp;$B122," ",""),members!$D$7:$I$2000,6,FALSE),""))</f>
        <v/>
      </c>
      <c r="Y122" s="66" t="str">
        <f>IF($B$1="Metric", IFERROR(VLOOKUP(SUBSTITUTE($A122&amp;"Metric"&amp;$B122," ",""),members_metric!$F$7:$J$2000,2,FALSE)/12,""),IFERROR(VLOOKUP(SUBSTITUTE($A122&amp;$B122," ",""),members!$D$7:$G$2000,2,FALSE)/12,""))</f>
        <v/>
      </c>
      <c r="Z122" s="67" t="str">
        <f>IF($B$1="Metric", IFERROR(VLOOKUP(SUBSTITUTE($A122&amp;"Metric"&amp;$B122," ",""),members_metric!$F$7:$J$2000,5,FALSE),""),IFERROR(VLOOKUP(SUBSTITUTE($A122&amp;$B122," ",""),members!$D$7:$H$2000,5,FALSE),""))</f>
        <v/>
      </c>
      <c r="AA122" s="55" t="e">
        <f>IF(#REF!&lt;=N122,1,0)</f>
        <v>#REF!</v>
      </c>
      <c r="AB122" s="119"/>
      <c r="AC122" s="119"/>
      <c r="AD122" s="119"/>
      <c r="AE122" s="119"/>
      <c r="AF122" s="119"/>
      <c r="AG122" s="119"/>
      <c r="AH122" s="119"/>
      <c r="AI122" s="119"/>
      <c r="AJ122" s="119"/>
      <c r="AK122" s="119"/>
      <c r="AL122" s="119"/>
      <c r="AM122" s="119"/>
      <c r="AN122" s="119"/>
      <c r="AO122" s="119"/>
      <c r="AP122" s="119"/>
      <c r="AQ122" s="119"/>
      <c r="AR122" s="119"/>
      <c r="AS122" s="119"/>
      <c r="AT122" s="119"/>
      <c r="AU122" s="119"/>
      <c r="AV122" s="119"/>
      <c r="AW122" s="119"/>
      <c r="AX122" s="119"/>
    </row>
    <row r="123" spans="1:50" ht="15" x14ac:dyDescent="0.2">
      <c r="A123" s="121"/>
      <c r="B123" s="122"/>
      <c r="C123" s="122"/>
      <c r="D123" s="122"/>
      <c r="E123" s="122"/>
      <c r="F123" s="58">
        <f t="shared" si="14"/>
        <v>0</v>
      </c>
      <c r="G123" s="59" t="str">
        <f>IF($B$1="Metric", IFERROR(VLOOKUP(SUBSTITUTE($A123&amp;"Metric"&amp;$B123," ",""),members_metric!$F$7:$J$2000,3,FALSE),""),  IFERROR(VLOOKUP(SUBSTITUTE($A123&amp;$B123," ",""),members!$D$7:$G$2000,3,FALSE),""))</f>
        <v/>
      </c>
      <c r="H123" s="60" t="str">
        <f t="shared" si="18"/>
        <v/>
      </c>
      <c r="I123" s="57"/>
      <c r="J123" s="61" t="str">
        <f>IFERROR(VLOOKUP(SUBSTITUTE($X123&amp;ROUNDUP($G123,2)," ",""),HFF_Data1!$C$4:$M$1004,MATCH('Estimator Steel Portfolio'!$C123,HFF_Data1!$C$4:$M$4,0),TRUE)*1000,"")</f>
        <v/>
      </c>
      <c r="K123" s="61" t="str">
        <f>IFERROR($J123/HFF_Data1!$H$1,"")</f>
        <v/>
      </c>
      <c r="L123" s="62" t="str">
        <f t="shared" si="11"/>
        <v/>
      </c>
      <c r="M123" s="63" t="str">
        <f>IFERROR(VLOOKUP(SUBSTITUTE($X123&amp;ROUNDUP($G123,2)," ",""),HFF_Data1!$C$4:$N$1004,12,TRUE),"")</f>
        <v/>
      </c>
      <c r="N123" s="64" t="str">
        <f t="shared" si="12"/>
        <v/>
      </c>
      <c r="O123" s="65" t="str">
        <f t="shared" si="13"/>
        <v/>
      </c>
      <c r="P123" s="57"/>
      <c r="Q123" s="61" t="str">
        <f>IFERROR(VLOOKUP(SUBSTITUTE($X123&amp;ROUNDUP($G123,2)," ",""),AWHB_Data!$C$4:$M$1005,MATCH('Estimator Steel Portfolio'!$C123,AWHB_Data!$C$4:$M$4,0),TRUE)*1000,"")</f>
        <v/>
      </c>
      <c r="R123" s="61" t="str">
        <f>IFERROR($Q123/AWHB_Data!$H$1,"")</f>
        <v/>
      </c>
      <c r="S123" s="62" t="str">
        <f t="shared" si="15"/>
        <v/>
      </c>
      <c r="T123" s="63" t="str">
        <f>IFERROR(VLOOKUP(SUBSTITUTE($X123&amp;ROUNDUP($G123,2)," ",""),AWHB_Data!$C$4:$N$1005,12,TRUE),"")</f>
        <v/>
      </c>
      <c r="U123" s="74" t="str">
        <f t="shared" si="16"/>
        <v xml:space="preserve"> </v>
      </c>
      <c r="V123" s="75" t="str">
        <f t="shared" si="17"/>
        <v/>
      </c>
      <c r="X123" s="55" t="str">
        <f>IF($B$1="Metric",IFERROR(VLOOKUP(SUBSTITUTE($A123&amp;"Metric"&amp;$B123," ",""),members_metric!$F$7:$K$2000,6,FALSE),""),IFERROR(VLOOKUP(SUBSTITUTE($A123&amp;$B123," ",""),members!$D$7:$I$2000,6,FALSE),""))</f>
        <v/>
      </c>
      <c r="Y123" s="66" t="str">
        <f>IF($B$1="Metric", IFERROR(VLOOKUP(SUBSTITUTE($A123&amp;"Metric"&amp;$B123," ",""),members_metric!$F$7:$J$2000,2,FALSE)/12,""),IFERROR(VLOOKUP(SUBSTITUTE($A123&amp;$B123," ",""),members!$D$7:$G$2000,2,FALSE)/12,""))</f>
        <v/>
      </c>
      <c r="Z123" s="67" t="str">
        <f>IF($B$1="Metric", IFERROR(VLOOKUP(SUBSTITUTE($A123&amp;"Metric"&amp;$B123," ",""),members_metric!$F$7:$J$2000,5,FALSE),""),IFERROR(VLOOKUP(SUBSTITUTE($A123&amp;$B123," ",""),members!$D$7:$H$2000,5,FALSE),""))</f>
        <v/>
      </c>
      <c r="AA123" s="55" t="e">
        <f>IF(#REF!&lt;=N123,1,0)</f>
        <v>#REF!</v>
      </c>
      <c r="AB123" s="119"/>
      <c r="AC123" s="119"/>
      <c r="AD123" s="119"/>
      <c r="AE123" s="119"/>
      <c r="AF123" s="119"/>
      <c r="AG123" s="119"/>
      <c r="AH123" s="119"/>
      <c r="AI123" s="119"/>
      <c r="AJ123" s="119"/>
      <c r="AK123" s="119"/>
      <c r="AL123" s="119"/>
      <c r="AM123" s="119"/>
      <c r="AN123" s="119"/>
      <c r="AO123" s="119"/>
      <c r="AP123" s="119"/>
      <c r="AQ123" s="119"/>
      <c r="AR123" s="119"/>
      <c r="AS123" s="119"/>
      <c r="AT123" s="119"/>
      <c r="AU123" s="119"/>
      <c r="AV123" s="119"/>
      <c r="AW123" s="119"/>
      <c r="AX123" s="119"/>
    </row>
    <row r="124" spans="1:50" ht="15" x14ac:dyDescent="0.2">
      <c r="A124" s="121"/>
      <c r="B124" s="122"/>
      <c r="C124" s="122"/>
      <c r="D124" s="122"/>
      <c r="E124" s="122"/>
      <c r="F124" s="58">
        <f t="shared" si="14"/>
        <v>0</v>
      </c>
      <c r="G124" s="59" t="str">
        <f>IF($B$1="Metric", IFERROR(VLOOKUP(SUBSTITUTE($A124&amp;"Metric"&amp;$B124," ",""),members_metric!$F$7:$J$2000,3,FALSE),""),  IFERROR(VLOOKUP(SUBSTITUTE($A124&amp;$B124," ",""),members!$D$7:$G$2000,3,FALSE),""))</f>
        <v/>
      </c>
      <c r="H124" s="60" t="str">
        <f t="shared" si="18"/>
        <v/>
      </c>
      <c r="I124" s="57"/>
      <c r="J124" s="61" t="str">
        <f>IFERROR(VLOOKUP(SUBSTITUTE($X124&amp;ROUNDUP($G124,2)," ",""),HFF_Data1!$C$4:$M$1004,MATCH('Estimator Steel Portfolio'!$C124,HFF_Data1!$C$4:$M$4,0),TRUE)*1000,"")</f>
        <v/>
      </c>
      <c r="K124" s="61" t="str">
        <f>IFERROR($J124/HFF_Data1!$H$1,"")</f>
        <v/>
      </c>
      <c r="L124" s="62" t="str">
        <f t="shared" si="11"/>
        <v/>
      </c>
      <c r="M124" s="63" t="str">
        <f>IFERROR(VLOOKUP(SUBSTITUTE($X124&amp;ROUNDUP($G124,2)," ",""),HFF_Data1!$C$4:$N$1004,12,TRUE),"")</f>
        <v/>
      </c>
      <c r="N124" s="64" t="str">
        <f t="shared" si="12"/>
        <v/>
      </c>
      <c r="O124" s="65" t="str">
        <f t="shared" si="13"/>
        <v/>
      </c>
      <c r="P124" s="57"/>
      <c r="Q124" s="61" t="str">
        <f>IFERROR(VLOOKUP(SUBSTITUTE($X124&amp;ROUNDUP($G124,2)," ",""),AWHB_Data!$C$4:$M$1005,MATCH('Estimator Steel Portfolio'!$C124,AWHB_Data!$C$4:$M$4,0),TRUE)*1000,"")</f>
        <v/>
      </c>
      <c r="R124" s="61" t="str">
        <f>IFERROR($Q124/AWHB_Data!$H$1,"")</f>
        <v/>
      </c>
      <c r="S124" s="62" t="str">
        <f t="shared" si="15"/>
        <v/>
      </c>
      <c r="T124" s="63" t="str">
        <f>IFERROR(VLOOKUP(SUBSTITUTE($X124&amp;ROUNDUP($G124,2)," ",""),AWHB_Data!$C$4:$N$1005,12,TRUE),"")</f>
        <v/>
      </c>
      <c r="U124" s="74" t="str">
        <f t="shared" si="16"/>
        <v xml:space="preserve"> </v>
      </c>
      <c r="V124" s="75" t="str">
        <f t="shared" si="17"/>
        <v/>
      </c>
      <c r="X124" s="55" t="str">
        <f>IF($B$1="Metric",IFERROR(VLOOKUP(SUBSTITUTE($A124&amp;"Metric"&amp;$B124," ",""),members_metric!$F$7:$K$2000,6,FALSE),""),IFERROR(VLOOKUP(SUBSTITUTE($A124&amp;$B124," ",""),members!$D$7:$I$2000,6,FALSE),""))</f>
        <v/>
      </c>
      <c r="Y124" s="66" t="str">
        <f>IF($B$1="Metric", IFERROR(VLOOKUP(SUBSTITUTE($A124&amp;"Metric"&amp;$B124," ",""),members_metric!$F$7:$J$2000,2,FALSE)/12,""),IFERROR(VLOOKUP(SUBSTITUTE($A124&amp;$B124," ",""),members!$D$7:$G$2000,2,FALSE)/12,""))</f>
        <v/>
      </c>
      <c r="Z124" s="67" t="str">
        <f>IF($B$1="Metric", IFERROR(VLOOKUP(SUBSTITUTE($A124&amp;"Metric"&amp;$B124," ",""),members_metric!$F$7:$J$2000,5,FALSE),""),IFERROR(VLOOKUP(SUBSTITUTE($A124&amp;$B124," ",""),members!$D$7:$H$2000,5,FALSE),""))</f>
        <v/>
      </c>
      <c r="AA124" s="55" t="e">
        <f>IF(#REF!&lt;=N124,1,0)</f>
        <v>#REF!</v>
      </c>
      <c r="AB124" s="119"/>
      <c r="AC124" s="119"/>
      <c r="AD124" s="119"/>
      <c r="AE124" s="119"/>
      <c r="AF124" s="119"/>
      <c r="AG124" s="119"/>
      <c r="AH124" s="119"/>
      <c r="AI124" s="119"/>
      <c r="AJ124" s="119"/>
      <c r="AK124" s="119"/>
      <c r="AL124" s="119"/>
      <c r="AM124" s="119"/>
      <c r="AN124" s="119"/>
      <c r="AO124" s="119"/>
      <c r="AP124" s="119"/>
      <c r="AQ124" s="119"/>
      <c r="AR124" s="119"/>
      <c r="AS124" s="119"/>
      <c r="AT124" s="119"/>
      <c r="AU124" s="119"/>
      <c r="AV124" s="119"/>
      <c r="AW124" s="119"/>
      <c r="AX124" s="119"/>
    </row>
    <row r="125" spans="1:50" ht="15" x14ac:dyDescent="0.2">
      <c r="A125" s="121"/>
      <c r="B125" s="122"/>
      <c r="C125" s="122"/>
      <c r="D125" s="122"/>
      <c r="E125" s="122"/>
      <c r="F125" s="58">
        <f t="shared" si="14"/>
        <v>0</v>
      </c>
      <c r="G125" s="59" t="str">
        <f>IF($B$1="Metric", IFERROR(VLOOKUP(SUBSTITUTE($A125&amp;"Metric"&amp;$B125," ",""),members_metric!$F$7:$J$2000,3,FALSE),""),  IFERROR(VLOOKUP(SUBSTITUTE($A125&amp;$B125," ",""),members!$D$7:$G$2000,3,FALSE),""))</f>
        <v/>
      </c>
      <c r="H125" s="60" t="str">
        <f t="shared" si="18"/>
        <v/>
      </c>
      <c r="I125" s="57"/>
      <c r="J125" s="61" t="str">
        <f>IFERROR(VLOOKUP(SUBSTITUTE($X125&amp;ROUNDUP($G125,2)," ",""),HFF_Data1!$C$4:$M$1004,MATCH('Estimator Steel Portfolio'!$C125,HFF_Data1!$C$4:$M$4,0),TRUE)*1000,"")</f>
        <v/>
      </c>
      <c r="K125" s="61" t="str">
        <f>IFERROR($J125/HFF_Data1!$H$1,"")</f>
        <v/>
      </c>
      <c r="L125" s="62" t="str">
        <f t="shared" si="11"/>
        <v/>
      </c>
      <c r="M125" s="63" t="str">
        <f>IFERROR(VLOOKUP(SUBSTITUTE($X125&amp;ROUNDUP($G125,2)," ",""),HFF_Data1!$C$4:$N$1004,12,TRUE),"")</f>
        <v/>
      </c>
      <c r="N125" s="64" t="str">
        <f t="shared" si="12"/>
        <v/>
      </c>
      <c r="O125" s="65" t="str">
        <f t="shared" si="13"/>
        <v/>
      </c>
      <c r="P125" s="57"/>
      <c r="Q125" s="61" t="str">
        <f>IFERROR(VLOOKUP(SUBSTITUTE($X125&amp;ROUNDUP($G125,2)," ",""),AWHB_Data!$C$4:$M$1005,MATCH('Estimator Steel Portfolio'!$C125,AWHB_Data!$C$4:$M$4,0),TRUE)*1000,"")</f>
        <v/>
      </c>
      <c r="R125" s="61" t="str">
        <f>IFERROR($Q125/AWHB_Data!$H$1,"")</f>
        <v/>
      </c>
      <c r="S125" s="62" t="str">
        <f t="shared" si="15"/>
        <v/>
      </c>
      <c r="T125" s="63" t="str">
        <f>IFERROR(VLOOKUP(SUBSTITUTE($X125&amp;ROUNDUP($G125,2)," ",""),AWHB_Data!$C$4:$N$1005,12,TRUE),"")</f>
        <v/>
      </c>
      <c r="U125" s="74" t="str">
        <f t="shared" si="16"/>
        <v xml:space="preserve"> </v>
      </c>
      <c r="V125" s="75" t="str">
        <f t="shared" si="17"/>
        <v/>
      </c>
      <c r="X125" s="55" t="str">
        <f>IF($B$1="Metric",IFERROR(VLOOKUP(SUBSTITUTE($A125&amp;"Metric"&amp;$B125," ",""),members_metric!$F$7:$K$2000,6,FALSE),""),IFERROR(VLOOKUP(SUBSTITUTE($A125&amp;$B125," ",""),members!$D$7:$I$2000,6,FALSE),""))</f>
        <v/>
      </c>
      <c r="Y125" s="66" t="str">
        <f>IF($B$1="Metric", IFERROR(VLOOKUP(SUBSTITUTE($A125&amp;"Metric"&amp;$B125," ",""),members_metric!$F$7:$J$2000,2,FALSE)/12,""),IFERROR(VLOOKUP(SUBSTITUTE($A125&amp;$B125," ",""),members!$D$7:$G$2000,2,FALSE)/12,""))</f>
        <v/>
      </c>
      <c r="Z125" s="67" t="str">
        <f>IF($B$1="Metric", IFERROR(VLOOKUP(SUBSTITUTE($A125&amp;"Metric"&amp;$B125," ",""),members_metric!$F$7:$J$2000,5,FALSE),""),IFERROR(VLOOKUP(SUBSTITUTE($A125&amp;$B125," ",""),members!$D$7:$H$2000,5,FALSE),""))</f>
        <v/>
      </c>
      <c r="AA125" s="55" t="e">
        <f>IF(#REF!&lt;=N125,1,0)</f>
        <v>#REF!</v>
      </c>
      <c r="AB125" s="119"/>
      <c r="AC125" s="119"/>
      <c r="AD125" s="119"/>
      <c r="AE125" s="119"/>
      <c r="AF125" s="119"/>
      <c r="AG125" s="119"/>
      <c r="AH125" s="119"/>
      <c r="AI125" s="119"/>
      <c r="AJ125" s="119"/>
      <c r="AK125" s="119"/>
      <c r="AL125" s="119"/>
      <c r="AM125" s="119"/>
      <c r="AN125" s="119"/>
      <c r="AO125" s="119"/>
      <c r="AP125" s="119"/>
      <c r="AQ125" s="119"/>
      <c r="AR125" s="119"/>
      <c r="AS125" s="119"/>
      <c r="AT125" s="119"/>
      <c r="AU125" s="119"/>
      <c r="AV125" s="119"/>
      <c r="AW125" s="119"/>
      <c r="AX125" s="119"/>
    </row>
    <row r="126" spans="1:50" ht="15" x14ac:dyDescent="0.2">
      <c r="A126" s="121"/>
      <c r="B126" s="122"/>
      <c r="C126" s="122"/>
      <c r="D126" s="122"/>
      <c r="E126" s="122"/>
      <c r="F126" s="58">
        <f t="shared" si="14"/>
        <v>0</v>
      </c>
      <c r="G126" s="59" t="str">
        <f>IF($B$1="Metric", IFERROR(VLOOKUP(SUBSTITUTE($A126&amp;"Metric"&amp;$B126," ",""),members_metric!$F$7:$J$2000,3,FALSE),""),  IFERROR(VLOOKUP(SUBSTITUTE($A126&amp;$B126," ",""),members!$D$7:$G$2000,3,FALSE),""))</f>
        <v/>
      </c>
      <c r="H126" s="60" t="str">
        <f t="shared" si="18"/>
        <v/>
      </c>
      <c r="I126" s="57"/>
      <c r="J126" s="61" t="str">
        <f>IFERROR(VLOOKUP(SUBSTITUTE($X126&amp;ROUNDUP($G126,2)," ",""),HFF_Data1!$C$4:$M$1004,MATCH('Estimator Steel Portfolio'!$C126,HFF_Data1!$C$4:$M$4,0),TRUE)*1000,"")</f>
        <v/>
      </c>
      <c r="K126" s="61" t="str">
        <f>IFERROR($J126/HFF_Data1!$H$1,"")</f>
        <v/>
      </c>
      <c r="L126" s="62" t="str">
        <f t="shared" si="11"/>
        <v/>
      </c>
      <c r="M126" s="63" t="str">
        <f>IFERROR(VLOOKUP(SUBSTITUTE($X126&amp;ROUNDUP($G126,2)," ",""),HFF_Data1!$C$4:$N$1004,12,TRUE),"")</f>
        <v/>
      </c>
      <c r="N126" s="64" t="str">
        <f t="shared" si="12"/>
        <v/>
      </c>
      <c r="O126" s="65" t="str">
        <f t="shared" si="13"/>
        <v/>
      </c>
      <c r="P126" s="57"/>
      <c r="Q126" s="61" t="str">
        <f>IFERROR(VLOOKUP(SUBSTITUTE($X126&amp;ROUNDUP($G126,2)," ",""),AWHB_Data!$C$4:$M$1005,MATCH('Estimator Steel Portfolio'!$C126,AWHB_Data!$C$4:$M$4,0),TRUE)*1000,"")</f>
        <v/>
      </c>
      <c r="R126" s="61" t="str">
        <f>IFERROR($Q126/AWHB_Data!$H$1,"")</f>
        <v/>
      </c>
      <c r="S126" s="62" t="str">
        <f t="shared" si="15"/>
        <v/>
      </c>
      <c r="T126" s="63" t="str">
        <f>IFERROR(VLOOKUP(SUBSTITUTE($X126&amp;ROUNDUP($G126,2)," ",""),AWHB_Data!$C$4:$N$1005,12,TRUE),"")</f>
        <v/>
      </c>
      <c r="U126" s="74" t="str">
        <f t="shared" si="16"/>
        <v xml:space="preserve"> </v>
      </c>
      <c r="V126" s="75" t="str">
        <f t="shared" si="17"/>
        <v/>
      </c>
      <c r="X126" s="55" t="str">
        <f>IF($B$1="Metric",IFERROR(VLOOKUP(SUBSTITUTE($A126&amp;"Metric"&amp;$B126," ",""),members_metric!$F$7:$K$2000,6,FALSE),""),IFERROR(VLOOKUP(SUBSTITUTE($A126&amp;$B126," ",""),members!$D$7:$I$2000,6,FALSE),""))</f>
        <v/>
      </c>
      <c r="Y126" s="66" t="str">
        <f>IF($B$1="Metric", IFERROR(VLOOKUP(SUBSTITUTE($A126&amp;"Metric"&amp;$B126," ",""),members_metric!$F$7:$J$2000,2,FALSE)/12,""),IFERROR(VLOOKUP(SUBSTITUTE($A126&amp;$B126," ",""),members!$D$7:$G$2000,2,FALSE)/12,""))</f>
        <v/>
      </c>
      <c r="Z126" s="67" t="str">
        <f>IF($B$1="Metric", IFERROR(VLOOKUP(SUBSTITUTE($A126&amp;"Metric"&amp;$B126," ",""),members_metric!$F$7:$J$2000,5,FALSE),""),IFERROR(VLOOKUP(SUBSTITUTE($A126&amp;$B126," ",""),members!$D$7:$H$2000,5,FALSE),""))</f>
        <v/>
      </c>
      <c r="AA126" s="55" t="e">
        <f>IF(#REF!&lt;=N126,1,0)</f>
        <v>#REF!</v>
      </c>
      <c r="AB126" s="119"/>
      <c r="AC126" s="119"/>
      <c r="AD126" s="119"/>
      <c r="AE126" s="119"/>
      <c r="AF126" s="119"/>
      <c r="AG126" s="119"/>
      <c r="AH126" s="119"/>
      <c r="AI126" s="119"/>
      <c r="AJ126" s="119"/>
      <c r="AK126" s="119"/>
      <c r="AL126" s="119"/>
      <c r="AM126" s="119"/>
      <c r="AN126" s="119"/>
      <c r="AO126" s="119"/>
      <c r="AP126" s="119"/>
      <c r="AQ126" s="119"/>
      <c r="AR126" s="119"/>
      <c r="AS126" s="119"/>
      <c r="AT126" s="119"/>
      <c r="AU126" s="119"/>
      <c r="AV126" s="119"/>
      <c r="AW126" s="119"/>
      <c r="AX126" s="119"/>
    </row>
    <row r="127" spans="1:50" ht="15" x14ac:dyDescent="0.2">
      <c r="A127" s="121"/>
      <c r="B127" s="122"/>
      <c r="C127" s="122"/>
      <c r="D127" s="122"/>
      <c r="E127" s="122"/>
      <c r="F127" s="58">
        <f t="shared" si="14"/>
        <v>0</v>
      </c>
      <c r="G127" s="59" t="str">
        <f>IF($B$1="Metric", IFERROR(VLOOKUP(SUBSTITUTE($A127&amp;"Metric"&amp;$B127," ",""),members_metric!$F$7:$J$2000,3,FALSE),""),  IFERROR(VLOOKUP(SUBSTITUTE($A127&amp;$B127," ",""),members!$D$7:$G$2000,3,FALSE),""))</f>
        <v/>
      </c>
      <c r="H127" s="60" t="str">
        <f t="shared" si="18"/>
        <v/>
      </c>
      <c r="I127" s="57"/>
      <c r="J127" s="61" t="str">
        <f>IFERROR(VLOOKUP(SUBSTITUTE($X127&amp;ROUNDUP($G127,2)," ",""),HFF_Data1!$C$4:$M$1004,MATCH('Estimator Steel Portfolio'!$C127,HFF_Data1!$C$4:$M$4,0),TRUE)*1000,"")</f>
        <v/>
      </c>
      <c r="K127" s="61" t="str">
        <f>IFERROR($J127/HFF_Data1!$H$1,"")</f>
        <v/>
      </c>
      <c r="L127" s="62" t="str">
        <f t="shared" si="11"/>
        <v/>
      </c>
      <c r="M127" s="63" t="str">
        <f>IFERROR(VLOOKUP(SUBSTITUTE($X127&amp;ROUNDUP($G127,2)," ",""),HFF_Data1!$C$4:$N$1004,12,TRUE),"")</f>
        <v/>
      </c>
      <c r="N127" s="64" t="str">
        <f t="shared" si="12"/>
        <v/>
      </c>
      <c r="O127" s="65" t="str">
        <f t="shared" si="13"/>
        <v/>
      </c>
      <c r="P127" s="57"/>
      <c r="Q127" s="61" t="str">
        <f>IFERROR(VLOOKUP(SUBSTITUTE($X127&amp;ROUNDUP($G127,2)," ",""),AWHB_Data!$C$4:$M$1005,MATCH('Estimator Steel Portfolio'!$C127,AWHB_Data!$C$4:$M$4,0),TRUE)*1000,"")</f>
        <v/>
      </c>
      <c r="R127" s="61" t="str">
        <f>IFERROR($Q127/AWHB_Data!$H$1,"")</f>
        <v/>
      </c>
      <c r="S127" s="62" t="str">
        <f t="shared" si="15"/>
        <v/>
      </c>
      <c r="T127" s="63" t="str">
        <f>IFERROR(VLOOKUP(SUBSTITUTE($X127&amp;ROUNDUP($G127,2)," ",""),AWHB_Data!$C$4:$N$1005,12,TRUE),"")</f>
        <v/>
      </c>
      <c r="U127" s="74" t="str">
        <f t="shared" si="16"/>
        <v xml:space="preserve"> </v>
      </c>
      <c r="V127" s="75" t="str">
        <f t="shared" si="17"/>
        <v/>
      </c>
      <c r="X127" s="55" t="str">
        <f>IF($B$1="Metric",IFERROR(VLOOKUP(SUBSTITUTE($A127&amp;"Metric"&amp;$B127," ",""),members_metric!$F$7:$K$2000,6,FALSE),""),IFERROR(VLOOKUP(SUBSTITUTE($A127&amp;$B127," ",""),members!$D$7:$I$2000,6,FALSE),""))</f>
        <v/>
      </c>
      <c r="Y127" s="66" t="str">
        <f>IF($B$1="Metric", IFERROR(VLOOKUP(SUBSTITUTE($A127&amp;"Metric"&amp;$B127," ",""),members_metric!$F$7:$J$2000,2,FALSE)/12,""),IFERROR(VLOOKUP(SUBSTITUTE($A127&amp;$B127," ",""),members!$D$7:$G$2000,2,FALSE)/12,""))</f>
        <v/>
      </c>
      <c r="Z127" s="67" t="str">
        <f>IF($B$1="Metric", IFERROR(VLOOKUP(SUBSTITUTE($A127&amp;"Metric"&amp;$B127," ",""),members_metric!$F$7:$J$2000,5,FALSE),""),IFERROR(VLOOKUP(SUBSTITUTE($A127&amp;$B127," ",""),members!$D$7:$H$2000,5,FALSE),""))</f>
        <v/>
      </c>
      <c r="AA127" s="55" t="e">
        <f>IF(#REF!&lt;=N127,1,0)</f>
        <v>#REF!</v>
      </c>
      <c r="AB127" s="119"/>
      <c r="AC127" s="119"/>
      <c r="AD127" s="119"/>
      <c r="AE127" s="119"/>
      <c r="AF127" s="119"/>
      <c r="AG127" s="119"/>
      <c r="AH127" s="119"/>
      <c r="AI127" s="119"/>
      <c r="AJ127" s="119"/>
      <c r="AK127" s="119"/>
      <c r="AL127" s="119"/>
      <c r="AM127" s="119"/>
      <c r="AN127" s="119"/>
      <c r="AO127" s="119"/>
      <c r="AP127" s="119"/>
      <c r="AQ127" s="119"/>
      <c r="AR127" s="119"/>
      <c r="AS127" s="119"/>
      <c r="AT127" s="119"/>
      <c r="AU127" s="119"/>
      <c r="AV127" s="119"/>
      <c r="AW127" s="119"/>
      <c r="AX127" s="119"/>
    </row>
    <row r="128" spans="1:50" ht="15" x14ac:dyDescent="0.2">
      <c r="A128" s="121"/>
      <c r="B128" s="122"/>
      <c r="C128" s="122"/>
      <c r="D128" s="122"/>
      <c r="E128" s="122"/>
      <c r="F128" s="58">
        <f t="shared" si="14"/>
        <v>0</v>
      </c>
      <c r="G128" s="59" t="str">
        <f>IF($B$1="Metric", IFERROR(VLOOKUP(SUBSTITUTE($A128&amp;"Metric"&amp;$B128," ",""),members_metric!$F$7:$J$2000,3,FALSE),""),  IFERROR(VLOOKUP(SUBSTITUTE($A128&amp;$B128," ",""),members!$D$7:$G$2000,3,FALSE),""))</f>
        <v/>
      </c>
      <c r="H128" s="60" t="str">
        <f t="shared" si="18"/>
        <v/>
      </c>
      <c r="I128" s="57"/>
      <c r="J128" s="61" t="str">
        <f>IFERROR(VLOOKUP(SUBSTITUTE($X128&amp;ROUNDUP($G128,2)," ",""),HFF_Data1!$C$4:$M$1004,MATCH('Estimator Steel Portfolio'!$C128,HFF_Data1!$C$4:$M$4,0),TRUE)*1000,"")</f>
        <v/>
      </c>
      <c r="K128" s="61" t="str">
        <f>IFERROR($J128/HFF_Data1!$H$1,"")</f>
        <v/>
      </c>
      <c r="L128" s="62" t="str">
        <f t="shared" si="11"/>
        <v/>
      </c>
      <c r="M128" s="63" t="str">
        <f>IFERROR(VLOOKUP(SUBSTITUTE($X128&amp;ROUNDUP($G128,2)," ",""),HFF_Data1!$C$4:$N$1004,12,TRUE),"")</f>
        <v/>
      </c>
      <c r="N128" s="64" t="str">
        <f t="shared" si="12"/>
        <v/>
      </c>
      <c r="O128" s="65" t="str">
        <f t="shared" si="13"/>
        <v/>
      </c>
      <c r="P128" s="57"/>
      <c r="Q128" s="61" t="str">
        <f>IFERROR(VLOOKUP(SUBSTITUTE($X128&amp;ROUNDUP($G128,2)," ",""),AWHB_Data!$C$4:$M$1005,MATCH('Estimator Steel Portfolio'!$C128,AWHB_Data!$C$4:$M$4,0),TRUE)*1000,"")</f>
        <v/>
      </c>
      <c r="R128" s="61" t="str">
        <f>IFERROR($Q128/AWHB_Data!$H$1,"")</f>
        <v/>
      </c>
      <c r="S128" s="62" t="str">
        <f t="shared" si="15"/>
        <v/>
      </c>
      <c r="T128" s="63" t="str">
        <f>IFERROR(VLOOKUP(SUBSTITUTE($X128&amp;ROUNDUP($G128,2)," ",""),AWHB_Data!$C$4:$N$1005,12,TRUE),"")</f>
        <v/>
      </c>
      <c r="U128" s="74" t="str">
        <f t="shared" si="16"/>
        <v xml:space="preserve"> </v>
      </c>
      <c r="V128" s="75" t="str">
        <f t="shared" si="17"/>
        <v/>
      </c>
      <c r="X128" s="55" t="str">
        <f>IF($B$1="Metric",IFERROR(VLOOKUP(SUBSTITUTE($A128&amp;"Metric"&amp;$B128," ",""),members_metric!$F$7:$K$2000,6,FALSE),""),IFERROR(VLOOKUP(SUBSTITUTE($A128&amp;$B128," ",""),members!$D$7:$I$2000,6,FALSE),""))</f>
        <v/>
      </c>
      <c r="Y128" s="66" t="str">
        <f>IF($B$1="Metric", IFERROR(VLOOKUP(SUBSTITUTE($A128&amp;"Metric"&amp;$B128," ",""),members_metric!$F$7:$J$2000,2,FALSE)/12,""),IFERROR(VLOOKUP(SUBSTITUTE($A128&amp;$B128," ",""),members!$D$7:$G$2000,2,FALSE)/12,""))</f>
        <v/>
      </c>
      <c r="Z128" s="67" t="str">
        <f>IF($B$1="Metric", IFERROR(VLOOKUP(SUBSTITUTE($A128&amp;"Metric"&amp;$B128," ",""),members_metric!$F$7:$J$2000,5,FALSE),""),IFERROR(VLOOKUP(SUBSTITUTE($A128&amp;$B128," ",""),members!$D$7:$H$2000,5,FALSE),""))</f>
        <v/>
      </c>
      <c r="AA128" s="55" t="e">
        <f>IF(#REF!&lt;=N128,1,0)</f>
        <v>#REF!</v>
      </c>
      <c r="AB128" s="119"/>
      <c r="AC128" s="119"/>
      <c r="AD128" s="119"/>
      <c r="AE128" s="119"/>
      <c r="AF128" s="119"/>
      <c r="AG128" s="119"/>
      <c r="AH128" s="119"/>
      <c r="AI128" s="119"/>
      <c r="AJ128" s="119"/>
      <c r="AK128" s="119"/>
      <c r="AL128" s="119"/>
      <c r="AM128" s="119"/>
      <c r="AN128" s="119"/>
      <c r="AO128" s="119"/>
      <c r="AP128" s="119"/>
      <c r="AQ128" s="119"/>
      <c r="AR128" s="119"/>
      <c r="AS128" s="119"/>
      <c r="AT128" s="119"/>
      <c r="AU128" s="119"/>
      <c r="AV128" s="119"/>
      <c r="AW128" s="119"/>
      <c r="AX128" s="119"/>
    </row>
    <row r="129" spans="1:50" ht="15" x14ac:dyDescent="0.2">
      <c r="A129" s="121"/>
      <c r="B129" s="122"/>
      <c r="C129" s="122"/>
      <c r="D129" s="122"/>
      <c r="E129" s="122"/>
      <c r="F129" s="58">
        <f t="shared" si="14"/>
        <v>0</v>
      </c>
      <c r="G129" s="59" t="str">
        <f>IF($B$1="Metric", IFERROR(VLOOKUP(SUBSTITUTE($A129&amp;"Metric"&amp;$B129," ",""),members_metric!$F$7:$J$2000,3,FALSE),""),  IFERROR(VLOOKUP(SUBSTITUTE($A129&amp;$B129," ",""),members!$D$7:$G$2000,3,FALSE),""))</f>
        <v/>
      </c>
      <c r="H129" s="60" t="str">
        <f t="shared" si="18"/>
        <v/>
      </c>
      <c r="I129" s="57"/>
      <c r="J129" s="61" t="str">
        <f>IFERROR(VLOOKUP(SUBSTITUTE($X129&amp;ROUNDUP($G129,2)," ",""),HFF_Data1!$C$4:$M$1004,MATCH('Estimator Steel Portfolio'!$C129,HFF_Data1!$C$4:$M$4,0),TRUE)*1000,"")</f>
        <v/>
      </c>
      <c r="K129" s="61" t="str">
        <f>IFERROR($J129/HFF_Data1!$H$1,"")</f>
        <v/>
      </c>
      <c r="L129" s="62" t="str">
        <f t="shared" si="11"/>
        <v/>
      </c>
      <c r="M129" s="63" t="str">
        <f>IFERROR(VLOOKUP(SUBSTITUTE($X129&amp;ROUNDUP($G129,2)," ",""),HFF_Data1!$C$4:$N$1004,12,TRUE),"")</f>
        <v/>
      </c>
      <c r="N129" s="64" t="str">
        <f t="shared" si="12"/>
        <v/>
      </c>
      <c r="O129" s="65" t="str">
        <f t="shared" si="13"/>
        <v/>
      </c>
      <c r="P129" s="57"/>
      <c r="Q129" s="61" t="str">
        <f>IFERROR(VLOOKUP(SUBSTITUTE($X129&amp;ROUNDUP($G129,2)," ",""),AWHB_Data!$C$4:$M$1005,MATCH('Estimator Steel Portfolio'!$C129,AWHB_Data!$C$4:$M$4,0),TRUE)*1000,"")</f>
        <v/>
      </c>
      <c r="R129" s="61" t="str">
        <f>IFERROR($Q129/AWHB_Data!$H$1,"")</f>
        <v/>
      </c>
      <c r="S129" s="62" t="str">
        <f t="shared" si="15"/>
        <v/>
      </c>
      <c r="T129" s="63" t="str">
        <f>IFERROR(VLOOKUP(SUBSTITUTE($X129&amp;ROUNDUP($G129,2)," ",""),AWHB_Data!$C$4:$N$1005,12,TRUE),"")</f>
        <v/>
      </c>
      <c r="U129" s="74" t="str">
        <f t="shared" si="16"/>
        <v xml:space="preserve"> </v>
      </c>
      <c r="V129" s="75" t="str">
        <f t="shared" si="17"/>
        <v/>
      </c>
      <c r="X129" s="55" t="str">
        <f>IF($B$1="Metric",IFERROR(VLOOKUP(SUBSTITUTE($A129&amp;"Metric"&amp;$B129," ",""),members_metric!$F$7:$K$2000,6,FALSE),""),IFERROR(VLOOKUP(SUBSTITUTE($A129&amp;$B129," ",""),members!$D$7:$I$2000,6,FALSE),""))</f>
        <v/>
      </c>
      <c r="Y129" s="66" t="str">
        <f>IF($B$1="Metric", IFERROR(VLOOKUP(SUBSTITUTE($A129&amp;"Metric"&amp;$B129," ",""),members_metric!$F$7:$J$2000,2,FALSE)/12,""),IFERROR(VLOOKUP(SUBSTITUTE($A129&amp;$B129," ",""),members!$D$7:$G$2000,2,FALSE)/12,""))</f>
        <v/>
      </c>
      <c r="Z129" s="67" t="str">
        <f>IF($B$1="Metric", IFERROR(VLOOKUP(SUBSTITUTE($A129&amp;"Metric"&amp;$B129," ",""),members_metric!$F$7:$J$2000,5,FALSE),""),IFERROR(VLOOKUP(SUBSTITUTE($A129&amp;$B129," ",""),members!$D$7:$H$2000,5,FALSE),""))</f>
        <v/>
      </c>
      <c r="AA129" s="55" t="e">
        <f>IF(#REF!&lt;=N129,1,0)</f>
        <v>#REF!</v>
      </c>
      <c r="AB129" s="119"/>
      <c r="AC129" s="119"/>
      <c r="AD129" s="119"/>
      <c r="AE129" s="119"/>
      <c r="AF129" s="119"/>
      <c r="AG129" s="119"/>
      <c r="AH129" s="119"/>
      <c r="AI129" s="119"/>
      <c r="AJ129" s="119"/>
      <c r="AK129" s="119"/>
      <c r="AL129" s="119"/>
      <c r="AM129" s="119"/>
      <c r="AN129" s="119"/>
      <c r="AO129" s="119"/>
      <c r="AP129" s="119"/>
      <c r="AQ129" s="119"/>
      <c r="AR129" s="119"/>
      <c r="AS129" s="119"/>
      <c r="AT129" s="119"/>
      <c r="AU129" s="119"/>
      <c r="AV129" s="119"/>
      <c r="AW129" s="119"/>
      <c r="AX129" s="119"/>
    </row>
    <row r="130" spans="1:50" ht="15" x14ac:dyDescent="0.2">
      <c r="A130" s="121"/>
      <c r="B130" s="122"/>
      <c r="C130" s="122"/>
      <c r="D130" s="122"/>
      <c r="E130" s="122"/>
      <c r="F130" s="58">
        <f t="shared" si="14"/>
        <v>0</v>
      </c>
      <c r="G130" s="59" t="str">
        <f>IF($B$1="Metric", IFERROR(VLOOKUP(SUBSTITUTE($A130&amp;"Metric"&amp;$B130," ",""),members_metric!$F$7:$J$2000,3,FALSE),""),  IFERROR(VLOOKUP(SUBSTITUTE($A130&amp;$B130," ",""),members!$D$7:$G$2000,3,FALSE),""))</f>
        <v/>
      </c>
      <c r="H130" s="60" t="str">
        <f t="shared" si="18"/>
        <v/>
      </c>
      <c r="I130" s="57"/>
      <c r="J130" s="61" t="str">
        <f>IFERROR(VLOOKUP(SUBSTITUTE($X130&amp;ROUNDUP($G130,2)," ",""),HFF_Data1!$C$4:$M$1004,MATCH('Estimator Steel Portfolio'!$C130,HFF_Data1!$C$4:$M$4,0),TRUE)*1000,"")</f>
        <v/>
      </c>
      <c r="K130" s="61" t="str">
        <f>IFERROR($J130/HFF_Data1!$H$1,"")</f>
        <v/>
      </c>
      <c r="L130" s="62" t="str">
        <f t="shared" si="11"/>
        <v/>
      </c>
      <c r="M130" s="63" t="str">
        <f>IFERROR(VLOOKUP(SUBSTITUTE($X130&amp;ROUNDUP($G130,2)," ",""),HFF_Data1!$C$4:$N$1004,12,TRUE),"")</f>
        <v/>
      </c>
      <c r="N130" s="64" t="str">
        <f t="shared" si="12"/>
        <v/>
      </c>
      <c r="O130" s="65" t="str">
        <f t="shared" si="13"/>
        <v/>
      </c>
      <c r="P130" s="57"/>
      <c r="Q130" s="61" t="str">
        <f>IFERROR(VLOOKUP(SUBSTITUTE($X130&amp;ROUNDUP($G130,2)," ",""),AWHB_Data!$C$4:$M$1005,MATCH('Estimator Steel Portfolio'!$C130,AWHB_Data!$C$4:$M$4,0),TRUE)*1000,"")</f>
        <v/>
      </c>
      <c r="R130" s="61" t="str">
        <f>IFERROR($Q130/AWHB_Data!$H$1,"")</f>
        <v/>
      </c>
      <c r="S130" s="62" t="str">
        <f t="shared" si="15"/>
        <v/>
      </c>
      <c r="T130" s="63" t="str">
        <f>IFERROR(VLOOKUP(SUBSTITUTE($X130&amp;ROUNDUP($G130,2)," ",""),AWHB_Data!$C$4:$N$1005,12,TRUE),"")</f>
        <v/>
      </c>
      <c r="U130" s="74" t="str">
        <f t="shared" si="16"/>
        <v xml:space="preserve"> </v>
      </c>
      <c r="V130" s="75" t="str">
        <f t="shared" si="17"/>
        <v/>
      </c>
      <c r="X130" s="55" t="str">
        <f>IF($B$1="Metric",IFERROR(VLOOKUP(SUBSTITUTE($A130&amp;"Metric"&amp;$B130," ",""),members_metric!$F$7:$K$2000,6,FALSE),""),IFERROR(VLOOKUP(SUBSTITUTE($A130&amp;$B130," ",""),members!$D$7:$I$2000,6,FALSE),""))</f>
        <v/>
      </c>
      <c r="Y130" s="66" t="str">
        <f>IF($B$1="Metric", IFERROR(VLOOKUP(SUBSTITUTE($A130&amp;"Metric"&amp;$B130," ",""),members_metric!$F$7:$J$2000,2,FALSE)/12,""),IFERROR(VLOOKUP(SUBSTITUTE($A130&amp;$B130," ",""),members!$D$7:$G$2000,2,FALSE)/12,""))</f>
        <v/>
      </c>
      <c r="Z130" s="67" t="str">
        <f>IF($B$1="Metric", IFERROR(VLOOKUP(SUBSTITUTE($A130&amp;"Metric"&amp;$B130," ",""),members_metric!$F$7:$J$2000,5,FALSE),""),IFERROR(VLOOKUP(SUBSTITUTE($A130&amp;$B130," ",""),members!$D$7:$H$2000,5,FALSE),""))</f>
        <v/>
      </c>
      <c r="AA130" s="55" t="e">
        <f>IF(#REF!&lt;=N130,1,0)</f>
        <v>#REF!</v>
      </c>
      <c r="AB130" s="119"/>
      <c r="AC130" s="119"/>
      <c r="AD130" s="119"/>
      <c r="AE130" s="119"/>
      <c r="AF130" s="119"/>
      <c r="AG130" s="119"/>
      <c r="AH130" s="119"/>
      <c r="AI130" s="119"/>
      <c r="AJ130" s="119"/>
      <c r="AK130" s="119"/>
      <c r="AL130" s="119"/>
      <c r="AM130" s="119"/>
      <c r="AN130" s="119"/>
      <c r="AO130" s="119"/>
      <c r="AP130" s="119"/>
      <c r="AQ130" s="119"/>
      <c r="AR130" s="119"/>
      <c r="AS130" s="119"/>
      <c r="AT130" s="119"/>
      <c r="AU130" s="119"/>
      <c r="AV130" s="119"/>
      <c r="AW130" s="119"/>
      <c r="AX130" s="119"/>
    </row>
    <row r="131" spans="1:50" ht="15" x14ac:dyDescent="0.2">
      <c r="A131" s="121"/>
      <c r="B131" s="122"/>
      <c r="C131" s="122"/>
      <c r="D131" s="122"/>
      <c r="E131" s="122"/>
      <c r="F131" s="58">
        <f t="shared" si="14"/>
        <v>0</v>
      </c>
      <c r="G131" s="59" t="str">
        <f>IF($B$1="Metric", IFERROR(VLOOKUP(SUBSTITUTE($A131&amp;"Metric"&amp;$B131," ",""),members_metric!$F$7:$J$2000,3,FALSE),""),  IFERROR(VLOOKUP(SUBSTITUTE($A131&amp;$B131," ",""),members!$D$7:$G$2000,3,FALSE),""))</f>
        <v/>
      </c>
      <c r="H131" s="60" t="str">
        <f t="shared" si="18"/>
        <v/>
      </c>
      <c r="I131" s="57"/>
      <c r="J131" s="61" t="str">
        <f>IFERROR(VLOOKUP(SUBSTITUTE($X131&amp;ROUNDUP($G131,2)," ",""),HFF_Data1!$C$4:$M$1004,MATCH('Estimator Steel Portfolio'!$C131,HFF_Data1!$C$4:$M$4,0),TRUE)*1000,"")</f>
        <v/>
      </c>
      <c r="K131" s="61" t="str">
        <f>IFERROR($J131/HFF_Data1!$H$1,"")</f>
        <v/>
      </c>
      <c r="L131" s="62" t="str">
        <f t="shared" si="11"/>
        <v/>
      </c>
      <c r="M131" s="63" t="str">
        <f>IFERROR(VLOOKUP(SUBSTITUTE($X131&amp;ROUNDUP($G131,2)," ",""),HFF_Data1!$C$4:$N$1004,12,TRUE),"")</f>
        <v/>
      </c>
      <c r="N131" s="64" t="str">
        <f t="shared" si="12"/>
        <v/>
      </c>
      <c r="O131" s="65" t="str">
        <f t="shared" si="13"/>
        <v/>
      </c>
      <c r="P131" s="57"/>
      <c r="Q131" s="61" t="str">
        <f>IFERROR(VLOOKUP(SUBSTITUTE($X131&amp;ROUNDUP($G131,2)," ",""),AWHB_Data!$C$4:$M$1005,MATCH('Estimator Steel Portfolio'!$C131,AWHB_Data!$C$4:$M$4,0),TRUE)*1000,"")</f>
        <v/>
      </c>
      <c r="R131" s="61" t="str">
        <f>IFERROR($Q131/AWHB_Data!$H$1,"")</f>
        <v/>
      </c>
      <c r="S131" s="62" t="str">
        <f t="shared" si="15"/>
        <v/>
      </c>
      <c r="T131" s="63" t="str">
        <f>IFERROR(VLOOKUP(SUBSTITUTE($X131&amp;ROUNDUP($G131,2)," ",""),AWHB_Data!$C$4:$N$1005,12,TRUE),"")</f>
        <v/>
      </c>
      <c r="U131" s="74" t="str">
        <f t="shared" si="16"/>
        <v xml:space="preserve"> </v>
      </c>
      <c r="V131" s="75" t="str">
        <f t="shared" si="17"/>
        <v/>
      </c>
      <c r="X131" s="55" t="str">
        <f>IF($B$1="Metric",IFERROR(VLOOKUP(SUBSTITUTE($A131&amp;"Metric"&amp;$B131," ",""),members_metric!$F$7:$K$2000,6,FALSE),""),IFERROR(VLOOKUP(SUBSTITUTE($A131&amp;$B131," ",""),members!$D$7:$I$2000,6,FALSE),""))</f>
        <v/>
      </c>
      <c r="Y131" s="66" t="str">
        <f>IF($B$1="Metric", IFERROR(VLOOKUP(SUBSTITUTE($A131&amp;"Metric"&amp;$B131," ",""),members_metric!$F$7:$J$2000,2,FALSE)/12,""),IFERROR(VLOOKUP(SUBSTITUTE($A131&amp;$B131," ",""),members!$D$7:$G$2000,2,FALSE)/12,""))</f>
        <v/>
      </c>
      <c r="Z131" s="67" t="str">
        <f>IF($B$1="Metric", IFERROR(VLOOKUP(SUBSTITUTE($A131&amp;"Metric"&amp;$B131," ",""),members_metric!$F$7:$J$2000,5,FALSE),""),IFERROR(VLOOKUP(SUBSTITUTE($A131&amp;$B131," ",""),members!$D$7:$H$2000,5,FALSE),""))</f>
        <v/>
      </c>
      <c r="AA131" s="55" t="e">
        <f>IF(#REF!&lt;=N131,1,0)</f>
        <v>#REF!</v>
      </c>
      <c r="AB131" s="119"/>
      <c r="AC131" s="119"/>
      <c r="AD131" s="119"/>
      <c r="AE131" s="119"/>
      <c r="AF131" s="119"/>
      <c r="AG131" s="119"/>
      <c r="AH131" s="119"/>
      <c r="AI131" s="119"/>
      <c r="AJ131" s="119"/>
      <c r="AK131" s="119"/>
      <c r="AL131" s="119"/>
      <c r="AM131" s="119"/>
      <c r="AN131" s="119"/>
      <c r="AO131" s="119"/>
      <c r="AP131" s="119"/>
      <c r="AQ131" s="119"/>
      <c r="AR131" s="119"/>
      <c r="AS131" s="119"/>
      <c r="AT131" s="119"/>
      <c r="AU131" s="119"/>
      <c r="AV131" s="119"/>
      <c r="AW131" s="119"/>
      <c r="AX131" s="119"/>
    </row>
    <row r="132" spans="1:50" ht="15" x14ac:dyDescent="0.2">
      <c r="A132" s="121"/>
      <c r="B132" s="122"/>
      <c r="C132" s="122"/>
      <c r="D132" s="122"/>
      <c r="E132" s="122"/>
      <c r="F132" s="58">
        <f t="shared" si="14"/>
        <v>0</v>
      </c>
      <c r="G132" s="59" t="str">
        <f>IF($B$1="Metric", IFERROR(VLOOKUP(SUBSTITUTE($A132&amp;"Metric"&amp;$B132," ",""),members_metric!$F$7:$J$2000,3,FALSE),""),  IFERROR(VLOOKUP(SUBSTITUTE($A132&amp;$B132," ",""),members!$D$7:$G$2000,3,FALSE),""))</f>
        <v/>
      </c>
      <c r="H132" s="60" t="str">
        <f t="shared" si="18"/>
        <v/>
      </c>
      <c r="I132" s="57"/>
      <c r="J132" s="61" t="str">
        <f>IFERROR(VLOOKUP(SUBSTITUTE($X132&amp;ROUNDUP($G132,2)," ",""),HFF_Data1!$C$4:$M$1004,MATCH('Estimator Steel Portfolio'!$C132,HFF_Data1!$C$4:$M$4,0),TRUE)*1000,"")</f>
        <v/>
      </c>
      <c r="K132" s="61" t="str">
        <f>IFERROR($J132/HFF_Data1!$H$1,"")</f>
        <v/>
      </c>
      <c r="L132" s="62" t="str">
        <f t="shared" si="11"/>
        <v/>
      </c>
      <c r="M132" s="63" t="str">
        <f>IFERROR(VLOOKUP(SUBSTITUTE($X132&amp;ROUNDUP($G132,2)," ",""),HFF_Data1!$C$4:$N$1004,12,TRUE),"")</f>
        <v/>
      </c>
      <c r="N132" s="64" t="str">
        <f t="shared" si="12"/>
        <v/>
      </c>
      <c r="O132" s="65" t="str">
        <f t="shared" si="13"/>
        <v/>
      </c>
      <c r="P132" s="57"/>
      <c r="Q132" s="61" t="str">
        <f>IFERROR(VLOOKUP(SUBSTITUTE($X132&amp;ROUNDUP($G132,2)," ",""),AWHB_Data!$C$4:$M$1005,MATCH('Estimator Steel Portfolio'!$C132,AWHB_Data!$C$4:$M$4,0),TRUE)*1000,"")</f>
        <v/>
      </c>
      <c r="R132" s="61" t="str">
        <f>IFERROR($Q132/AWHB_Data!$H$1,"")</f>
        <v/>
      </c>
      <c r="S132" s="62" t="str">
        <f t="shared" si="15"/>
        <v/>
      </c>
      <c r="T132" s="63" t="str">
        <f>IFERROR(VLOOKUP(SUBSTITUTE($X132&amp;ROUNDUP($G132,2)," ",""),AWHB_Data!$C$4:$N$1005,12,TRUE),"")</f>
        <v/>
      </c>
      <c r="U132" s="74" t="str">
        <f t="shared" si="16"/>
        <v xml:space="preserve"> </v>
      </c>
      <c r="V132" s="75" t="str">
        <f t="shared" si="17"/>
        <v/>
      </c>
      <c r="X132" s="55" t="str">
        <f>IF($B$1="Metric",IFERROR(VLOOKUP(SUBSTITUTE($A132&amp;"Metric"&amp;$B132," ",""),members_metric!$F$7:$K$2000,6,FALSE),""),IFERROR(VLOOKUP(SUBSTITUTE($A132&amp;$B132," ",""),members!$D$7:$I$2000,6,FALSE),""))</f>
        <v/>
      </c>
      <c r="Y132" s="66" t="str">
        <f>IF($B$1="Metric", IFERROR(VLOOKUP(SUBSTITUTE($A132&amp;"Metric"&amp;$B132," ",""),members_metric!$F$7:$J$2000,2,FALSE)/12,""),IFERROR(VLOOKUP(SUBSTITUTE($A132&amp;$B132," ",""),members!$D$7:$G$2000,2,FALSE)/12,""))</f>
        <v/>
      </c>
      <c r="Z132" s="67" t="str">
        <f>IF($B$1="Metric", IFERROR(VLOOKUP(SUBSTITUTE($A132&amp;"Metric"&amp;$B132," ",""),members_metric!$F$7:$J$2000,5,FALSE),""),IFERROR(VLOOKUP(SUBSTITUTE($A132&amp;$B132," ",""),members!$D$7:$H$2000,5,FALSE),""))</f>
        <v/>
      </c>
      <c r="AA132" s="55" t="e">
        <f>IF(#REF!&lt;=N132,1,0)</f>
        <v>#REF!</v>
      </c>
      <c r="AB132" s="119"/>
      <c r="AC132" s="119"/>
      <c r="AD132" s="119"/>
      <c r="AE132" s="119"/>
      <c r="AF132" s="119"/>
      <c r="AG132" s="119"/>
      <c r="AH132" s="119"/>
      <c r="AI132" s="119"/>
      <c r="AJ132" s="119"/>
      <c r="AK132" s="119"/>
      <c r="AL132" s="119"/>
      <c r="AM132" s="119"/>
      <c r="AN132" s="119"/>
      <c r="AO132" s="119"/>
      <c r="AP132" s="119"/>
      <c r="AQ132" s="119"/>
      <c r="AR132" s="119"/>
      <c r="AS132" s="119"/>
      <c r="AT132" s="119"/>
      <c r="AU132" s="119"/>
      <c r="AV132" s="119"/>
      <c r="AW132" s="119"/>
      <c r="AX132" s="119"/>
    </row>
    <row r="133" spans="1:50" ht="15" x14ac:dyDescent="0.2">
      <c r="A133" s="121"/>
      <c r="B133" s="122"/>
      <c r="C133" s="122"/>
      <c r="D133" s="122"/>
      <c r="E133" s="122"/>
      <c r="F133" s="58">
        <f t="shared" si="14"/>
        <v>0</v>
      </c>
      <c r="G133" s="59" t="str">
        <f>IF($B$1="Metric", IFERROR(VLOOKUP(SUBSTITUTE($A133&amp;"Metric"&amp;$B133," ",""),members_metric!$F$7:$J$2000,3,FALSE),""),  IFERROR(VLOOKUP(SUBSTITUTE($A133&amp;$B133," ",""),members!$D$7:$G$2000,3,FALSE),""))</f>
        <v/>
      </c>
      <c r="H133" s="60" t="str">
        <f t="shared" si="18"/>
        <v/>
      </c>
      <c r="I133" s="57"/>
      <c r="J133" s="61" t="str">
        <f>IFERROR(VLOOKUP(SUBSTITUTE($X133&amp;ROUNDUP($G133,2)," ",""),HFF_Data1!$C$4:$M$1004,MATCH('Estimator Steel Portfolio'!$C133,HFF_Data1!$C$4:$M$4,0),TRUE)*1000,"")</f>
        <v/>
      </c>
      <c r="K133" s="61" t="str">
        <f>IFERROR($J133/HFF_Data1!$H$1,"")</f>
        <v/>
      </c>
      <c r="L133" s="62" t="str">
        <f t="shared" si="11"/>
        <v/>
      </c>
      <c r="M133" s="63" t="str">
        <f>IFERROR(VLOOKUP(SUBSTITUTE($X133&amp;ROUNDUP($G133,2)," ",""),HFF_Data1!$C$4:$N$1004,12,TRUE),"")</f>
        <v/>
      </c>
      <c r="N133" s="64" t="str">
        <f t="shared" si="12"/>
        <v/>
      </c>
      <c r="O133" s="65" t="str">
        <f t="shared" si="13"/>
        <v/>
      </c>
      <c r="P133" s="57"/>
      <c r="Q133" s="61" t="str">
        <f>IFERROR(VLOOKUP(SUBSTITUTE($X133&amp;ROUNDUP($G133,2)," ",""),AWHB_Data!$C$4:$M$1005,MATCH('Estimator Steel Portfolio'!$C133,AWHB_Data!$C$4:$M$4,0),TRUE)*1000,"")</f>
        <v/>
      </c>
      <c r="R133" s="61" t="str">
        <f>IFERROR($Q133/AWHB_Data!$H$1,"")</f>
        <v/>
      </c>
      <c r="S133" s="62" t="str">
        <f t="shared" si="15"/>
        <v/>
      </c>
      <c r="T133" s="63" t="str">
        <f>IFERROR(VLOOKUP(SUBSTITUTE($X133&amp;ROUNDUP($G133,2)," ",""),AWHB_Data!$C$4:$N$1005,12,TRUE),"")</f>
        <v/>
      </c>
      <c r="U133" s="74" t="str">
        <f t="shared" si="16"/>
        <v xml:space="preserve"> </v>
      </c>
      <c r="V133" s="75" t="str">
        <f t="shared" si="17"/>
        <v/>
      </c>
      <c r="X133" s="55" t="str">
        <f>IF($B$1="Metric",IFERROR(VLOOKUP(SUBSTITUTE($A133&amp;"Metric"&amp;$B133," ",""),members_metric!$F$7:$K$2000,6,FALSE),""),IFERROR(VLOOKUP(SUBSTITUTE($A133&amp;$B133," ",""),members!$D$7:$I$2000,6,FALSE),""))</f>
        <v/>
      </c>
      <c r="Y133" s="66" t="str">
        <f>IF($B$1="Metric", IFERROR(VLOOKUP(SUBSTITUTE($A133&amp;"Metric"&amp;$B133," ",""),members_metric!$F$7:$J$2000,2,FALSE)/12,""),IFERROR(VLOOKUP(SUBSTITUTE($A133&amp;$B133," ",""),members!$D$7:$G$2000,2,FALSE)/12,""))</f>
        <v/>
      </c>
      <c r="Z133" s="67" t="str">
        <f>IF($B$1="Metric", IFERROR(VLOOKUP(SUBSTITUTE($A133&amp;"Metric"&amp;$B133," ",""),members_metric!$F$7:$J$2000,5,FALSE),""),IFERROR(VLOOKUP(SUBSTITUTE($A133&amp;$B133," ",""),members!$D$7:$H$2000,5,FALSE),""))</f>
        <v/>
      </c>
      <c r="AA133" s="55" t="e">
        <f>IF(#REF!&lt;=N133,1,0)</f>
        <v>#REF!</v>
      </c>
      <c r="AB133" s="119"/>
      <c r="AC133" s="119"/>
      <c r="AD133" s="119"/>
      <c r="AE133" s="119"/>
      <c r="AF133" s="119"/>
      <c r="AG133" s="119"/>
      <c r="AH133" s="119"/>
      <c r="AI133" s="119"/>
      <c r="AJ133" s="119"/>
      <c r="AK133" s="119"/>
      <c r="AL133" s="119"/>
      <c r="AM133" s="119"/>
      <c r="AN133" s="119"/>
      <c r="AO133" s="119"/>
      <c r="AP133" s="119"/>
      <c r="AQ133" s="119"/>
      <c r="AR133" s="119"/>
      <c r="AS133" s="119"/>
      <c r="AT133" s="119"/>
      <c r="AU133" s="119"/>
      <c r="AV133" s="119"/>
      <c r="AW133" s="119"/>
      <c r="AX133" s="119"/>
    </row>
    <row r="134" spans="1:50" ht="15" x14ac:dyDescent="0.2">
      <c r="A134" s="121"/>
      <c r="B134" s="122"/>
      <c r="C134" s="122"/>
      <c r="D134" s="122"/>
      <c r="E134" s="122"/>
      <c r="F134" s="58">
        <f t="shared" si="14"/>
        <v>0</v>
      </c>
      <c r="G134" s="59" t="str">
        <f>IF($B$1="Metric", IFERROR(VLOOKUP(SUBSTITUTE($A134&amp;"Metric"&amp;$B134," ",""),members_metric!$F$7:$J$2000,3,FALSE),""),  IFERROR(VLOOKUP(SUBSTITUTE($A134&amp;$B134," ",""),members!$D$7:$G$2000,3,FALSE),""))</f>
        <v/>
      </c>
      <c r="H134" s="60" t="str">
        <f t="shared" si="18"/>
        <v/>
      </c>
      <c r="I134" s="57"/>
      <c r="J134" s="61" t="str">
        <f>IFERROR(VLOOKUP(SUBSTITUTE($X134&amp;ROUNDUP($G134,2)," ",""),HFF_Data1!$C$4:$M$1004,MATCH('Estimator Steel Portfolio'!$C134,HFF_Data1!$C$4:$M$4,0),TRUE)*1000,"")</f>
        <v/>
      </c>
      <c r="K134" s="61" t="str">
        <f>IFERROR($J134/HFF_Data1!$H$1,"")</f>
        <v/>
      </c>
      <c r="L134" s="62" t="str">
        <f t="shared" si="11"/>
        <v/>
      </c>
      <c r="M134" s="63" t="str">
        <f>IFERROR(VLOOKUP(SUBSTITUTE($X134&amp;ROUNDUP($G134,2)," ",""),HFF_Data1!$C$4:$N$1004,12,TRUE),"")</f>
        <v/>
      </c>
      <c r="N134" s="64" t="str">
        <f t="shared" si="12"/>
        <v/>
      </c>
      <c r="O134" s="65" t="str">
        <f t="shared" si="13"/>
        <v/>
      </c>
      <c r="P134" s="57"/>
      <c r="Q134" s="61" t="str">
        <f>IFERROR(VLOOKUP(SUBSTITUTE($X134&amp;ROUNDUP($G134,2)," ",""),AWHB_Data!$C$4:$M$1005,MATCH('Estimator Steel Portfolio'!$C134,AWHB_Data!$C$4:$M$4,0),TRUE)*1000,"")</f>
        <v/>
      </c>
      <c r="R134" s="61" t="str">
        <f>IFERROR($Q134/AWHB_Data!$H$1,"")</f>
        <v/>
      </c>
      <c r="S134" s="62" t="str">
        <f t="shared" si="15"/>
        <v/>
      </c>
      <c r="T134" s="63" t="str">
        <f>IFERROR(VLOOKUP(SUBSTITUTE($X134&amp;ROUNDUP($G134,2)," ",""),AWHB_Data!$C$4:$N$1005,12,TRUE),"")</f>
        <v/>
      </c>
      <c r="U134" s="74" t="str">
        <f t="shared" si="16"/>
        <v xml:space="preserve"> </v>
      </c>
      <c r="V134" s="75" t="str">
        <f t="shared" si="17"/>
        <v/>
      </c>
      <c r="X134" s="55" t="str">
        <f>IF($B$1="Metric",IFERROR(VLOOKUP(SUBSTITUTE($A134&amp;"Metric"&amp;$B134," ",""),members_metric!$F$7:$K$2000,6,FALSE),""),IFERROR(VLOOKUP(SUBSTITUTE($A134&amp;$B134," ",""),members!$D$7:$I$2000,6,FALSE),""))</f>
        <v/>
      </c>
      <c r="Y134" s="66" t="str">
        <f>IF($B$1="Metric", IFERROR(VLOOKUP(SUBSTITUTE($A134&amp;"Metric"&amp;$B134," ",""),members_metric!$F$7:$J$2000,2,FALSE)/12,""),IFERROR(VLOOKUP(SUBSTITUTE($A134&amp;$B134," ",""),members!$D$7:$G$2000,2,FALSE)/12,""))</f>
        <v/>
      </c>
      <c r="Z134" s="67" t="str">
        <f>IF($B$1="Metric", IFERROR(VLOOKUP(SUBSTITUTE($A134&amp;"Metric"&amp;$B134," ",""),members_metric!$F$7:$J$2000,5,FALSE),""),IFERROR(VLOOKUP(SUBSTITUTE($A134&amp;$B134," ",""),members!$D$7:$H$2000,5,FALSE),""))</f>
        <v/>
      </c>
      <c r="AA134" s="55" t="e">
        <f>IF(#REF!&lt;=N134,1,0)</f>
        <v>#REF!</v>
      </c>
      <c r="AB134" s="119"/>
      <c r="AC134" s="119"/>
      <c r="AD134" s="119"/>
      <c r="AE134" s="119"/>
      <c r="AF134" s="119"/>
      <c r="AG134" s="119"/>
      <c r="AH134" s="119"/>
      <c r="AI134" s="119"/>
      <c r="AJ134" s="119"/>
      <c r="AK134" s="119"/>
      <c r="AL134" s="119"/>
      <c r="AM134" s="119"/>
      <c r="AN134" s="119"/>
      <c r="AO134" s="119"/>
      <c r="AP134" s="119"/>
      <c r="AQ134" s="119"/>
      <c r="AR134" s="119"/>
      <c r="AS134" s="119"/>
      <c r="AT134" s="119"/>
      <c r="AU134" s="119"/>
      <c r="AV134" s="119"/>
      <c r="AW134" s="119"/>
      <c r="AX134" s="119"/>
    </row>
    <row r="135" spans="1:50" ht="15" x14ac:dyDescent="0.2">
      <c r="A135" s="121"/>
      <c r="B135" s="122"/>
      <c r="C135" s="122"/>
      <c r="D135" s="122"/>
      <c r="E135" s="122"/>
      <c r="F135" s="58">
        <f t="shared" si="14"/>
        <v>0</v>
      </c>
      <c r="G135" s="59" t="str">
        <f>IF($B$1="Metric", IFERROR(VLOOKUP(SUBSTITUTE($A135&amp;"Metric"&amp;$B135," ",""),members_metric!$F$7:$J$2000,3,FALSE),""),  IFERROR(VLOOKUP(SUBSTITUTE($A135&amp;$B135," ",""),members!$D$7:$G$2000,3,FALSE),""))</f>
        <v/>
      </c>
      <c r="H135" s="60" t="str">
        <f t="shared" si="18"/>
        <v/>
      </c>
      <c r="I135" s="57"/>
      <c r="J135" s="61" t="str">
        <f>IFERROR(VLOOKUP(SUBSTITUTE($X135&amp;ROUNDUP($G135,2)," ",""),HFF_Data1!$C$4:$M$1004,MATCH('Estimator Steel Portfolio'!$C135,HFF_Data1!$C$4:$M$4,0),TRUE)*1000,"")</f>
        <v/>
      </c>
      <c r="K135" s="61" t="str">
        <f>IFERROR($J135/HFF_Data1!$H$1,"")</f>
        <v/>
      </c>
      <c r="L135" s="62" t="str">
        <f t="shared" si="11"/>
        <v/>
      </c>
      <c r="M135" s="63" t="str">
        <f>IFERROR(VLOOKUP(SUBSTITUTE($X135&amp;ROUNDUP($G135,2)," ",""),HFF_Data1!$C$4:$N$1004,12,TRUE),"")</f>
        <v/>
      </c>
      <c r="N135" s="64" t="str">
        <f t="shared" si="12"/>
        <v/>
      </c>
      <c r="O135" s="65" t="str">
        <f t="shared" si="13"/>
        <v/>
      </c>
      <c r="P135" s="57"/>
      <c r="Q135" s="61" t="str">
        <f>IFERROR(VLOOKUP(SUBSTITUTE($X135&amp;ROUNDUP($G135,2)," ",""),AWHB_Data!$C$4:$M$1005,MATCH('Estimator Steel Portfolio'!$C135,AWHB_Data!$C$4:$M$4,0),TRUE)*1000,"")</f>
        <v/>
      </c>
      <c r="R135" s="61" t="str">
        <f>IFERROR($Q135/AWHB_Data!$H$1,"")</f>
        <v/>
      </c>
      <c r="S135" s="62" t="str">
        <f t="shared" si="15"/>
        <v/>
      </c>
      <c r="T135" s="63" t="str">
        <f>IFERROR(VLOOKUP(SUBSTITUTE($X135&amp;ROUNDUP($G135,2)," ",""),AWHB_Data!$C$4:$N$1005,12,TRUE),"")</f>
        <v/>
      </c>
      <c r="U135" s="74" t="str">
        <f t="shared" si="16"/>
        <v xml:space="preserve"> </v>
      </c>
      <c r="V135" s="75" t="str">
        <f t="shared" si="17"/>
        <v/>
      </c>
      <c r="X135" s="55" t="str">
        <f>IF($B$1="Metric",IFERROR(VLOOKUP(SUBSTITUTE($A135&amp;"Metric"&amp;$B135," ",""),members_metric!$F$7:$K$2000,6,FALSE),""),IFERROR(VLOOKUP(SUBSTITUTE($A135&amp;$B135," ",""),members!$D$7:$I$2000,6,FALSE),""))</f>
        <v/>
      </c>
      <c r="Y135" s="66" t="str">
        <f>IF($B$1="Metric", IFERROR(VLOOKUP(SUBSTITUTE($A135&amp;"Metric"&amp;$B135," ",""),members_metric!$F$7:$J$2000,2,FALSE)/12,""),IFERROR(VLOOKUP(SUBSTITUTE($A135&amp;$B135," ",""),members!$D$7:$G$2000,2,FALSE)/12,""))</f>
        <v/>
      </c>
      <c r="Z135" s="67" t="str">
        <f>IF($B$1="Metric", IFERROR(VLOOKUP(SUBSTITUTE($A135&amp;"Metric"&amp;$B135," ",""),members_metric!$F$7:$J$2000,5,FALSE),""),IFERROR(VLOOKUP(SUBSTITUTE($A135&amp;$B135," ",""),members!$D$7:$H$2000,5,FALSE),""))</f>
        <v/>
      </c>
      <c r="AA135" s="55" t="e">
        <f>IF(#REF!&lt;=N135,1,0)</f>
        <v>#REF!</v>
      </c>
      <c r="AB135" s="119"/>
      <c r="AC135" s="119"/>
      <c r="AD135" s="119"/>
      <c r="AE135" s="119"/>
      <c r="AF135" s="119"/>
      <c r="AG135" s="119"/>
      <c r="AH135" s="119"/>
      <c r="AI135" s="119"/>
      <c r="AJ135" s="119"/>
      <c r="AK135" s="119"/>
      <c r="AL135" s="119"/>
      <c r="AM135" s="119"/>
      <c r="AN135" s="119"/>
      <c r="AO135" s="119"/>
      <c r="AP135" s="119"/>
      <c r="AQ135" s="119"/>
      <c r="AR135" s="119"/>
      <c r="AS135" s="119"/>
      <c r="AT135" s="119"/>
      <c r="AU135" s="119"/>
      <c r="AV135" s="119"/>
      <c r="AW135" s="119"/>
      <c r="AX135" s="119"/>
    </row>
    <row r="136" spans="1:50" ht="15" x14ac:dyDescent="0.2">
      <c r="A136" s="121"/>
      <c r="B136" s="122"/>
      <c r="C136" s="122"/>
      <c r="D136" s="122"/>
      <c r="E136" s="122"/>
      <c r="F136" s="58">
        <f t="shared" si="14"/>
        <v>0</v>
      </c>
      <c r="G136" s="59" t="str">
        <f>IF($B$1="Metric", IFERROR(VLOOKUP(SUBSTITUTE($A136&amp;"Metric"&amp;$B136," ",""),members_metric!$F$7:$J$2000,3,FALSE),""),  IFERROR(VLOOKUP(SUBSTITUTE($A136&amp;$B136," ",""),members!$D$7:$G$2000,3,FALSE),""))</f>
        <v/>
      </c>
      <c r="H136" s="60" t="str">
        <f t="shared" si="18"/>
        <v/>
      </c>
      <c r="I136" s="57"/>
      <c r="J136" s="61" t="str">
        <f>IFERROR(VLOOKUP(SUBSTITUTE($X136&amp;ROUNDUP($G136,2)," ",""),HFF_Data1!$C$4:$M$1004,MATCH('Estimator Steel Portfolio'!$C136,HFF_Data1!$C$4:$M$4,0),TRUE)*1000,"")</f>
        <v/>
      </c>
      <c r="K136" s="61" t="str">
        <f>IFERROR($J136/HFF_Data1!$H$1,"")</f>
        <v/>
      </c>
      <c r="L136" s="62" t="str">
        <f t="shared" si="11"/>
        <v/>
      </c>
      <c r="M136" s="63" t="str">
        <f>IFERROR(VLOOKUP(SUBSTITUTE($X136&amp;ROUNDUP($G136,2)," ",""),HFF_Data1!$C$4:$N$1004,12,TRUE),"")</f>
        <v/>
      </c>
      <c r="N136" s="64" t="str">
        <f t="shared" si="12"/>
        <v/>
      </c>
      <c r="O136" s="65" t="str">
        <f t="shared" si="13"/>
        <v/>
      </c>
      <c r="P136" s="57"/>
      <c r="Q136" s="61" t="str">
        <f>IFERROR(VLOOKUP(SUBSTITUTE($X136&amp;ROUNDUP($G136,2)," ",""),AWHB_Data!$C$4:$M$1005,MATCH('Estimator Steel Portfolio'!$C136,AWHB_Data!$C$4:$M$4,0),TRUE)*1000,"")</f>
        <v/>
      </c>
      <c r="R136" s="61" t="str">
        <f>IFERROR($Q136/AWHB_Data!$H$1,"")</f>
        <v/>
      </c>
      <c r="S136" s="62" t="str">
        <f t="shared" si="15"/>
        <v/>
      </c>
      <c r="T136" s="63" t="str">
        <f>IFERROR(VLOOKUP(SUBSTITUTE($X136&amp;ROUNDUP($G136,2)," ",""),AWHB_Data!$C$4:$N$1005,12,TRUE),"")</f>
        <v/>
      </c>
      <c r="U136" s="74" t="str">
        <f t="shared" si="16"/>
        <v xml:space="preserve"> </v>
      </c>
      <c r="V136" s="75" t="str">
        <f t="shared" si="17"/>
        <v/>
      </c>
      <c r="X136" s="55" t="str">
        <f>IF($B$1="Metric",IFERROR(VLOOKUP(SUBSTITUTE($A136&amp;"Metric"&amp;$B136," ",""),members_metric!$F$7:$K$2000,6,FALSE),""),IFERROR(VLOOKUP(SUBSTITUTE($A136&amp;$B136," ",""),members!$D$7:$I$2000,6,FALSE),""))</f>
        <v/>
      </c>
      <c r="Y136" s="66" t="str">
        <f>IF($B$1="Metric", IFERROR(VLOOKUP(SUBSTITUTE($A136&amp;"Metric"&amp;$B136," ",""),members_metric!$F$7:$J$2000,2,FALSE)/12,""),IFERROR(VLOOKUP(SUBSTITUTE($A136&amp;$B136," ",""),members!$D$7:$G$2000,2,FALSE)/12,""))</f>
        <v/>
      </c>
      <c r="Z136" s="67" t="str">
        <f>IF($B$1="Metric", IFERROR(VLOOKUP(SUBSTITUTE($A136&amp;"Metric"&amp;$B136," ",""),members_metric!$F$7:$J$2000,5,FALSE),""),IFERROR(VLOOKUP(SUBSTITUTE($A136&amp;$B136," ",""),members!$D$7:$H$2000,5,FALSE),""))</f>
        <v/>
      </c>
      <c r="AA136" s="55" t="e">
        <f>IF(#REF!&lt;=N136,1,0)</f>
        <v>#REF!</v>
      </c>
      <c r="AB136" s="119"/>
      <c r="AC136" s="119"/>
      <c r="AD136" s="119"/>
      <c r="AE136" s="119"/>
      <c r="AF136" s="119"/>
      <c r="AG136" s="119"/>
      <c r="AH136" s="119"/>
      <c r="AI136" s="119"/>
      <c r="AJ136" s="119"/>
      <c r="AK136" s="119"/>
      <c r="AL136" s="119"/>
      <c r="AM136" s="119"/>
      <c r="AN136" s="119"/>
      <c r="AO136" s="119"/>
      <c r="AP136" s="119"/>
      <c r="AQ136" s="119"/>
      <c r="AR136" s="119"/>
      <c r="AS136" s="119"/>
      <c r="AT136" s="119"/>
      <c r="AU136" s="119"/>
      <c r="AV136" s="119"/>
      <c r="AW136" s="119"/>
      <c r="AX136" s="119"/>
    </row>
    <row r="137" spans="1:50" ht="15" x14ac:dyDescent="0.2">
      <c r="A137" s="121"/>
      <c r="B137" s="122"/>
      <c r="C137" s="122"/>
      <c r="D137" s="122"/>
      <c r="E137" s="122"/>
      <c r="F137" s="58">
        <f t="shared" si="14"/>
        <v>0</v>
      </c>
      <c r="G137" s="59" t="str">
        <f>IF($B$1="Metric", IFERROR(VLOOKUP(SUBSTITUTE($A137&amp;"Metric"&amp;$B137," ",""),members_metric!$F$7:$J$2000,3,FALSE),""),  IFERROR(VLOOKUP(SUBSTITUTE($A137&amp;$B137," ",""),members!$D$7:$G$2000,3,FALSE),""))</f>
        <v/>
      </c>
      <c r="H137" s="60" t="str">
        <f t="shared" si="18"/>
        <v/>
      </c>
      <c r="I137" s="57"/>
      <c r="J137" s="61" t="str">
        <f>IFERROR(VLOOKUP(SUBSTITUTE($X137&amp;ROUNDUP($G137,2)," ",""),HFF_Data1!$C$4:$M$1004,MATCH('Estimator Steel Portfolio'!$C137,HFF_Data1!$C$4:$M$4,0),TRUE)*1000,"")</f>
        <v/>
      </c>
      <c r="K137" s="61" t="str">
        <f>IFERROR($J137/HFF_Data1!$H$1,"")</f>
        <v/>
      </c>
      <c r="L137" s="62" t="str">
        <f t="shared" si="11"/>
        <v/>
      </c>
      <c r="M137" s="63" t="str">
        <f>IFERROR(VLOOKUP(SUBSTITUTE($X137&amp;ROUNDUP($G137,2)," ",""),HFF_Data1!$C$4:$N$1004,12,TRUE),"")</f>
        <v/>
      </c>
      <c r="N137" s="64" t="str">
        <f t="shared" si="12"/>
        <v/>
      </c>
      <c r="O137" s="65" t="str">
        <f t="shared" si="13"/>
        <v/>
      </c>
      <c r="P137" s="57"/>
      <c r="Q137" s="61" t="str">
        <f>IFERROR(VLOOKUP(SUBSTITUTE($X137&amp;ROUNDUP($G137,2)," ",""),AWHB_Data!$C$4:$M$1005,MATCH('Estimator Steel Portfolio'!$C137,AWHB_Data!$C$4:$M$4,0),TRUE)*1000,"")</f>
        <v/>
      </c>
      <c r="R137" s="61" t="str">
        <f>IFERROR($Q137/AWHB_Data!$H$1,"")</f>
        <v/>
      </c>
      <c r="S137" s="62" t="str">
        <f t="shared" si="15"/>
        <v/>
      </c>
      <c r="T137" s="63" t="str">
        <f>IFERROR(VLOOKUP(SUBSTITUTE($X137&amp;ROUNDUP($G137,2)," ",""),AWHB_Data!$C$4:$N$1005,12,TRUE),"")</f>
        <v/>
      </c>
      <c r="U137" s="74" t="str">
        <f t="shared" si="16"/>
        <v xml:space="preserve"> </v>
      </c>
      <c r="V137" s="75" t="str">
        <f t="shared" si="17"/>
        <v/>
      </c>
      <c r="X137" s="55" t="str">
        <f>IF($B$1="Metric",IFERROR(VLOOKUP(SUBSTITUTE($A137&amp;"Metric"&amp;$B137," ",""),members_metric!$F$7:$K$2000,6,FALSE),""),IFERROR(VLOOKUP(SUBSTITUTE($A137&amp;$B137," ",""),members!$D$7:$I$2000,6,FALSE),""))</f>
        <v/>
      </c>
      <c r="Y137" s="66" t="str">
        <f>IF($B$1="Metric", IFERROR(VLOOKUP(SUBSTITUTE($A137&amp;"Metric"&amp;$B137," ",""),members_metric!$F$7:$J$2000,2,FALSE)/12,""),IFERROR(VLOOKUP(SUBSTITUTE($A137&amp;$B137," ",""),members!$D$7:$G$2000,2,FALSE)/12,""))</f>
        <v/>
      </c>
      <c r="Z137" s="67" t="str">
        <f>IF($B$1="Metric", IFERROR(VLOOKUP(SUBSTITUTE($A137&amp;"Metric"&amp;$B137," ",""),members_metric!$F$7:$J$2000,5,FALSE),""),IFERROR(VLOOKUP(SUBSTITUTE($A137&amp;$B137," ",""),members!$D$7:$H$2000,5,FALSE),""))</f>
        <v/>
      </c>
      <c r="AA137" s="55" t="e">
        <f>IF(#REF!&lt;=N137,1,0)</f>
        <v>#REF!</v>
      </c>
      <c r="AB137" s="119"/>
      <c r="AC137" s="119"/>
      <c r="AD137" s="119"/>
      <c r="AE137" s="119"/>
      <c r="AF137" s="119"/>
      <c r="AG137" s="119"/>
      <c r="AH137" s="119"/>
      <c r="AI137" s="119"/>
      <c r="AJ137" s="119"/>
      <c r="AK137" s="119"/>
      <c r="AL137" s="119"/>
      <c r="AM137" s="119"/>
      <c r="AN137" s="119"/>
      <c r="AO137" s="119"/>
      <c r="AP137" s="119"/>
      <c r="AQ137" s="119"/>
      <c r="AR137" s="119"/>
      <c r="AS137" s="119"/>
      <c r="AT137" s="119"/>
      <c r="AU137" s="119"/>
      <c r="AV137" s="119"/>
      <c r="AW137" s="119"/>
      <c r="AX137" s="119"/>
    </row>
    <row r="138" spans="1:50" ht="15" x14ac:dyDescent="0.2">
      <c r="A138" s="121"/>
      <c r="B138" s="122"/>
      <c r="C138" s="122"/>
      <c r="D138" s="122"/>
      <c r="E138" s="122"/>
      <c r="F138" s="58">
        <f t="shared" si="14"/>
        <v>0</v>
      </c>
      <c r="G138" s="59" t="str">
        <f>IF($B$1="Metric", IFERROR(VLOOKUP(SUBSTITUTE($A138&amp;"Metric"&amp;$B138," ",""),members_metric!$F$7:$J$2000,3,FALSE),""),  IFERROR(VLOOKUP(SUBSTITUTE($A138&amp;$B138," ",""),members!$D$7:$G$2000,3,FALSE),""))</f>
        <v/>
      </c>
      <c r="H138" s="60" t="str">
        <f t="shared" si="18"/>
        <v/>
      </c>
      <c r="I138" s="57"/>
      <c r="J138" s="61" t="str">
        <f>IFERROR(VLOOKUP(SUBSTITUTE($X138&amp;ROUNDUP($G138,2)," ",""),HFF_Data1!$C$4:$M$1004,MATCH('Estimator Steel Portfolio'!$C138,HFF_Data1!$C$4:$M$4,0),TRUE)*1000,"")</f>
        <v/>
      </c>
      <c r="K138" s="61" t="str">
        <f>IFERROR($J138/HFF_Data1!$H$1,"")</f>
        <v/>
      </c>
      <c r="L138" s="62" t="str">
        <f t="shared" si="11"/>
        <v/>
      </c>
      <c r="M138" s="63" t="str">
        <f>IFERROR(VLOOKUP(SUBSTITUTE($X138&amp;ROUNDUP($G138,2)," ",""),HFF_Data1!$C$4:$N$1004,12,TRUE),"")</f>
        <v/>
      </c>
      <c r="N138" s="64" t="str">
        <f t="shared" si="12"/>
        <v/>
      </c>
      <c r="O138" s="65" t="str">
        <f t="shared" si="13"/>
        <v/>
      </c>
      <c r="P138" s="57"/>
      <c r="Q138" s="61" t="str">
        <f>IFERROR(VLOOKUP(SUBSTITUTE($X138&amp;ROUNDUP($G138,2)," ",""),AWHB_Data!$C$4:$M$1005,MATCH('Estimator Steel Portfolio'!$C138,AWHB_Data!$C$4:$M$4,0),TRUE)*1000,"")</f>
        <v/>
      </c>
      <c r="R138" s="61" t="str">
        <f>IFERROR($Q138/AWHB_Data!$H$1,"")</f>
        <v/>
      </c>
      <c r="S138" s="62" t="str">
        <f t="shared" si="15"/>
        <v/>
      </c>
      <c r="T138" s="63" t="str">
        <f>IFERROR(VLOOKUP(SUBSTITUTE($X138&amp;ROUNDUP($G138,2)," ",""),AWHB_Data!$C$4:$N$1005,12,TRUE),"")</f>
        <v/>
      </c>
      <c r="U138" s="74" t="str">
        <f t="shared" si="16"/>
        <v xml:space="preserve"> </v>
      </c>
      <c r="V138" s="75" t="str">
        <f t="shared" si="17"/>
        <v/>
      </c>
      <c r="X138" s="55" t="str">
        <f>IF($B$1="Metric",IFERROR(VLOOKUP(SUBSTITUTE($A138&amp;"Metric"&amp;$B138," ",""),members_metric!$F$7:$K$2000,6,FALSE),""),IFERROR(VLOOKUP(SUBSTITUTE($A138&amp;$B138," ",""),members!$D$7:$I$2000,6,FALSE),""))</f>
        <v/>
      </c>
      <c r="Y138" s="66" t="str">
        <f>IF($B$1="Metric", IFERROR(VLOOKUP(SUBSTITUTE($A138&amp;"Metric"&amp;$B138," ",""),members_metric!$F$7:$J$2000,2,FALSE)/12,""),IFERROR(VLOOKUP(SUBSTITUTE($A138&amp;$B138," ",""),members!$D$7:$G$2000,2,FALSE)/12,""))</f>
        <v/>
      </c>
      <c r="Z138" s="67" t="str">
        <f>IF($B$1="Metric", IFERROR(VLOOKUP(SUBSTITUTE($A138&amp;"Metric"&amp;$B138," ",""),members_metric!$F$7:$J$2000,5,FALSE),""),IFERROR(VLOOKUP(SUBSTITUTE($A138&amp;$B138," ",""),members!$D$7:$H$2000,5,FALSE),""))</f>
        <v/>
      </c>
      <c r="AA138" s="55" t="e">
        <f>IF(#REF!&lt;=N138,1,0)</f>
        <v>#REF!</v>
      </c>
      <c r="AB138" s="119"/>
      <c r="AC138" s="119"/>
      <c r="AD138" s="119"/>
      <c r="AE138" s="119"/>
      <c r="AF138" s="119"/>
      <c r="AG138" s="119"/>
      <c r="AH138" s="119"/>
      <c r="AI138" s="119"/>
      <c r="AJ138" s="119"/>
      <c r="AK138" s="119"/>
      <c r="AL138" s="119"/>
      <c r="AM138" s="119"/>
      <c r="AN138" s="119"/>
      <c r="AO138" s="119"/>
      <c r="AP138" s="119"/>
      <c r="AQ138" s="119"/>
      <c r="AR138" s="119"/>
      <c r="AS138" s="119"/>
      <c r="AT138" s="119"/>
      <c r="AU138" s="119"/>
      <c r="AV138" s="119"/>
      <c r="AW138" s="119"/>
      <c r="AX138" s="119"/>
    </row>
    <row r="139" spans="1:50" ht="15" x14ac:dyDescent="0.2">
      <c r="A139" s="121"/>
      <c r="B139" s="122"/>
      <c r="C139" s="122"/>
      <c r="D139" s="122"/>
      <c r="E139" s="122"/>
      <c r="F139" s="58">
        <f t="shared" si="14"/>
        <v>0</v>
      </c>
      <c r="G139" s="59" t="str">
        <f>IF($B$1="Metric", IFERROR(VLOOKUP(SUBSTITUTE($A139&amp;"Metric"&amp;$B139," ",""),members_metric!$F$7:$J$2000,3,FALSE),""),  IFERROR(VLOOKUP(SUBSTITUTE($A139&amp;$B139," ",""),members!$D$7:$G$2000,3,FALSE),""))</f>
        <v/>
      </c>
      <c r="H139" s="60" t="str">
        <f t="shared" si="18"/>
        <v/>
      </c>
      <c r="I139" s="57"/>
      <c r="J139" s="61" t="str">
        <f>IFERROR(VLOOKUP(SUBSTITUTE($X139&amp;ROUNDUP($G139,2)," ",""),HFF_Data1!$C$4:$M$1004,MATCH('Estimator Steel Portfolio'!$C139,HFF_Data1!$C$4:$M$4,0),TRUE)*1000,"")</f>
        <v/>
      </c>
      <c r="K139" s="61" t="str">
        <f>IFERROR($J139/HFF_Data1!$H$1,"")</f>
        <v/>
      </c>
      <c r="L139" s="62" t="str">
        <f t="shared" si="11"/>
        <v/>
      </c>
      <c r="M139" s="63" t="str">
        <f>IFERROR(VLOOKUP(SUBSTITUTE($X139&amp;ROUNDUP($G139,2)," ",""),HFF_Data1!$C$4:$N$1004,12,TRUE),"")</f>
        <v/>
      </c>
      <c r="N139" s="64" t="str">
        <f t="shared" si="12"/>
        <v/>
      </c>
      <c r="O139" s="65" t="str">
        <f t="shared" si="13"/>
        <v/>
      </c>
      <c r="P139" s="57"/>
      <c r="Q139" s="61" t="str">
        <f>IFERROR(VLOOKUP(SUBSTITUTE($X139&amp;ROUNDUP($G139,2)," ",""),AWHB_Data!$C$4:$M$1005,MATCH('Estimator Steel Portfolio'!$C139,AWHB_Data!$C$4:$M$4,0),TRUE)*1000,"")</f>
        <v/>
      </c>
      <c r="R139" s="61" t="str">
        <f>IFERROR($Q139/AWHB_Data!$H$1,"")</f>
        <v/>
      </c>
      <c r="S139" s="62" t="str">
        <f t="shared" si="15"/>
        <v/>
      </c>
      <c r="T139" s="63" t="str">
        <f>IFERROR(VLOOKUP(SUBSTITUTE($X139&amp;ROUNDUP($G139,2)," ",""),AWHB_Data!$C$4:$N$1005,12,TRUE),"")</f>
        <v/>
      </c>
      <c r="U139" s="74" t="str">
        <f t="shared" si="16"/>
        <v xml:space="preserve"> </v>
      </c>
      <c r="V139" s="75" t="str">
        <f t="shared" si="17"/>
        <v/>
      </c>
      <c r="X139" s="55" t="str">
        <f>IF($B$1="Metric",IFERROR(VLOOKUP(SUBSTITUTE($A139&amp;"Metric"&amp;$B139," ",""),members_metric!$F$7:$K$2000,6,FALSE),""),IFERROR(VLOOKUP(SUBSTITUTE($A139&amp;$B139," ",""),members!$D$7:$I$2000,6,FALSE),""))</f>
        <v/>
      </c>
      <c r="Y139" s="66" t="str">
        <f>IF($B$1="Metric", IFERROR(VLOOKUP(SUBSTITUTE($A139&amp;"Metric"&amp;$B139," ",""),members_metric!$F$7:$J$2000,2,FALSE)/12,""),IFERROR(VLOOKUP(SUBSTITUTE($A139&amp;$B139," ",""),members!$D$7:$G$2000,2,FALSE)/12,""))</f>
        <v/>
      </c>
      <c r="Z139" s="67" t="str">
        <f>IF($B$1="Metric", IFERROR(VLOOKUP(SUBSTITUTE($A139&amp;"Metric"&amp;$B139," ",""),members_metric!$F$7:$J$2000,5,FALSE),""),IFERROR(VLOOKUP(SUBSTITUTE($A139&amp;$B139," ",""),members!$D$7:$H$2000,5,FALSE),""))</f>
        <v/>
      </c>
      <c r="AA139" s="55" t="e">
        <f>IF(#REF!&lt;=N139,1,0)</f>
        <v>#REF!</v>
      </c>
      <c r="AB139" s="119"/>
      <c r="AC139" s="119"/>
      <c r="AD139" s="119"/>
      <c r="AE139" s="119"/>
      <c r="AF139" s="119"/>
      <c r="AG139" s="119"/>
      <c r="AH139" s="119"/>
      <c r="AI139" s="119"/>
      <c r="AJ139" s="119"/>
      <c r="AK139" s="119"/>
      <c r="AL139" s="119"/>
      <c r="AM139" s="119"/>
      <c r="AN139" s="119"/>
      <c r="AO139" s="119"/>
      <c r="AP139" s="119"/>
      <c r="AQ139" s="119"/>
      <c r="AR139" s="119"/>
      <c r="AS139" s="119"/>
      <c r="AT139" s="119"/>
      <c r="AU139" s="119"/>
      <c r="AV139" s="119"/>
      <c r="AW139" s="119"/>
      <c r="AX139" s="119"/>
    </row>
    <row r="140" spans="1:50" ht="15" x14ac:dyDescent="0.2">
      <c r="A140" s="121"/>
      <c r="B140" s="122"/>
      <c r="C140" s="122"/>
      <c r="D140" s="122"/>
      <c r="E140" s="122"/>
      <c r="F140" s="58">
        <f t="shared" si="14"/>
        <v>0</v>
      </c>
      <c r="G140" s="59" t="str">
        <f>IF($B$1="Metric", IFERROR(VLOOKUP(SUBSTITUTE($A140&amp;"Metric"&amp;$B140," ",""),members_metric!$F$7:$J$2000,3,FALSE),""),  IFERROR(VLOOKUP(SUBSTITUTE($A140&amp;$B140," ",""),members!$D$7:$G$2000,3,FALSE),""))</f>
        <v/>
      </c>
      <c r="H140" s="60" t="str">
        <f t="shared" si="18"/>
        <v/>
      </c>
      <c r="I140" s="57"/>
      <c r="J140" s="61" t="str">
        <f>IFERROR(VLOOKUP(SUBSTITUTE($X140&amp;ROUNDUP($G140,2)," ",""),HFF_Data1!$C$4:$M$1004,MATCH('Estimator Steel Portfolio'!$C140,HFF_Data1!$C$4:$M$4,0),TRUE)*1000,"")</f>
        <v/>
      </c>
      <c r="K140" s="61" t="str">
        <f>IFERROR($J140/HFF_Data1!$H$1,"")</f>
        <v/>
      </c>
      <c r="L140" s="62" t="str">
        <f t="shared" si="11"/>
        <v/>
      </c>
      <c r="M140" s="63" t="str">
        <f>IFERROR(VLOOKUP(SUBSTITUTE($X140&amp;ROUNDUP($G140,2)," ",""),HFF_Data1!$C$4:$N$1004,12,TRUE),"")</f>
        <v/>
      </c>
      <c r="N140" s="64" t="str">
        <f t="shared" si="12"/>
        <v/>
      </c>
      <c r="O140" s="65" t="str">
        <f t="shared" si="13"/>
        <v/>
      </c>
      <c r="P140" s="57"/>
      <c r="Q140" s="61" t="str">
        <f>IFERROR(VLOOKUP(SUBSTITUTE($X140&amp;ROUNDUP($G140,2)," ",""),AWHB_Data!$C$4:$M$1005,MATCH('Estimator Steel Portfolio'!$C140,AWHB_Data!$C$4:$M$4,0),TRUE)*1000,"")</f>
        <v/>
      </c>
      <c r="R140" s="61" t="str">
        <f>IFERROR($Q140/AWHB_Data!$H$1,"")</f>
        <v/>
      </c>
      <c r="S140" s="62" t="str">
        <f t="shared" si="15"/>
        <v/>
      </c>
      <c r="T140" s="63" t="str">
        <f>IFERROR(VLOOKUP(SUBSTITUTE($X140&amp;ROUNDUP($G140,2)," ",""),AWHB_Data!$C$4:$N$1005,12,TRUE),"")</f>
        <v/>
      </c>
      <c r="U140" s="74" t="str">
        <f t="shared" si="16"/>
        <v xml:space="preserve"> </v>
      </c>
      <c r="V140" s="75" t="str">
        <f t="shared" si="17"/>
        <v/>
      </c>
      <c r="X140" s="55" t="str">
        <f>IF($B$1="Metric",IFERROR(VLOOKUP(SUBSTITUTE($A140&amp;"Metric"&amp;$B140," ",""),members_metric!$F$7:$K$2000,6,FALSE),""),IFERROR(VLOOKUP(SUBSTITUTE($A140&amp;$B140," ",""),members!$D$7:$I$2000,6,FALSE),""))</f>
        <v/>
      </c>
      <c r="Y140" s="66" t="str">
        <f>IF($B$1="Metric", IFERROR(VLOOKUP(SUBSTITUTE($A140&amp;"Metric"&amp;$B140," ",""),members_metric!$F$7:$J$2000,2,FALSE)/12,""),IFERROR(VLOOKUP(SUBSTITUTE($A140&amp;$B140," ",""),members!$D$7:$G$2000,2,FALSE)/12,""))</f>
        <v/>
      </c>
      <c r="Z140" s="67" t="str">
        <f>IF($B$1="Metric", IFERROR(VLOOKUP(SUBSTITUTE($A140&amp;"Metric"&amp;$B140," ",""),members_metric!$F$7:$J$2000,5,FALSE),""),IFERROR(VLOOKUP(SUBSTITUTE($A140&amp;$B140," ",""),members!$D$7:$H$2000,5,FALSE),""))</f>
        <v/>
      </c>
      <c r="AA140" s="55" t="e">
        <f>IF(#REF!&lt;=N140,1,0)</f>
        <v>#REF!</v>
      </c>
      <c r="AB140" s="119"/>
      <c r="AC140" s="119"/>
      <c r="AD140" s="119"/>
      <c r="AE140" s="119"/>
      <c r="AF140" s="119"/>
      <c r="AG140" s="119"/>
      <c r="AH140" s="119"/>
      <c r="AI140" s="119"/>
      <c r="AJ140" s="119"/>
      <c r="AK140" s="119"/>
      <c r="AL140" s="119"/>
      <c r="AM140" s="119"/>
      <c r="AN140" s="119"/>
      <c r="AO140" s="119"/>
      <c r="AP140" s="119"/>
      <c r="AQ140" s="119"/>
      <c r="AR140" s="119"/>
      <c r="AS140" s="119"/>
      <c r="AT140" s="119"/>
      <c r="AU140" s="119"/>
      <c r="AV140" s="119"/>
      <c r="AW140" s="119"/>
      <c r="AX140" s="119"/>
    </row>
    <row r="141" spans="1:50" ht="15" x14ac:dyDescent="0.2">
      <c r="A141" s="121"/>
      <c r="B141" s="122"/>
      <c r="C141" s="122"/>
      <c r="D141" s="122"/>
      <c r="E141" s="122"/>
      <c r="F141" s="58">
        <f t="shared" si="14"/>
        <v>0</v>
      </c>
      <c r="G141" s="59" t="str">
        <f>IF($B$1="Metric", IFERROR(VLOOKUP(SUBSTITUTE($A141&amp;"Metric"&amp;$B141," ",""),members_metric!$F$7:$J$2000,3,FALSE),""),  IFERROR(VLOOKUP(SUBSTITUTE($A141&amp;$B141," ",""),members!$D$7:$G$2000,3,FALSE),""))</f>
        <v/>
      </c>
      <c r="H141" s="60" t="str">
        <f t="shared" si="18"/>
        <v/>
      </c>
      <c r="I141" s="57"/>
      <c r="J141" s="61" t="str">
        <f>IFERROR(VLOOKUP(SUBSTITUTE($X141&amp;ROUNDUP($G141,2)," ",""),HFF_Data1!$C$4:$M$1004,MATCH('Estimator Steel Portfolio'!$C141,HFF_Data1!$C$4:$M$4,0),TRUE)*1000,"")</f>
        <v/>
      </c>
      <c r="K141" s="61" t="str">
        <f>IFERROR($J141/HFF_Data1!$H$1,"")</f>
        <v/>
      </c>
      <c r="L141" s="62" t="str">
        <f t="shared" si="11"/>
        <v/>
      </c>
      <c r="M141" s="63" t="str">
        <f>IFERROR(VLOOKUP(SUBSTITUTE($X141&amp;ROUNDUP($G141,2)," ",""),HFF_Data1!$C$4:$N$1004,12,TRUE),"")</f>
        <v/>
      </c>
      <c r="N141" s="64" t="str">
        <f t="shared" si="12"/>
        <v/>
      </c>
      <c r="O141" s="65" t="str">
        <f t="shared" si="13"/>
        <v/>
      </c>
      <c r="P141" s="57"/>
      <c r="Q141" s="61" t="str">
        <f>IFERROR(VLOOKUP(SUBSTITUTE($X141&amp;ROUNDUP($G141,2)," ",""),AWHB_Data!$C$4:$M$1005,MATCH('Estimator Steel Portfolio'!$C141,AWHB_Data!$C$4:$M$4,0),TRUE)*1000,"")</f>
        <v/>
      </c>
      <c r="R141" s="61" t="str">
        <f>IFERROR($Q141/AWHB_Data!$H$1,"")</f>
        <v/>
      </c>
      <c r="S141" s="62" t="str">
        <f t="shared" si="15"/>
        <v/>
      </c>
      <c r="T141" s="63" t="str">
        <f>IFERROR(VLOOKUP(SUBSTITUTE($X141&amp;ROUNDUP($G141,2)," ",""),AWHB_Data!$C$4:$N$1005,12,TRUE),"")</f>
        <v/>
      </c>
      <c r="U141" s="74" t="str">
        <f t="shared" si="16"/>
        <v xml:space="preserve"> </v>
      </c>
      <c r="V141" s="75" t="str">
        <f t="shared" si="17"/>
        <v/>
      </c>
      <c r="X141" s="55" t="str">
        <f>IF($B$1="Metric",IFERROR(VLOOKUP(SUBSTITUTE($A141&amp;"Metric"&amp;$B141," ",""),members_metric!$F$7:$K$2000,6,FALSE),""),IFERROR(VLOOKUP(SUBSTITUTE($A141&amp;$B141," ",""),members!$D$7:$I$2000,6,FALSE),""))</f>
        <v/>
      </c>
      <c r="Y141" s="66" t="str">
        <f>IF($B$1="Metric", IFERROR(VLOOKUP(SUBSTITUTE($A141&amp;"Metric"&amp;$B141," ",""),members_metric!$F$7:$J$2000,2,FALSE)/12,""),IFERROR(VLOOKUP(SUBSTITUTE($A141&amp;$B141," ",""),members!$D$7:$G$2000,2,FALSE)/12,""))</f>
        <v/>
      </c>
      <c r="Z141" s="67" t="str">
        <f>IF($B$1="Metric", IFERROR(VLOOKUP(SUBSTITUTE($A141&amp;"Metric"&amp;$B141," ",""),members_metric!$F$7:$J$2000,5,FALSE),""),IFERROR(VLOOKUP(SUBSTITUTE($A141&amp;$B141," ",""),members!$D$7:$H$2000,5,FALSE),""))</f>
        <v/>
      </c>
      <c r="AA141" s="55" t="e">
        <f>IF(#REF!&lt;=N141,1,0)</f>
        <v>#REF!</v>
      </c>
      <c r="AB141" s="119"/>
      <c r="AC141" s="119"/>
      <c r="AD141" s="119"/>
      <c r="AE141" s="119"/>
      <c r="AF141" s="119"/>
      <c r="AG141" s="119"/>
      <c r="AH141" s="119"/>
      <c r="AI141" s="119"/>
      <c r="AJ141" s="119"/>
      <c r="AK141" s="119"/>
      <c r="AL141" s="119"/>
      <c r="AM141" s="119"/>
      <c r="AN141" s="119"/>
      <c r="AO141" s="119"/>
      <c r="AP141" s="119"/>
      <c r="AQ141" s="119"/>
      <c r="AR141" s="119"/>
      <c r="AS141" s="119"/>
      <c r="AT141" s="119"/>
      <c r="AU141" s="119"/>
      <c r="AV141" s="119"/>
      <c r="AW141" s="119"/>
      <c r="AX141" s="119"/>
    </row>
    <row r="142" spans="1:50" ht="15" x14ac:dyDescent="0.2">
      <c r="A142" s="121"/>
      <c r="B142" s="122"/>
      <c r="C142" s="122"/>
      <c r="D142" s="122"/>
      <c r="E142" s="122"/>
      <c r="F142" s="58">
        <f t="shared" si="14"/>
        <v>0</v>
      </c>
      <c r="G142" s="59" t="str">
        <f>IF($B$1="Metric", IFERROR(VLOOKUP(SUBSTITUTE($A142&amp;"Metric"&amp;$B142," ",""),members_metric!$F$7:$J$2000,3,FALSE),""),  IFERROR(VLOOKUP(SUBSTITUTE($A142&amp;$B142," ",""),members!$D$7:$G$2000,3,FALSE),""))</f>
        <v/>
      </c>
      <c r="H142" s="60" t="str">
        <f t="shared" ref="H142:H173" si="19">IFERROR($Y142*$E142*$D142,"")</f>
        <v/>
      </c>
      <c r="I142" s="57"/>
      <c r="J142" s="61" t="str">
        <f>IFERROR(VLOOKUP(SUBSTITUTE($X142&amp;ROUNDUP($G142,2)," ",""),HFF_Data1!$C$4:$M$1004,MATCH('Estimator Steel Portfolio'!$C142,HFF_Data1!$C$4:$M$4,0),TRUE)*1000,"")</f>
        <v/>
      </c>
      <c r="K142" s="61" t="str">
        <f>IFERROR($J142/HFF_Data1!$H$1,"")</f>
        <v/>
      </c>
      <c r="L142" s="62" t="str">
        <f t="shared" ref="L142:L205" si="20">IFERROR(1/((($K142/1000)*12*12)/231),"")</f>
        <v/>
      </c>
      <c r="M142" s="63" t="str">
        <f>IFERROR(VLOOKUP(SUBSTITUTE($X142&amp;ROUNDUP($G142,2)," ",""),HFF_Data1!$C$4:$N$1004,12,TRUE),"")</f>
        <v/>
      </c>
      <c r="N142" s="64" t="str">
        <f t="shared" ref="N142:N205" si="21">IFERROR($H142/$L142,"")</f>
        <v/>
      </c>
      <c r="O142" s="65" t="str">
        <f t="shared" ref="O142:O205" si="22">IFERROR(ROUNDUP($K142/$O$12,0), "")</f>
        <v/>
      </c>
      <c r="P142" s="57"/>
      <c r="Q142" s="61" t="str">
        <f>IFERROR(VLOOKUP(SUBSTITUTE($X142&amp;ROUNDUP($G142,2)," ",""),AWHB_Data!$C$4:$M$1005,MATCH('Estimator Steel Portfolio'!$C142,AWHB_Data!$C$4:$M$4,0),TRUE)*1000,"")</f>
        <v/>
      </c>
      <c r="R142" s="61" t="str">
        <f>IFERROR($Q142/AWHB_Data!$H$1,"")</f>
        <v/>
      </c>
      <c r="S142" s="62" t="str">
        <f t="shared" si="15"/>
        <v/>
      </c>
      <c r="T142" s="63" t="str">
        <f>IFERROR(VLOOKUP(SUBSTITUTE($X142&amp;ROUNDUP($G142,2)," ",""),AWHB_Data!$C$4:$N$1005,12,TRUE),"")</f>
        <v/>
      </c>
      <c r="U142" s="74" t="str">
        <f t="shared" si="16"/>
        <v xml:space="preserve"> </v>
      </c>
      <c r="V142" s="75" t="str">
        <f t="shared" si="17"/>
        <v/>
      </c>
      <c r="X142" s="55" t="str">
        <f>IF($B$1="Metric",IFERROR(VLOOKUP(SUBSTITUTE($A142&amp;"Metric"&amp;$B142," ",""),members_metric!$F$7:$K$2000,6,FALSE),""),IFERROR(VLOOKUP(SUBSTITUTE($A142&amp;$B142," ",""),members!$D$7:$I$2000,6,FALSE),""))</f>
        <v/>
      </c>
      <c r="Y142" s="66" t="str">
        <f>IF($B$1="Metric", IFERROR(VLOOKUP(SUBSTITUTE($A142&amp;"Metric"&amp;$B142," ",""),members_metric!$F$7:$J$2000,2,FALSE)/12,""),IFERROR(VLOOKUP(SUBSTITUTE($A142&amp;$B142," ",""),members!$D$7:$G$2000,2,FALSE)/12,""))</f>
        <v/>
      </c>
      <c r="Z142" s="67" t="str">
        <f>IF($B$1="Metric", IFERROR(VLOOKUP(SUBSTITUTE($A142&amp;"Metric"&amp;$B142," ",""),members_metric!$F$7:$J$2000,5,FALSE),""),IFERROR(VLOOKUP(SUBSTITUTE($A142&amp;$B142," ",""),members!$D$7:$H$2000,5,FALSE),""))</f>
        <v/>
      </c>
      <c r="AA142" s="55" t="e">
        <f>IF(#REF!&lt;=N142,1,0)</f>
        <v>#REF!</v>
      </c>
      <c r="AB142" s="119"/>
      <c r="AC142" s="119"/>
      <c r="AD142" s="119"/>
      <c r="AE142" s="119"/>
      <c r="AF142" s="119"/>
      <c r="AG142" s="119"/>
      <c r="AH142" s="119"/>
      <c r="AI142" s="119"/>
      <c r="AJ142" s="119"/>
      <c r="AK142" s="119"/>
      <c r="AL142" s="119"/>
      <c r="AM142" s="119"/>
      <c r="AN142" s="119"/>
      <c r="AO142" s="119"/>
      <c r="AP142" s="119"/>
      <c r="AQ142" s="119"/>
      <c r="AR142" s="119"/>
      <c r="AS142" s="119"/>
      <c r="AT142" s="119"/>
      <c r="AU142" s="119"/>
      <c r="AV142" s="119"/>
      <c r="AW142" s="119"/>
      <c r="AX142" s="119"/>
    </row>
    <row r="143" spans="1:50" ht="15" x14ac:dyDescent="0.2">
      <c r="A143" s="121"/>
      <c r="B143" s="122"/>
      <c r="C143" s="122"/>
      <c r="D143" s="122"/>
      <c r="E143" s="122"/>
      <c r="F143" s="58">
        <f t="shared" ref="F143:F205" si="23">D143*E143</f>
        <v>0</v>
      </c>
      <c r="G143" s="59" t="str">
        <f>IF($B$1="Metric", IFERROR(VLOOKUP(SUBSTITUTE($A143&amp;"Metric"&amp;$B143," ",""),members_metric!$F$7:$J$2000,3,FALSE),""),  IFERROR(VLOOKUP(SUBSTITUTE($A143&amp;$B143," ",""),members!$D$7:$G$2000,3,FALSE),""))</f>
        <v/>
      </c>
      <c r="H143" s="60" t="str">
        <f t="shared" si="19"/>
        <v/>
      </c>
      <c r="I143" s="57"/>
      <c r="J143" s="61" t="str">
        <f>IFERROR(VLOOKUP(SUBSTITUTE($X143&amp;ROUNDUP($G143,2)," ",""),HFF_Data1!$C$4:$M$1004,MATCH('Estimator Steel Portfolio'!$C143,HFF_Data1!$C$4:$M$4,0),TRUE)*1000,"")</f>
        <v/>
      </c>
      <c r="K143" s="61" t="str">
        <f>IFERROR($J143/HFF_Data1!$H$1,"")</f>
        <v/>
      </c>
      <c r="L143" s="62" t="str">
        <f t="shared" si="20"/>
        <v/>
      </c>
      <c r="M143" s="63" t="str">
        <f>IFERROR(VLOOKUP(SUBSTITUTE($X143&amp;ROUNDUP($G143,2)," ",""),HFF_Data1!$C$4:$N$1004,12,TRUE),"")</f>
        <v/>
      </c>
      <c r="N143" s="64" t="str">
        <f t="shared" si="21"/>
        <v/>
      </c>
      <c r="O143" s="65" t="str">
        <f t="shared" si="22"/>
        <v/>
      </c>
      <c r="P143" s="57"/>
      <c r="Q143" s="61" t="str">
        <f>IFERROR(VLOOKUP(SUBSTITUTE($X143&amp;ROUNDUP($G143,2)," ",""),AWHB_Data!$C$4:$M$1005,MATCH('Estimator Steel Portfolio'!$C143,AWHB_Data!$C$4:$M$4,0),TRUE)*1000,"")</f>
        <v/>
      </c>
      <c r="R143" s="61" t="str">
        <f>IFERROR($Q143/AWHB_Data!$H$1,"")</f>
        <v/>
      </c>
      <c r="S143" s="62" t="str">
        <f t="shared" ref="S143:S205" si="24">IFERROR(1/((($R143/1000)*12*12)/231),"")</f>
        <v/>
      </c>
      <c r="T143" s="63" t="str">
        <f>IFERROR(VLOOKUP(SUBSTITUTE($X143&amp;ROUNDUP($G143,2)," ",""),AWHB_Data!$C$4:$N$1005,12,TRUE),"")</f>
        <v/>
      </c>
      <c r="U143" s="74" t="str">
        <f t="shared" ref="U143:U205" si="25">IFERROR($H143/$S143," ")</f>
        <v xml:space="preserve"> </v>
      </c>
      <c r="V143" s="75" t="str">
        <f t="shared" ref="V143:V205" si="26">IFERROR(ROUNDUP($R143/$V$12,0), "")</f>
        <v/>
      </c>
      <c r="X143" s="55" t="str">
        <f>IF($B$1="Metric",IFERROR(VLOOKUP(SUBSTITUTE($A143&amp;"Metric"&amp;$B143," ",""),members_metric!$F$7:$K$2000,6,FALSE),""),IFERROR(VLOOKUP(SUBSTITUTE($A143&amp;$B143," ",""),members!$D$7:$I$2000,6,FALSE),""))</f>
        <v/>
      </c>
      <c r="Y143" s="66" t="str">
        <f>IF($B$1="Metric", IFERROR(VLOOKUP(SUBSTITUTE($A143&amp;"Metric"&amp;$B143," ",""),members_metric!$F$7:$J$2000,2,FALSE)/12,""),IFERROR(VLOOKUP(SUBSTITUTE($A143&amp;$B143," ",""),members!$D$7:$G$2000,2,FALSE)/12,""))</f>
        <v/>
      </c>
      <c r="Z143" s="67" t="str">
        <f>IF($B$1="Metric", IFERROR(VLOOKUP(SUBSTITUTE($A143&amp;"Metric"&amp;$B143," ",""),members_metric!$F$7:$J$2000,5,FALSE),""),IFERROR(VLOOKUP(SUBSTITUTE($A143&amp;$B143," ",""),members!$D$7:$H$2000,5,FALSE),""))</f>
        <v/>
      </c>
      <c r="AA143" s="55" t="e">
        <f>IF(#REF!&lt;=N143,1,0)</f>
        <v>#REF!</v>
      </c>
      <c r="AB143" s="119"/>
      <c r="AC143" s="119"/>
      <c r="AD143" s="119"/>
      <c r="AE143" s="119"/>
      <c r="AF143" s="119"/>
      <c r="AG143" s="119"/>
      <c r="AH143" s="119"/>
      <c r="AI143" s="119"/>
      <c r="AJ143" s="119"/>
      <c r="AK143" s="119"/>
      <c r="AL143" s="119"/>
      <c r="AM143" s="119"/>
      <c r="AN143" s="119"/>
      <c r="AO143" s="119"/>
      <c r="AP143" s="119"/>
      <c r="AQ143" s="119"/>
      <c r="AR143" s="119"/>
      <c r="AS143" s="119"/>
      <c r="AT143" s="119"/>
      <c r="AU143" s="119"/>
      <c r="AV143" s="119"/>
      <c r="AW143" s="119"/>
      <c r="AX143" s="119"/>
    </row>
    <row r="144" spans="1:50" ht="15" x14ac:dyDescent="0.2">
      <c r="A144" s="121"/>
      <c r="B144" s="122"/>
      <c r="C144" s="122"/>
      <c r="D144" s="122"/>
      <c r="E144" s="122"/>
      <c r="F144" s="58">
        <f t="shared" si="23"/>
        <v>0</v>
      </c>
      <c r="G144" s="59" t="str">
        <f>IF($B$1="Metric", IFERROR(VLOOKUP(SUBSTITUTE($A144&amp;"Metric"&amp;$B144," ",""),members_metric!$F$7:$J$2000,3,FALSE),""),  IFERROR(VLOOKUP(SUBSTITUTE($A144&amp;$B144," ",""),members!$D$7:$G$2000,3,FALSE),""))</f>
        <v/>
      </c>
      <c r="H144" s="60" t="str">
        <f t="shared" si="19"/>
        <v/>
      </c>
      <c r="I144" s="57"/>
      <c r="J144" s="61" t="str">
        <f>IFERROR(VLOOKUP(SUBSTITUTE($X144&amp;ROUNDUP($G144,2)," ",""),HFF_Data1!$C$4:$M$1004,MATCH('Estimator Steel Portfolio'!$C144,HFF_Data1!$C$4:$M$4,0),TRUE)*1000,"")</f>
        <v/>
      </c>
      <c r="K144" s="61" t="str">
        <f>IFERROR($J144/HFF_Data1!$H$1,"")</f>
        <v/>
      </c>
      <c r="L144" s="62" t="str">
        <f t="shared" si="20"/>
        <v/>
      </c>
      <c r="M144" s="63" t="str">
        <f>IFERROR(VLOOKUP(SUBSTITUTE($X144&amp;ROUNDUP($G144,2)," ",""),HFF_Data1!$C$4:$N$1004,12,TRUE),"")</f>
        <v/>
      </c>
      <c r="N144" s="64" t="str">
        <f t="shared" si="21"/>
        <v/>
      </c>
      <c r="O144" s="65" t="str">
        <f t="shared" si="22"/>
        <v/>
      </c>
      <c r="P144" s="57"/>
      <c r="Q144" s="61" t="str">
        <f>IFERROR(VLOOKUP(SUBSTITUTE($X144&amp;ROUNDUP($G144,2)," ",""),AWHB_Data!$C$4:$M$1005,MATCH('Estimator Steel Portfolio'!$C144,AWHB_Data!$C$4:$M$4,0),TRUE)*1000,"")</f>
        <v/>
      </c>
      <c r="R144" s="61" t="str">
        <f>IFERROR($Q144/AWHB_Data!$H$1,"")</f>
        <v/>
      </c>
      <c r="S144" s="62" t="str">
        <f t="shared" si="24"/>
        <v/>
      </c>
      <c r="T144" s="63" t="str">
        <f>IFERROR(VLOOKUP(SUBSTITUTE($X144&amp;ROUNDUP($G144,2)," ",""),AWHB_Data!$C$4:$N$1005,12,TRUE),"")</f>
        <v/>
      </c>
      <c r="U144" s="74" t="str">
        <f t="shared" si="25"/>
        <v xml:space="preserve"> </v>
      </c>
      <c r="V144" s="75" t="str">
        <f t="shared" si="26"/>
        <v/>
      </c>
      <c r="X144" s="55" t="str">
        <f>IF($B$1="Metric",IFERROR(VLOOKUP(SUBSTITUTE($A144&amp;"Metric"&amp;$B144," ",""),members_metric!$F$7:$K$2000,6,FALSE),""),IFERROR(VLOOKUP(SUBSTITUTE($A144&amp;$B144," ",""),members!$D$7:$I$2000,6,FALSE),""))</f>
        <v/>
      </c>
      <c r="Y144" s="66" t="str">
        <f>IF($B$1="Metric", IFERROR(VLOOKUP(SUBSTITUTE($A144&amp;"Metric"&amp;$B144," ",""),members_metric!$F$7:$J$2000,2,FALSE)/12,""),IFERROR(VLOOKUP(SUBSTITUTE($A144&amp;$B144," ",""),members!$D$7:$G$2000,2,FALSE)/12,""))</f>
        <v/>
      </c>
      <c r="Z144" s="67" t="str">
        <f>IF($B$1="Metric", IFERROR(VLOOKUP(SUBSTITUTE($A144&amp;"Metric"&amp;$B144," ",""),members_metric!$F$7:$J$2000,5,FALSE),""),IFERROR(VLOOKUP(SUBSTITUTE($A144&amp;$B144," ",""),members!$D$7:$H$2000,5,FALSE),""))</f>
        <v/>
      </c>
      <c r="AA144" s="55" t="e">
        <f>IF(#REF!&lt;=N144,1,0)</f>
        <v>#REF!</v>
      </c>
      <c r="AB144" s="119"/>
      <c r="AC144" s="119"/>
      <c r="AD144" s="119"/>
      <c r="AE144" s="119"/>
      <c r="AF144" s="119"/>
      <c r="AG144" s="119"/>
      <c r="AH144" s="119"/>
      <c r="AI144" s="119"/>
      <c r="AJ144" s="119"/>
      <c r="AK144" s="119"/>
      <c r="AL144" s="119"/>
      <c r="AM144" s="119"/>
      <c r="AN144" s="119"/>
      <c r="AO144" s="119"/>
      <c r="AP144" s="119"/>
      <c r="AQ144" s="119"/>
      <c r="AR144" s="119"/>
      <c r="AS144" s="119"/>
      <c r="AT144" s="119"/>
      <c r="AU144" s="119"/>
      <c r="AV144" s="119"/>
      <c r="AW144" s="119"/>
      <c r="AX144" s="119"/>
    </row>
    <row r="145" spans="1:50" ht="15" x14ac:dyDescent="0.2">
      <c r="A145" s="121"/>
      <c r="B145" s="122"/>
      <c r="C145" s="122"/>
      <c r="D145" s="122"/>
      <c r="E145" s="122"/>
      <c r="F145" s="58">
        <f t="shared" si="23"/>
        <v>0</v>
      </c>
      <c r="G145" s="59" t="str">
        <f>IF($B$1="Metric", IFERROR(VLOOKUP(SUBSTITUTE($A145&amp;"Metric"&amp;$B145," ",""),members_metric!$F$7:$J$2000,3,FALSE),""),  IFERROR(VLOOKUP(SUBSTITUTE($A145&amp;$B145," ",""),members!$D$7:$G$2000,3,FALSE),""))</f>
        <v/>
      </c>
      <c r="H145" s="60" t="str">
        <f t="shared" si="19"/>
        <v/>
      </c>
      <c r="I145" s="57"/>
      <c r="J145" s="61" t="str">
        <f>IFERROR(VLOOKUP(SUBSTITUTE($X145&amp;ROUNDUP($G145,2)," ",""),HFF_Data1!$C$4:$M$1004,MATCH('Estimator Steel Portfolio'!$C145,HFF_Data1!$C$4:$M$4,0),TRUE)*1000,"")</f>
        <v/>
      </c>
      <c r="K145" s="61" t="str">
        <f>IFERROR($J145/HFF_Data1!$H$1,"")</f>
        <v/>
      </c>
      <c r="L145" s="62" t="str">
        <f t="shared" si="20"/>
        <v/>
      </c>
      <c r="M145" s="63" t="str">
        <f>IFERROR(VLOOKUP(SUBSTITUTE($X145&amp;ROUNDUP($G145,2)," ",""),HFF_Data1!$C$4:$N$1004,12,TRUE),"")</f>
        <v/>
      </c>
      <c r="N145" s="64" t="str">
        <f t="shared" si="21"/>
        <v/>
      </c>
      <c r="O145" s="65" t="str">
        <f t="shared" si="22"/>
        <v/>
      </c>
      <c r="P145" s="57"/>
      <c r="Q145" s="61" t="str">
        <f>IFERROR(VLOOKUP(SUBSTITUTE($X145&amp;ROUNDUP($G145,2)," ",""),AWHB_Data!$C$4:$M$1005,MATCH('Estimator Steel Portfolio'!$C145,AWHB_Data!$C$4:$M$4,0),TRUE)*1000,"")</f>
        <v/>
      </c>
      <c r="R145" s="61" t="str">
        <f>IFERROR($Q145/AWHB_Data!$H$1,"")</f>
        <v/>
      </c>
      <c r="S145" s="62" t="str">
        <f t="shared" si="24"/>
        <v/>
      </c>
      <c r="T145" s="63" t="str">
        <f>IFERROR(VLOOKUP(SUBSTITUTE($X145&amp;ROUNDUP($G145,2)," ",""),AWHB_Data!$C$4:$N$1005,12,TRUE),"")</f>
        <v/>
      </c>
      <c r="U145" s="74" t="str">
        <f t="shared" si="25"/>
        <v xml:space="preserve"> </v>
      </c>
      <c r="V145" s="75" t="str">
        <f t="shared" si="26"/>
        <v/>
      </c>
      <c r="X145" s="55" t="str">
        <f>IF($B$1="Metric",IFERROR(VLOOKUP(SUBSTITUTE($A145&amp;"Metric"&amp;$B145," ",""),members_metric!$F$7:$K$2000,6,FALSE),""),IFERROR(VLOOKUP(SUBSTITUTE($A145&amp;$B145," ",""),members!$D$7:$I$2000,6,FALSE),""))</f>
        <v/>
      </c>
      <c r="Y145" s="66" t="str">
        <f>IF($B$1="Metric", IFERROR(VLOOKUP(SUBSTITUTE($A145&amp;"Metric"&amp;$B145," ",""),members_metric!$F$7:$J$2000,2,FALSE)/12,""),IFERROR(VLOOKUP(SUBSTITUTE($A145&amp;$B145," ",""),members!$D$7:$G$2000,2,FALSE)/12,""))</f>
        <v/>
      </c>
      <c r="Z145" s="67" t="str">
        <f>IF($B$1="Metric", IFERROR(VLOOKUP(SUBSTITUTE($A145&amp;"Metric"&amp;$B145," ",""),members_metric!$F$7:$J$2000,5,FALSE),""),IFERROR(VLOOKUP(SUBSTITUTE($A145&amp;$B145," ",""),members!$D$7:$H$2000,5,FALSE),""))</f>
        <v/>
      </c>
      <c r="AA145" s="55" t="e">
        <f>IF(#REF!&lt;=N145,1,0)</f>
        <v>#REF!</v>
      </c>
      <c r="AB145" s="119"/>
      <c r="AC145" s="119"/>
      <c r="AD145" s="119"/>
      <c r="AE145" s="119"/>
      <c r="AF145" s="119"/>
      <c r="AG145" s="119"/>
      <c r="AH145" s="119"/>
      <c r="AI145" s="119"/>
      <c r="AJ145" s="119"/>
      <c r="AK145" s="119"/>
      <c r="AL145" s="119"/>
      <c r="AM145" s="119"/>
      <c r="AN145" s="119"/>
      <c r="AO145" s="119"/>
      <c r="AP145" s="119"/>
      <c r="AQ145" s="119"/>
      <c r="AR145" s="119"/>
      <c r="AS145" s="119"/>
      <c r="AT145" s="119"/>
      <c r="AU145" s="119"/>
      <c r="AV145" s="119"/>
      <c r="AW145" s="119"/>
      <c r="AX145" s="119"/>
    </row>
    <row r="146" spans="1:50" ht="15" x14ac:dyDescent="0.2">
      <c r="A146" s="121"/>
      <c r="B146" s="122"/>
      <c r="C146" s="122"/>
      <c r="D146" s="122"/>
      <c r="E146" s="122"/>
      <c r="F146" s="58">
        <f t="shared" si="23"/>
        <v>0</v>
      </c>
      <c r="G146" s="59" t="str">
        <f>IF($B$1="Metric", IFERROR(VLOOKUP(SUBSTITUTE($A146&amp;"Metric"&amp;$B146," ",""),members_metric!$F$7:$J$2000,3,FALSE),""),  IFERROR(VLOOKUP(SUBSTITUTE($A146&amp;$B146," ",""),members!$D$7:$G$2000,3,FALSE),""))</f>
        <v/>
      </c>
      <c r="H146" s="60" t="str">
        <f t="shared" si="19"/>
        <v/>
      </c>
      <c r="I146" s="57"/>
      <c r="J146" s="61" t="str">
        <f>IFERROR(VLOOKUP(SUBSTITUTE($X146&amp;ROUNDUP($G146,2)," ",""),HFF_Data1!$C$4:$M$1004,MATCH('Estimator Steel Portfolio'!$C146,HFF_Data1!$C$4:$M$4,0),TRUE)*1000,"")</f>
        <v/>
      </c>
      <c r="K146" s="61" t="str">
        <f>IFERROR($J146/HFF_Data1!$H$1,"")</f>
        <v/>
      </c>
      <c r="L146" s="62" t="str">
        <f t="shared" si="20"/>
        <v/>
      </c>
      <c r="M146" s="63" t="str">
        <f>IFERROR(VLOOKUP(SUBSTITUTE($X146&amp;ROUNDUP($G146,2)," ",""),HFF_Data1!$C$4:$N$1004,12,TRUE),"")</f>
        <v/>
      </c>
      <c r="N146" s="64" t="str">
        <f t="shared" si="21"/>
        <v/>
      </c>
      <c r="O146" s="65" t="str">
        <f t="shared" si="22"/>
        <v/>
      </c>
      <c r="P146" s="57"/>
      <c r="Q146" s="61" t="str">
        <f>IFERROR(VLOOKUP(SUBSTITUTE($X146&amp;ROUNDUP($G146,2)," ",""),AWHB_Data!$C$4:$M$1005,MATCH('Estimator Steel Portfolio'!$C146,AWHB_Data!$C$4:$M$4,0),TRUE)*1000,"")</f>
        <v/>
      </c>
      <c r="R146" s="61" t="str">
        <f>IFERROR($Q146/AWHB_Data!$H$1,"")</f>
        <v/>
      </c>
      <c r="S146" s="62" t="str">
        <f t="shared" si="24"/>
        <v/>
      </c>
      <c r="T146" s="63" t="str">
        <f>IFERROR(VLOOKUP(SUBSTITUTE($X146&amp;ROUNDUP($G146,2)," ",""),AWHB_Data!$C$4:$N$1005,12,TRUE),"")</f>
        <v/>
      </c>
      <c r="U146" s="74" t="str">
        <f t="shared" si="25"/>
        <v xml:space="preserve"> </v>
      </c>
      <c r="V146" s="75" t="str">
        <f t="shared" si="26"/>
        <v/>
      </c>
      <c r="X146" s="55" t="str">
        <f>IF($B$1="Metric",IFERROR(VLOOKUP(SUBSTITUTE($A146&amp;"Metric"&amp;$B146," ",""),members_metric!$F$7:$K$2000,6,FALSE),""),IFERROR(VLOOKUP(SUBSTITUTE($A146&amp;$B146," ",""),members!$D$7:$I$2000,6,FALSE),""))</f>
        <v/>
      </c>
      <c r="Y146" s="66" t="str">
        <f>IF($B$1="Metric", IFERROR(VLOOKUP(SUBSTITUTE($A146&amp;"Metric"&amp;$B146," ",""),members_metric!$F$7:$J$2000,2,FALSE)/12,""),IFERROR(VLOOKUP(SUBSTITUTE($A146&amp;$B146," ",""),members!$D$7:$G$2000,2,FALSE)/12,""))</f>
        <v/>
      </c>
      <c r="Z146" s="67" t="str">
        <f>IF($B$1="Metric", IFERROR(VLOOKUP(SUBSTITUTE($A146&amp;"Metric"&amp;$B146," ",""),members_metric!$F$7:$J$2000,5,FALSE),""),IFERROR(VLOOKUP(SUBSTITUTE($A146&amp;$B146," ",""),members!$D$7:$H$2000,5,FALSE),""))</f>
        <v/>
      </c>
      <c r="AA146" s="55" t="e">
        <f>IF(#REF!&lt;=N146,1,0)</f>
        <v>#REF!</v>
      </c>
      <c r="AB146" s="119"/>
      <c r="AC146" s="119"/>
      <c r="AD146" s="119"/>
      <c r="AE146" s="119"/>
      <c r="AF146" s="119"/>
      <c r="AG146" s="119"/>
      <c r="AH146" s="119"/>
      <c r="AI146" s="119"/>
      <c r="AJ146" s="119"/>
      <c r="AK146" s="119"/>
      <c r="AL146" s="119"/>
      <c r="AM146" s="119"/>
      <c r="AN146" s="119"/>
      <c r="AO146" s="119"/>
      <c r="AP146" s="119"/>
      <c r="AQ146" s="119"/>
      <c r="AR146" s="119"/>
      <c r="AS146" s="119"/>
      <c r="AT146" s="119"/>
      <c r="AU146" s="119"/>
      <c r="AV146" s="119"/>
      <c r="AW146" s="119"/>
      <c r="AX146" s="119"/>
    </row>
    <row r="147" spans="1:50" ht="15" x14ac:dyDescent="0.2">
      <c r="A147" s="121"/>
      <c r="B147" s="122"/>
      <c r="C147" s="122"/>
      <c r="D147" s="122"/>
      <c r="E147" s="122"/>
      <c r="F147" s="58">
        <f t="shared" si="23"/>
        <v>0</v>
      </c>
      <c r="G147" s="59" t="str">
        <f>IF($B$1="Metric", IFERROR(VLOOKUP(SUBSTITUTE($A147&amp;"Metric"&amp;$B147," ",""),members_metric!$F$7:$J$2000,3,FALSE),""),  IFERROR(VLOOKUP(SUBSTITUTE($A147&amp;$B147," ",""),members!$D$7:$G$2000,3,FALSE),""))</f>
        <v/>
      </c>
      <c r="H147" s="60" t="str">
        <f t="shared" si="19"/>
        <v/>
      </c>
      <c r="I147" s="57"/>
      <c r="J147" s="61" t="str">
        <f>IFERROR(VLOOKUP(SUBSTITUTE($X147&amp;ROUNDUP($G147,2)," ",""),HFF_Data1!$C$4:$M$1004,MATCH('Estimator Steel Portfolio'!$C147,HFF_Data1!$C$4:$M$4,0),TRUE)*1000,"")</f>
        <v/>
      </c>
      <c r="K147" s="61" t="str">
        <f>IFERROR($J147/HFF_Data1!$H$1,"")</f>
        <v/>
      </c>
      <c r="L147" s="62" t="str">
        <f t="shared" si="20"/>
        <v/>
      </c>
      <c r="M147" s="63" t="str">
        <f>IFERROR(VLOOKUP(SUBSTITUTE($X147&amp;ROUNDUP($G147,2)," ",""),HFF_Data1!$C$4:$N$1004,12,TRUE),"")</f>
        <v/>
      </c>
      <c r="N147" s="64" t="str">
        <f t="shared" si="21"/>
        <v/>
      </c>
      <c r="O147" s="65" t="str">
        <f t="shared" si="22"/>
        <v/>
      </c>
      <c r="P147" s="57"/>
      <c r="Q147" s="61" t="str">
        <f>IFERROR(VLOOKUP(SUBSTITUTE($X147&amp;ROUNDUP($G147,2)," ",""),AWHB_Data!$C$4:$M$1005,MATCH('Estimator Steel Portfolio'!$C147,AWHB_Data!$C$4:$M$4,0),TRUE)*1000,"")</f>
        <v/>
      </c>
      <c r="R147" s="61" t="str">
        <f>IFERROR($Q147/AWHB_Data!$H$1,"")</f>
        <v/>
      </c>
      <c r="S147" s="62" t="str">
        <f t="shared" si="24"/>
        <v/>
      </c>
      <c r="T147" s="63" t="str">
        <f>IFERROR(VLOOKUP(SUBSTITUTE($X147&amp;ROUNDUP($G147,2)," ",""),AWHB_Data!$C$4:$N$1005,12,TRUE),"")</f>
        <v/>
      </c>
      <c r="U147" s="74" t="str">
        <f t="shared" si="25"/>
        <v xml:space="preserve"> </v>
      </c>
      <c r="V147" s="75" t="str">
        <f t="shared" si="26"/>
        <v/>
      </c>
      <c r="X147" s="55" t="str">
        <f>IF($B$1="Metric",IFERROR(VLOOKUP(SUBSTITUTE($A147&amp;"Metric"&amp;$B147," ",""),members_metric!$F$7:$K$2000,6,FALSE),""),IFERROR(VLOOKUP(SUBSTITUTE($A147&amp;$B147," ",""),members!$D$7:$I$2000,6,FALSE),""))</f>
        <v/>
      </c>
      <c r="Y147" s="66" t="str">
        <f>IF($B$1="Metric", IFERROR(VLOOKUP(SUBSTITUTE($A147&amp;"Metric"&amp;$B147," ",""),members_metric!$F$7:$J$2000,2,FALSE)/12,""),IFERROR(VLOOKUP(SUBSTITUTE($A147&amp;$B147," ",""),members!$D$7:$G$2000,2,FALSE)/12,""))</f>
        <v/>
      </c>
      <c r="Z147" s="67" t="str">
        <f>IF($B$1="Metric", IFERROR(VLOOKUP(SUBSTITUTE($A147&amp;"Metric"&amp;$B147," ",""),members_metric!$F$7:$J$2000,5,FALSE),""),IFERROR(VLOOKUP(SUBSTITUTE($A147&amp;$B147," ",""),members!$D$7:$H$2000,5,FALSE),""))</f>
        <v/>
      </c>
      <c r="AA147" s="55" t="e">
        <f>IF(#REF!&lt;=N147,1,0)</f>
        <v>#REF!</v>
      </c>
      <c r="AB147" s="119"/>
      <c r="AC147" s="119"/>
      <c r="AD147" s="119"/>
      <c r="AE147" s="119"/>
      <c r="AF147" s="119"/>
      <c r="AG147" s="119"/>
      <c r="AH147" s="119"/>
      <c r="AI147" s="119"/>
      <c r="AJ147" s="119"/>
      <c r="AK147" s="119"/>
      <c r="AL147" s="119"/>
      <c r="AM147" s="119"/>
      <c r="AN147" s="119"/>
      <c r="AO147" s="119"/>
      <c r="AP147" s="119"/>
      <c r="AQ147" s="119"/>
      <c r="AR147" s="119"/>
      <c r="AS147" s="119"/>
      <c r="AT147" s="119"/>
      <c r="AU147" s="119"/>
      <c r="AV147" s="119"/>
      <c r="AW147" s="119"/>
      <c r="AX147" s="119"/>
    </row>
    <row r="148" spans="1:50" ht="15" x14ac:dyDescent="0.2">
      <c r="A148" s="121"/>
      <c r="B148" s="122"/>
      <c r="C148" s="122"/>
      <c r="D148" s="122"/>
      <c r="E148" s="122"/>
      <c r="F148" s="58">
        <f t="shared" si="23"/>
        <v>0</v>
      </c>
      <c r="G148" s="59" t="str">
        <f>IF($B$1="Metric", IFERROR(VLOOKUP(SUBSTITUTE($A148&amp;"Metric"&amp;$B148," ",""),members_metric!$F$7:$J$2000,3,FALSE),""),  IFERROR(VLOOKUP(SUBSTITUTE($A148&amp;$B148," ",""),members!$D$7:$G$2000,3,FALSE),""))</f>
        <v/>
      </c>
      <c r="H148" s="60" t="str">
        <f t="shared" si="19"/>
        <v/>
      </c>
      <c r="I148" s="57"/>
      <c r="J148" s="61" t="str">
        <f>IFERROR(VLOOKUP(SUBSTITUTE($X148&amp;ROUNDUP($G148,2)," ",""),HFF_Data1!$C$4:$M$1004,MATCH('Estimator Steel Portfolio'!$C148,HFF_Data1!$C$4:$M$4,0),TRUE)*1000,"")</f>
        <v/>
      </c>
      <c r="K148" s="61" t="str">
        <f>IFERROR($J148/HFF_Data1!$H$1,"")</f>
        <v/>
      </c>
      <c r="L148" s="62" t="str">
        <f t="shared" si="20"/>
        <v/>
      </c>
      <c r="M148" s="63" t="str">
        <f>IFERROR(VLOOKUP(SUBSTITUTE($X148&amp;ROUNDUP($G148,2)," ",""),HFF_Data1!$C$4:$N$1004,12,TRUE),"")</f>
        <v/>
      </c>
      <c r="N148" s="64" t="str">
        <f t="shared" si="21"/>
        <v/>
      </c>
      <c r="O148" s="65" t="str">
        <f t="shared" si="22"/>
        <v/>
      </c>
      <c r="P148" s="57"/>
      <c r="Q148" s="61" t="str">
        <f>IFERROR(VLOOKUP(SUBSTITUTE($X148&amp;ROUNDUP($G148,2)," ",""),AWHB_Data!$C$4:$M$1005,MATCH('Estimator Steel Portfolio'!$C148,AWHB_Data!$C$4:$M$4,0),TRUE)*1000,"")</f>
        <v/>
      </c>
      <c r="R148" s="61" t="str">
        <f>IFERROR($Q148/AWHB_Data!$H$1,"")</f>
        <v/>
      </c>
      <c r="S148" s="62" t="str">
        <f t="shared" si="24"/>
        <v/>
      </c>
      <c r="T148" s="63" t="str">
        <f>IFERROR(VLOOKUP(SUBSTITUTE($X148&amp;ROUNDUP($G148,2)," ",""),AWHB_Data!$C$4:$N$1005,12,TRUE),"")</f>
        <v/>
      </c>
      <c r="U148" s="74" t="str">
        <f t="shared" si="25"/>
        <v xml:space="preserve"> </v>
      </c>
      <c r="V148" s="75" t="str">
        <f t="shared" si="26"/>
        <v/>
      </c>
      <c r="X148" s="55" t="str">
        <f>IF($B$1="Metric",IFERROR(VLOOKUP(SUBSTITUTE($A148&amp;"Metric"&amp;$B148," ",""),members_metric!$F$7:$K$2000,6,FALSE),""),IFERROR(VLOOKUP(SUBSTITUTE($A148&amp;$B148," ",""),members!$D$7:$I$2000,6,FALSE),""))</f>
        <v/>
      </c>
      <c r="Y148" s="66" t="str">
        <f>IF($B$1="Metric", IFERROR(VLOOKUP(SUBSTITUTE($A148&amp;"Metric"&amp;$B148," ",""),members_metric!$F$7:$J$2000,2,FALSE)/12,""),IFERROR(VLOOKUP(SUBSTITUTE($A148&amp;$B148," ",""),members!$D$7:$G$2000,2,FALSE)/12,""))</f>
        <v/>
      </c>
      <c r="Z148" s="67" t="str">
        <f>IF($B$1="Metric", IFERROR(VLOOKUP(SUBSTITUTE($A148&amp;"Metric"&amp;$B148," ",""),members_metric!$F$7:$J$2000,5,FALSE),""),IFERROR(VLOOKUP(SUBSTITUTE($A148&amp;$B148," ",""),members!$D$7:$H$2000,5,FALSE),""))</f>
        <v/>
      </c>
      <c r="AA148" s="55" t="e">
        <f>IF(#REF!&lt;=N148,1,0)</f>
        <v>#REF!</v>
      </c>
      <c r="AB148" s="119"/>
      <c r="AC148" s="119"/>
      <c r="AD148" s="119"/>
      <c r="AE148" s="119"/>
      <c r="AF148" s="119"/>
      <c r="AG148" s="119"/>
      <c r="AH148" s="119"/>
      <c r="AI148" s="119"/>
      <c r="AJ148" s="119"/>
      <c r="AK148" s="119"/>
      <c r="AL148" s="119"/>
      <c r="AM148" s="119"/>
      <c r="AN148" s="119"/>
      <c r="AO148" s="119"/>
      <c r="AP148" s="119"/>
      <c r="AQ148" s="119"/>
      <c r="AR148" s="119"/>
      <c r="AS148" s="119"/>
      <c r="AT148" s="119"/>
      <c r="AU148" s="119"/>
      <c r="AV148" s="119"/>
      <c r="AW148" s="119"/>
      <c r="AX148" s="119"/>
    </row>
    <row r="149" spans="1:50" ht="15" x14ac:dyDescent="0.2">
      <c r="A149" s="121"/>
      <c r="B149" s="122"/>
      <c r="C149" s="122"/>
      <c r="D149" s="122"/>
      <c r="E149" s="122"/>
      <c r="F149" s="58">
        <f t="shared" si="23"/>
        <v>0</v>
      </c>
      <c r="G149" s="59" t="str">
        <f>IF($B$1="Metric", IFERROR(VLOOKUP(SUBSTITUTE($A149&amp;"Metric"&amp;$B149," ",""),members_metric!$F$7:$J$2000,3,FALSE),""),  IFERROR(VLOOKUP(SUBSTITUTE($A149&amp;$B149," ",""),members!$D$7:$G$2000,3,FALSE),""))</f>
        <v/>
      </c>
      <c r="H149" s="60" t="str">
        <f t="shared" si="19"/>
        <v/>
      </c>
      <c r="I149" s="57"/>
      <c r="J149" s="61" t="str">
        <f>IFERROR(VLOOKUP(SUBSTITUTE($X149&amp;ROUNDUP($G149,2)," ",""),HFF_Data1!$C$4:$M$1004,MATCH('Estimator Steel Portfolio'!$C149,HFF_Data1!$C$4:$M$4,0),TRUE)*1000,"")</f>
        <v/>
      </c>
      <c r="K149" s="61" t="str">
        <f>IFERROR($J149/HFF_Data1!$H$1,"")</f>
        <v/>
      </c>
      <c r="L149" s="62" t="str">
        <f t="shared" si="20"/>
        <v/>
      </c>
      <c r="M149" s="63" t="str">
        <f>IFERROR(VLOOKUP(SUBSTITUTE($X149&amp;ROUNDUP($G149,2)," ",""),HFF_Data1!$C$4:$N$1004,12,TRUE),"")</f>
        <v/>
      </c>
      <c r="N149" s="64" t="str">
        <f t="shared" si="21"/>
        <v/>
      </c>
      <c r="O149" s="65" t="str">
        <f t="shared" si="22"/>
        <v/>
      </c>
      <c r="P149" s="57"/>
      <c r="Q149" s="61" t="str">
        <f>IFERROR(VLOOKUP(SUBSTITUTE($X149&amp;ROUNDUP($G149,2)," ",""),AWHB_Data!$C$4:$M$1005,MATCH('Estimator Steel Portfolio'!$C149,AWHB_Data!$C$4:$M$4,0),TRUE)*1000,"")</f>
        <v/>
      </c>
      <c r="R149" s="61" t="str">
        <f>IFERROR($Q149/AWHB_Data!$H$1,"")</f>
        <v/>
      </c>
      <c r="S149" s="62" t="str">
        <f t="shared" si="24"/>
        <v/>
      </c>
      <c r="T149" s="63" t="str">
        <f>IFERROR(VLOOKUP(SUBSTITUTE($X149&amp;ROUNDUP($G149,2)," ",""),AWHB_Data!$C$4:$N$1005,12,TRUE),"")</f>
        <v/>
      </c>
      <c r="U149" s="74" t="str">
        <f t="shared" si="25"/>
        <v xml:space="preserve"> </v>
      </c>
      <c r="V149" s="75" t="str">
        <f t="shared" si="26"/>
        <v/>
      </c>
      <c r="X149" s="55" t="str">
        <f>IF($B$1="Metric",IFERROR(VLOOKUP(SUBSTITUTE($A149&amp;"Metric"&amp;$B149," ",""),members_metric!$F$7:$K$2000,6,FALSE),""),IFERROR(VLOOKUP(SUBSTITUTE($A149&amp;$B149," ",""),members!$D$7:$I$2000,6,FALSE),""))</f>
        <v/>
      </c>
      <c r="Y149" s="66" t="str">
        <f>IF($B$1="Metric", IFERROR(VLOOKUP(SUBSTITUTE($A149&amp;"Metric"&amp;$B149," ",""),members_metric!$F$7:$J$2000,2,FALSE)/12,""),IFERROR(VLOOKUP(SUBSTITUTE($A149&amp;$B149," ",""),members!$D$7:$G$2000,2,FALSE)/12,""))</f>
        <v/>
      </c>
      <c r="Z149" s="67" t="str">
        <f>IF($B$1="Metric", IFERROR(VLOOKUP(SUBSTITUTE($A149&amp;"Metric"&amp;$B149," ",""),members_metric!$F$7:$J$2000,5,FALSE),""),IFERROR(VLOOKUP(SUBSTITUTE($A149&amp;$B149," ",""),members!$D$7:$H$2000,5,FALSE),""))</f>
        <v/>
      </c>
      <c r="AA149" s="55" t="e">
        <f>IF(#REF!&lt;=N149,1,0)</f>
        <v>#REF!</v>
      </c>
      <c r="AB149" s="119"/>
      <c r="AC149" s="119"/>
      <c r="AD149" s="119"/>
      <c r="AE149" s="119"/>
      <c r="AF149" s="119"/>
      <c r="AG149" s="119"/>
      <c r="AH149" s="119"/>
      <c r="AI149" s="119"/>
      <c r="AJ149" s="119"/>
      <c r="AK149" s="119"/>
      <c r="AL149" s="119"/>
      <c r="AM149" s="119"/>
      <c r="AN149" s="119"/>
      <c r="AO149" s="119"/>
      <c r="AP149" s="119"/>
      <c r="AQ149" s="119"/>
      <c r="AR149" s="119"/>
      <c r="AS149" s="119"/>
      <c r="AT149" s="119"/>
      <c r="AU149" s="119"/>
      <c r="AV149" s="119"/>
      <c r="AW149" s="119"/>
      <c r="AX149" s="119"/>
    </row>
    <row r="150" spans="1:50" ht="15" x14ac:dyDescent="0.2">
      <c r="A150" s="121"/>
      <c r="B150" s="122"/>
      <c r="C150" s="122"/>
      <c r="D150" s="122"/>
      <c r="E150" s="122"/>
      <c r="F150" s="58">
        <f t="shared" si="23"/>
        <v>0</v>
      </c>
      <c r="G150" s="59" t="str">
        <f>IF($B$1="Metric", IFERROR(VLOOKUP(SUBSTITUTE($A150&amp;"Metric"&amp;$B150," ",""),members_metric!$F$7:$J$2000,3,FALSE),""),  IFERROR(VLOOKUP(SUBSTITUTE($A150&amp;$B150," ",""),members!$D$7:$G$2000,3,FALSE),""))</f>
        <v/>
      </c>
      <c r="H150" s="60" t="str">
        <f t="shared" si="19"/>
        <v/>
      </c>
      <c r="I150" s="57"/>
      <c r="J150" s="61" t="str">
        <f>IFERROR(VLOOKUP(SUBSTITUTE($X150&amp;ROUNDUP($G150,2)," ",""),HFF_Data1!$C$4:$M$1004,MATCH('Estimator Steel Portfolio'!$C150,HFF_Data1!$C$4:$M$4,0),TRUE)*1000,"")</f>
        <v/>
      </c>
      <c r="K150" s="61" t="str">
        <f>IFERROR($J150/HFF_Data1!$H$1,"")</f>
        <v/>
      </c>
      <c r="L150" s="62" t="str">
        <f t="shared" si="20"/>
        <v/>
      </c>
      <c r="M150" s="63" t="str">
        <f>IFERROR(VLOOKUP(SUBSTITUTE($X150&amp;ROUNDUP($G150,2)," ",""),HFF_Data1!$C$4:$N$1004,12,TRUE),"")</f>
        <v/>
      </c>
      <c r="N150" s="64" t="str">
        <f t="shared" si="21"/>
        <v/>
      </c>
      <c r="O150" s="65" t="str">
        <f t="shared" si="22"/>
        <v/>
      </c>
      <c r="P150" s="57"/>
      <c r="Q150" s="61" t="str">
        <f>IFERROR(VLOOKUP(SUBSTITUTE($X150&amp;ROUNDUP($G150,2)," ",""),AWHB_Data!$C$4:$M$1005,MATCH('Estimator Steel Portfolio'!$C150,AWHB_Data!$C$4:$M$4,0),TRUE)*1000,"")</f>
        <v/>
      </c>
      <c r="R150" s="61" t="str">
        <f>IFERROR($Q150/AWHB_Data!$H$1,"")</f>
        <v/>
      </c>
      <c r="S150" s="62" t="str">
        <f t="shared" si="24"/>
        <v/>
      </c>
      <c r="T150" s="63" t="str">
        <f>IFERROR(VLOOKUP(SUBSTITUTE($X150&amp;ROUNDUP($G150,2)," ",""),AWHB_Data!$C$4:$N$1005,12,TRUE),"")</f>
        <v/>
      </c>
      <c r="U150" s="74" t="str">
        <f t="shared" si="25"/>
        <v xml:space="preserve"> </v>
      </c>
      <c r="V150" s="75" t="str">
        <f t="shared" si="26"/>
        <v/>
      </c>
      <c r="X150" s="55" t="str">
        <f>IF($B$1="Metric",IFERROR(VLOOKUP(SUBSTITUTE($A150&amp;"Metric"&amp;$B150," ",""),members_metric!$F$7:$K$2000,6,FALSE),""),IFERROR(VLOOKUP(SUBSTITUTE($A150&amp;$B150," ",""),members!$D$7:$I$2000,6,FALSE),""))</f>
        <v/>
      </c>
      <c r="Y150" s="66" t="str">
        <f>IF($B$1="Metric", IFERROR(VLOOKUP(SUBSTITUTE($A150&amp;"Metric"&amp;$B150," ",""),members_metric!$F$7:$J$2000,2,FALSE)/12,""),IFERROR(VLOOKUP(SUBSTITUTE($A150&amp;$B150," ",""),members!$D$7:$G$2000,2,FALSE)/12,""))</f>
        <v/>
      </c>
      <c r="Z150" s="67" t="str">
        <f>IF($B$1="Metric", IFERROR(VLOOKUP(SUBSTITUTE($A150&amp;"Metric"&amp;$B150," ",""),members_metric!$F$7:$J$2000,5,FALSE),""),IFERROR(VLOOKUP(SUBSTITUTE($A150&amp;$B150," ",""),members!$D$7:$H$2000,5,FALSE),""))</f>
        <v/>
      </c>
      <c r="AA150" s="55" t="e">
        <f>IF(#REF!&lt;=N150,1,0)</f>
        <v>#REF!</v>
      </c>
      <c r="AB150" s="119"/>
      <c r="AC150" s="119"/>
      <c r="AD150" s="119"/>
      <c r="AE150" s="119"/>
      <c r="AF150" s="119"/>
      <c r="AG150" s="119"/>
      <c r="AH150" s="119"/>
      <c r="AI150" s="119"/>
      <c r="AJ150" s="119"/>
      <c r="AK150" s="119"/>
      <c r="AL150" s="119"/>
      <c r="AM150" s="119"/>
      <c r="AN150" s="119"/>
      <c r="AO150" s="119"/>
      <c r="AP150" s="119"/>
      <c r="AQ150" s="119"/>
      <c r="AR150" s="119"/>
      <c r="AS150" s="119"/>
      <c r="AT150" s="119"/>
      <c r="AU150" s="119"/>
      <c r="AV150" s="119"/>
      <c r="AW150" s="119"/>
      <c r="AX150" s="119"/>
    </row>
    <row r="151" spans="1:50" ht="15" x14ac:dyDescent="0.2">
      <c r="A151" s="121"/>
      <c r="B151" s="122"/>
      <c r="C151" s="122"/>
      <c r="D151" s="122"/>
      <c r="E151" s="122"/>
      <c r="F151" s="58">
        <f t="shared" si="23"/>
        <v>0</v>
      </c>
      <c r="G151" s="59" t="str">
        <f>IF($B$1="Metric", IFERROR(VLOOKUP(SUBSTITUTE($A151&amp;"Metric"&amp;$B151," ",""),members_metric!$F$7:$J$2000,3,FALSE),""),  IFERROR(VLOOKUP(SUBSTITUTE($A151&amp;$B151," ",""),members!$D$7:$G$2000,3,FALSE),""))</f>
        <v/>
      </c>
      <c r="H151" s="60" t="str">
        <f t="shared" si="19"/>
        <v/>
      </c>
      <c r="I151" s="57"/>
      <c r="J151" s="61" t="str">
        <f>IFERROR(VLOOKUP(SUBSTITUTE($X151&amp;ROUNDUP($G151,2)," ",""),HFF_Data1!$C$4:$M$1004,MATCH('Estimator Steel Portfolio'!$C151,HFF_Data1!$C$4:$M$4,0),TRUE)*1000,"")</f>
        <v/>
      </c>
      <c r="K151" s="61" t="str">
        <f>IFERROR($J151/HFF_Data1!$H$1,"")</f>
        <v/>
      </c>
      <c r="L151" s="62" t="str">
        <f t="shared" si="20"/>
        <v/>
      </c>
      <c r="M151" s="63" t="str">
        <f>IFERROR(VLOOKUP(SUBSTITUTE($X151&amp;ROUNDUP($G151,2)," ",""),HFF_Data1!$C$4:$N$1004,12,TRUE),"")</f>
        <v/>
      </c>
      <c r="N151" s="64" t="str">
        <f t="shared" si="21"/>
        <v/>
      </c>
      <c r="O151" s="65" t="str">
        <f t="shared" si="22"/>
        <v/>
      </c>
      <c r="P151" s="57"/>
      <c r="Q151" s="61" t="str">
        <f>IFERROR(VLOOKUP(SUBSTITUTE($X151&amp;ROUNDUP($G151,2)," ",""),AWHB_Data!$C$4:$M$1005,MATCH('Estimator Steel Portfolio'!$C151,AWHB_Data!$C$4:$M$4,0),TRUE)*1000,"")</f>
        <v/>
      </c>
      <c r="R151" s="61" t="str">
        <f>IFERROR($Q151/AWHB_Data!$H$1,"")</f>
        <v/>
      </c>
      <c r="S151" s="62" t="str">
        <f t="shared" si="24"/>
        <v/>
      </c>
      <c r="T151" s="63" t="str">
        <f>IFERROR(VLOOKUP(SUBSTITUTE($X151&amp;ROUNDUP($G151,2)," ",""),AWHB_Data!$C$4:$N$1005,12,TRUE),"")</f>
        <v/>
      </c>
      <c r="U151" s="74" t="str">
        <f t="shared" si="25"/>
        <v xml:space="preserve"> </v>
      </c>
      <c r="V151" s="75" t="str">
        <f t="shared" si="26"/>
        <v/>
      </c>
      <c r="X151" s="55" t="str">
        <f>IF($B$1="Metric",IFERROR(VLOOKUP(SUBSTITUTE($A151&amp;"Metric"&amp;$B151," ",""),members_metric!$F$7:$K$2000,6,FALSE),""),IFERROR(VLOOKUP(SUBSTITUTE($A151&amp;$B151," ",""),members!$D$7:$I$2000,6,FALSE),""))</f>
        <v/>
      </c>
      <c r="Y151" s="66" t="str">
        <f>IF($B$1="Metric", IFERROR(VLOOKUP(SUBSTITUTE($A151&amp;"Metric"&amp;$B151," ",""),members_metric!$F$7:$J$2000,2,FALSE)/12,""),IFERROR(VLOOKUP(SUBSTITUTE($A151&amp;$B151," ",""),members!$D$7:$G$2000,2,FALSE)/12,""))</f>
        <v/>
      </c>
      <c r="Z151" s="67" t="str">
        <f>IF($B$1="Metric", IFERROR(VLOOKUP(SUBSTITUTE($A151&amp;"Metric"&amp;$B151," ",""),members_metric!$F$7:$J$2000,5,FALSE),""),IFERROR(VLOOKUP(SUBSTITUTE($A151&amp;$B151," ",""),members!$D$7:$H$2000,5,FALSE),""))</f>
        <v/>
      </c>
      <c r="AA151" s="55" t="e">
        <f>IF(#REF!&lt;=N151,1,0)</f>
        <v>#REF!</v>
      </c>
      <c r="AB151" s="119"/>
      <c r="AC151" s="119"/>
      <c r="AD151" s="119"/>
      <c r="AE151" s="119"/>
      <c r="AF151" s="119"/>
      <c r="AG151" s="119"/>
      <c r="AH151" s="119"/>
      <c r="AI151" s="119"/>
      <c r="AJ151" s="119"/>
      <c r="AK151" s="119"/>
      <c r="AL151" s="119"/>
      <c r="AM151" s="119"/>
      <c r="AN151" s="119"/>
      <c r="AO151" s="119"/>
      <c r="AP151" s="119"/>
      <c r="AQ151" s="119"/>
      <c r="AR151" s="119"/>
      <c r="AS151" s="119"/>
      <c r="AT151" s="119"/>
      <c r="AU151" s="119"/>
      <c r="AV151" s="119"/>
      <c r="AW151" s="119"/>
      <c r="AX151" s="119"/>
    </row>
    <row r="152" spans="1:50" ht="15" x14ac:dyDescent="0.2">
      <c r="A152" s="121"/>
      <c r="B152" s="122"/>
      <c r="C152" s="122"/>
      <c r="D152" s="122"/>
      <c r="E152" s="122"/>
      <c r="F152" s="58">
        <f t="shared" si="23"/>
        <v>0</v>
      </c>
      <c r="G152" s="59" t="str">
        <f>IF($B$1="Metric", IFERROR(VLOOKUP(SUBSTITUTE($A152&amp;"Metric"&amp;$B152," ",""),members_metric!$F$7:$J$2000,3,FALSE),""),  IFERROR(VLOOKUP(SUBSTITUTE($A152&amp;$B152," ",""),members!$D$7:$G$2000,3,FALSE),""))</f>
        <v/>
      </c>
      <c r="H152" s="60" t="str">
        <f t="shared" si="19"/>
        <v/>
      </c>
      <c r="I152" s="57"/>
      <c r="J152" s="61" t="str">
        <f>IFERROR(VLOOKUP(SUBSTITUTE($X152&amp;ROUNDUP($G152,2)," ",""),HFF_Data1!$C$4:$M$1004,MATCH('Estimator Steel Portfolio'!$C152,HFF_Data1!$C$4:$M$4,0),TRUE)*1000,"")</f>
        <v/>
      </c>
      <c r="K152" s="61" t="str">
        <f>IFERROR($J152/HFF_Data1!$H$1,"")</f>
        <v/>
      </c>
      <c r="L152" s="62" t="str">
        <f t="shared" si="20"/>
        <v/>
      </c>
      <c r="M152" s="63" t="str">
        <f>IFERROR(VLOOKUP(SUBSTITUTE($X152&amp;ROUNDUP($G152,2)," ",""),HFF_Data1!$C$4:$N$1004,12,TRUE),"")</f>
        <v/>
      </c>
      <c r="N152" s="64" t="str">
        <f t="shared" si="21"/>
        <v/>
      </c>
      <c r="O152" s="65" t="str">
        <f t="shared" si="22"/>
        <v/>
      </c>
      <c r="P152" s="57"/>
      <c r="Q152" s="61" t="str">
        <f>IFERROR(VLOOKUP(SUBSTITUTE($X152&amp;ROUNDUP($G152,2)," ",""),AWHB_Data!$C$4:$M$1005,MATCH('Estimator Steel Portfolio'!$C152,AWHB_Data!$C$4:$M$4,0),TRUE)*1000,"")</f>
        <v/>
      </c>
      <c r="R152" s="61" t="str">
        <f>IFERROR($Q152/AWHB_Data!$H$1,"")</f>
        <v/>
      </c>
      <c r="S152" s="62" t="str">
        <f t="shared" si="24"/>
        <v/>
      </c>
      <c r="T152" s="63" t="str">
        <f>IFERROR(VLOOKUP(SUBSTITUTE($X152&amp;ROUNDUP($G152,2)," ",""),AWHB_Data!$C$4:$N$1005,12,TRUE),"")</f>
        <v/>
      </c>
      <c r="U152" s="74" t="str">
        <f t="shared" si="25"/>
        <v xml:space="preserve"> </v>
      </c>
      <c r="V152" s="75" t="str">
        <f t="shared" si="26"/>
        <v/>
      </c>
      <c r="X152" s="55" t="str">
        <f>IF($B$1="Metric",IFERROR(VLOOKUP(SUBSTITUTE($A152&amp;"Metric"&amp;$B152," ",""),members_metric!$F$7:$K$2000,6,FALSE),""),IFERROR(VLOOKUP(SUBSTITUTE($A152&amp;$B152," ",""),members!$D$7:$I$2000,6,FALSE),""))</f>
        <v/>
      </c>
      <c r="Y152" s="66" t="str">
        <f>IF($B$1="Metric", IFERROR(VLOOKUP(SUBSTITUTE($A152&amp;"Metric"&amp;$B152," ",""),members_metric!$F$7:$J$2000,2,FALSE)/12,""),IFERROR(VLOOKUP(SUBSTITUTE($A152&amp;$B152," ",""),members!$D$7:$G$2000,2,FALSE)/12,""))</f>
        <v/>
      </c>
      <c r="Z152" s="67" t="str">
        <f>IF($B$1="Metric", IFERROR(VLOOKUP(SUBSTITUTE($A152&amp;"Metric"&amp;$B152," ",""),members_metric!$F$7:$J$2000,5,FALSE),""),IFERROR(VLOOKUP(SUBSTITUTE($A152&amp;$B152," ",""),members!$D$7:$H$2000,5,FALSE),""))</f>
        <v/>
      </c>
      <c r="AA152" s="55" t="e">
        <f>IF(#REF!&lt;=N152,1,0)</f>
        <v>#REF!</v>
      </c>
      <c r="AB152" s="119"/>
      <c r="AC152" s="119"/>
      <c r="AD152" s="119"/>
      <c r="AE152" s="119"/>
      <c r="AF152" s="119"/>
      <c r="AG152" s="119"/>
      <c r="AH152" s="119"/>
      <c r="AI152" s="119"/>
      <c r="AJ152" s="119"/>
      <c r="AK152" s="119"/>
      <c r="AL152" s="119"/>
      <c r="AM152" s="119"/>
      <c r="AN152" s="119"/>
      <c r="AO152" s="119"/>
      <c r="AP152" s="119"/>
      <c r="AQ152" s="119"/>
      <c r="AR152" s="119"/>
      <c r="AS152" s="119"/>
      <c r="AT152" s="119"/>
      <c r="AU152" s="119"/>
      <c r="AV152" s="119"/>
      <c r="AW152" s="119"/>
      <c r="AX152" s="119"/>
    </row>
    <row r="153" spans="1:50" ht="15" x14ac:dyDescent="0.2">
      <c r="A153" s="121"/>
      <c r="B153" s="122"/>
      <c r="C153" s="122"/>
      <c r="D153" s="122"/>
      <c r="E153" s="122"/>
      <c r="F153" s="58">
        <f t="shared" si="23"/>
        <v>0</v>
      </c>
      <c r="G153" s="59" t="str">
        <f>IF($B$1="Metric", IFERROR(VLOOKUP(SUBSTITUTE($A153&amp;"Metric"&amp;$B153," ",""),members_metric!$F$7:$J$2000,3,FALSE),""),  IFERROR(VLOOKUP(SUBSTITUTE($A153&amp;$B153," ",""),members!$D$7:$G$2000,3,FALSE),""))</f>
        <v/>
      </c>
      <c r="H153" s="60" t="str">
        <f t="shared" si="19"/>
        <v/>
      </c>
      <c r="I153" s="57"/>
      <c r="J153" s="61" t="str">
        <f>IFERROR(VLOOKUP(SUBSTITUTE($X153&amp;ROUNDUP($G153,2)," ",""),HFF_Data1!$C$4:$M$1004,MATCH('Estimator Steel Portfolio'!$C153,HFF_Data1!$C$4:$M$4,0),TRUE)*1000,"")</f>
        <v/>
      </c>
      <c r="K153" s="61" t="str">
        <f>IFERROR($J153/HFF_Data1!$H$1,"")</f>
        <v/>
      </c>
      <c r="L153" s="62" t="str">
        <f t="shared" si="20"/>
        <v/>
      </c>
      <c r="M153" s="63" t="str">
        <f>IFERROR(VLOOKUP(SUBSTITUTE($X153&amp;ROUNDUP($G153,2)," ",""),HFF_Data1!$C$4:$N$1004,12,TRUE),"")</f>
        <v/>
      </c>
      <c r="N153" s="64" t="str">
        <f t="shared" si="21"/>
        <v/>
      </c>
      <c r="O153" s="65" t="str">
        <f t="shared" si="22"/>
        <v/>
      </c>
      <c r="P153" s="57"/>
      <c r="Q153" s="61" t="str">
        <f>IFERROR(VLOOKUP(SUBSTITUTE($X153&amp;ROUNDUP($G153,2)," ",""),AWHB_Data!$C$4:$M$1005,MATCH('Estimator Steel Portfolio'!$C153,AWHB_Data!$C$4:$M$4,0),TRUE)*1000,"")</f>
        <v/>
      </c>
      <c r="R153" s="61" t="str">
        <f>IFERROR($Q153/AWHB_Data!$H$1,"")</f>
        <v/>
      </c>
      <c r="S153" s="62" t="str">
        <f t="shared" si="24"/>
        <v/>
      </c>
      <c r="T153" s="63" t="str">
        <f>IFERROR(VLOOKUP(SUBSTITUTE($X153&amp;ROUNDUP($G153,2)," ",""),AWHB_Data!$C$4:$N$1005,12,TRUE),"")</f>
        <v/>
      </c>
      <c r="U153" s="74" t="str">
        <f t="shared" si="25"/>
        <v xml:space="preserve"> </v>
      </c>
      <c r="V153" s="75" t="str">
        <f t="shared" si="26"/>
        <v/>
      </c>
      <c r="X153" s="55" t="str">
        <f>IF($B$1="Metric",IFERROR(VLOOKUP(SUBSTITUTE($A153&amp;"Metric"&amp;$B153," ",""),members_metric!$F$7:$K$2000,6,FALSE),""),IFERROR(VLOOKUP(SUBSTITUTE($A153&amp;$B153," ",""),members!$D$7:$I$2000,6,FALSE),""))</f>
        <v/>
      </c>
      <c r="Y153" s="66" t="str">
        <f>IF($B$1="Metric", IFERROR(VLOOKUP(SUBSTITUTE($A153&amp;"Metric"&amp;$B153," ",""),members_metric!$F$7:$J$2000,2,FALSE)/12,""),IFERROR(VLOOKUP(SUBSTITUTE($A153&amp;$B153," ",""),members!$D$7:$G$2000,2,FALSE)/12,""))</f>
        <v/>
      </c>
      <c r="Z153" s="67" t="str">
        <f>IF($B$1="Metric", IFERROR(VLOOKUP(SUBSTITUTE($A153&amp;"Metric"&amp;$B153," ",""),members_metric!$F$7:$J$2000,5,FALSE),""),IFERROR(VLOOKUP(SUBSTITUTE($A153&amp;$B153," ",""),members!$D$7:$H$2000,5,FALSE),""))</f>
        <v/>
      </c>
      <c r="AA153" s="55" t="e">
        <f>IF(#REF!&lt;=N153,1,0)</f>
        <v>#REF!</v>
      </c>
      <c r="AB153" s="119"/>
      <c r="AC153" s="119"/>
      <c r="AD153" s="119"/>
      <c r="AE153" s="119"/>
      <c r="AF153" s="119"/>
      <c r="AG153" s="119"/>
      <c r="AH153" s="119"/>
      <c r="AI153" s="119"/>
      <c r="AJ153" s="119"/>
      <c r="AK153" s="119"/>
      <c r="AL153" s="119"/>
      <c r="AM153" s="119"/>
      <c r="AN153" s="119"/>
      <c r="AO153" s="119"/>
      <c r="AP153" s="119"/>
      <c r="AQ153" s="119"/>
      <c r="AR153" s="119"/>
      <c r="AS153" s="119"/>
      <c r="AT153" s="119"/>
      <c r="AU153" s="119"/>
      <c r="AV153" s="119"/>
      <c r="AW153" s="119"/>
      <c r="AX153" s="119"/>
    </row>
    <row r="154" spans="1:50" ht="15" x14ac:dyDescent="0.2">
      <c r="A154" s="121"/>
      <c r="B154" s="122"/>
      <c r="C154" s="122"/>
      <c r="D154" s="122"/>
      <c r="E154" s="122"/>
      <c r="F154" s="58">
        <f t="shared" si="23"/>
        <v>0</v>
      </c>
      <c r="G154" s="59" t="str">
        <f>IF($B$1="Metric", IFERROR(VLOOKUP(SUBSTITUTE($A154&amp;"Metric"&amp;$B154," ",""),members_metric!$F$7:$J$2000,3,FALSE),""),  IFERROR(VLOOKUP(SUBSTITUTE($A154&amp;$B154," ",""),members!$D$7:$G$2000,3,FALSE),""))</f>
        <v/>
      </c>
      <c r="H154" s="60" t="str">
        <f t="shared" si="19"/>
        <v/>
      </c>
      <c r="I154" s="57"/>
      <c r="J154" s="61" t="str">
        <f>IFERROR(VLOOKUP(SUBSTITUTE($X154&amp;ROUNDUP($G154,2)," ",""),HFF_Data1!$C$4:$M$1004,MATCH('Estimator Steel Portfolio'!$C154,HFF_Data1!$C$4:$M$4,0),TRUE)*1000,"")</f>
        <v/>
      </c>
      <c r="K154" s="61" t="str">
        <f>IFERROR($J154/HFF_Data1!$H$1,"")</f>
        <v/>
      </c>
      <c r="L154" s="62" t="str">
        <f t="shared" si="20"/>
        <v/>
      </c>
      <c r="M154" s="63" t="str">
        <f>IFERROR(VLOOKUP(SUBSTITUTE($X154&amp;ROUNDUP($G154,2)," ",""),HFF_Data1!$C$4:$N$1004,12,TRUE),"")</f>
        <v/>
      </c>
      <c r="N154" s="64" t="str">
        <f t="shared" si="21"/>
        <v/>
      </c>
      <c r="O154" s="65" t="str">
        <f t="shared" si="22"/>
        <v/>
      </c>
      <c r="P154" s="57"/>
      <c r="Q154" s="61" t="str">
        <f>IFERROR(VLOOKUP(SUBSTITUTE($X154&amp;ROUNDUP($G154,2)," ",""),AWHB_Data!$C$4:$M$1005,MATCH('Estimator Steel Portfolio'!$C154,AWHB_Data!$C$4:$M$4,0),TRUE)*1000,"")</f>
        <v/>
      </c>
      <c r="R154" s="61" t="str">
        <f>IFERROR($Q154/AWHB_Data!$H$1,"")</f>
        <v/>
      </c>
      <c r="S154" s="62" t="str">
        <f t="shared" si="24"/>
        <v/>
      </c>
      <c r="T154" s="63" t="str">
        <f>IFERROR(VLOOKUP(SUBSTITUTE($X154&amp;ROUNDUP($G154,2)," ",""),AWHB_Data!$C$4:$N$1005,12,TRUE),"")</f>
        <v/>
      </c>
      <c r="U154" s="74" t="str">
        <f t="shared" si="25"/>
        <v xml:space="preserve"> </v>
      </c>
      <c r="V154" s="75" t="str">
        <f t="shared" si="26"/>
        <v/>
      </c>
      <c r="X154" s="55" t="str">
        <f>IF($B$1="Metric",IFERROR(VLOOKUP(SUBSTITUTE($A154&amp;"Metric"&amp;$B154," ",""),members_metric!$F$7:$K$2000,6,FALSE),""),IFERROR(VLOOKUP(SUBSTITUTE($A154&amp;$B154," ",""),members!$D$7:$I$2000,6,FALSE),""))</f>
        <v/>
      </c>
      <c r="Y154" s="66" t="str">
        <f>IF($B$1="Metric", IFERROR(VLOOKUP(SUBSTITUTE($A154&amp;"Metric"&amp;$B154," ",""),members_metric!$F$7:$J$2000,2,FALSE)/12,""),IFERROR(VLOOKUP(SUBSTITUTE($A154&amp;$B154," ",""),members!$D$7:$G$2000,2,FALSE)/12,""))</f>
        <v/>
      </c>
      <c r="Z154" s="67" t="str">
        <f>IF($B$1="Metric", IFERROR(VLOOKUP(SUBSTITUTE($A154&amp;"Metric"&amp;$B154," ",""),members_metric!$F$7:$J$2000,5,FALSE),""),IFERROR(VLOOKUP(SUBSTITUTE($A154&amp;$B154," ",""),members!$D$7:$H$2000,5,FALSE),""))</f>
        <v/>
      </c>
      <c r="AA154" s="55" t="e">
        <f>IF(#REF!&lt;=N154,1,0)</f>
        <v>#REF!</v>
      </c>
      <c r="AB154" s="119"/>
      <c r="AC154" s="119"/>
      <c r="AD154" s="119"/>
      <c r="AE154" s="119"/>
      <c r="AF154" s="119"/>
      <c r="AG154" s="119"/>
      <c r="AH154" s="119"/>
      <c r="AI154" s="119"/>
      <c r="AJ154" s="119"/>
      <c r="AK154" s="119"/>
      <c r="AL154" s="119"/>
      <c r="AM154" s="119"/>
      <c r="AN154" s="119"/>
      <c r="AO154" s="119"/>
      <c r="AP154" s="119"/>
      <c r="AQ154" s="119"/>
      <c r="AR154" s="119"/>
      <c r="AS154" s="119"/>
      <c r="AT154" s="119"/>
      <c r="AU154" s="119"/>
      <c r="AV154" s="119"/>
      <c r="AW154" s="119"/>
      <c r="AX154" s="119"/>
    </row>
    <row r="155" spans="1:50" ht="15" x14ac:dyDescent="0.2">
      <c r="A155" s="121"/>
      <c r="B155" s="122"/>
      <c r="C155" s="122"/>
      <c r="D155" s="122"/>
      <c r="E155" s="122"/>
      <c r="F155" s="58">
        <f t="shared" si="23"/>
        <v>0</v>
      </c>
      <c r="G155" s="59" t="str">
        <f>IF($B$1="Metric", IFERROR(VLOOKUP(SUBSTITUTE($A155&amp;"Metric"&amp;$B155," ",""),members_metric!$F$7:$J$2000,3,FALSE),""),  IFERROR(VLOOKUP(SUBSTITUTE($A155&amp;$B155," ",""),members!$D$7:$G$2000,3,FALSE),""))</f>
        <v/>
      </c>
      <c r="H155" s="60" t="str">
        <f t="shared" si="19"/>
        <v/>
      </c>
      <c r="I155" s="57"/>
      <c r="J155" s="61" t="str">
        <f>IFERROR(VLOOKUP(SUBSTITUTE($X155&amp;ROUNDUP($G155,2)," ",""),HFF_Data1!$C$4:$M$1004,MATCH('Estimator Steel Portfolio'!$C155,HFF_Data1!$C$4:$M$4,0),TRUE)*1000,"")</f>
        <v/>
      </c>
      <c r="K155" s="61" t="str">
        <f>IFERROR($J155/HFF_Data1!$H$1,"")</f>
        <v/>
      </c>
      <c r="L155" s="62" t="str">
        <f t="shared" si="20"/>
        <v/>
      </c>
      <c r="M155" s="63" t="str">
        <f>IFERROR(VLOOKUP(SUBSTITUTE($X155&amp;ROUNDUP($G155,2)," ",""),HFF_Data1!$C$4:$N$1004,12,TRUE),"")</f>
        <v/>
      </c>
      <c r="N155" s="64" t="str">
        <f t="shared" si="21"/>
        <v/>
      </c>
      <c r="O155" s="65" t="str">
        <f t="shared" si="22"/>
        <v/>
      </c>
      <c r="P155" s="57"/>
      <c r="Q155" s="61" t="str">
        <f>IFERROR(VLOOKUP(SUBSTITUTE($X155&amp;ROUNDUP($G155,2)," ",""),AWHB_Data!$C$4:$M$1005,MATCH('Estimator Steel Portfolio'!$C155,AWHB_Data!$C$4:$M$4,0),TRUE)*1000,"")</f>
        <v/>
      </c>
      <c r="R155" s="61" t="str">
        <f>IFERROR($Q155/AWHB_Data!$H$1,"")</f>
        <v/>
      </c>
      <c r="S155" s="62" t="str">
        <f t="shared" si="24"/>
        <v/>
      </c>
      <c r="T155" s="63" t="str">
        <f>IFERROR(VLOOKUP(SUBSTITUTE($X155&amp;ROUNDUP($G155,2)," ",""),AWHB_Data!$C$4:$N$1005,12,TRUE),"")</f>
        <v/>
      </c>
      <c r="U155" s="74" t="str">
        <f t="shared" si="25"/>
        <v xml:space="preserve"> </v>
      </c>
      <c r="V155" s="75" t="str">
        <f t="shared" si="26"/>
        <v/>
      </c>
      <c r="X155" s="55" t="str">
        <f>IF($B$1="Metric",IFERROR(VLOOKUP(SUBSTITUTE($A155&amp;"Metric"&amp;$B155," ",""),members_metric!$F$7:$K$2000,6,FALSE),""),IFERROR(VLOOKUP(SUBSTITUTE($A155&amp;$B155," ",""),members!$D$7:$I$2000,6,FALSE),""))</f>
        <v/>
      </c>
      <c r="Y155" s="66" t="str">
        <f>IF($B$1="Metric", IFERROR(VLOOKUP(SUBSTITUTE($A155&amp;"Metric"&amp;$B155," ",""),members_metric!$F$7:$J$2000,2,FALSE)/12,""),IFERROR(VLOOKUP(SUBSTITUTE($A155&amp;$B155," ",""),members!$D$7:$G$2000,2,FALSE)/12,""))</f>
        <v/>
      </c>
      <c r="Z155" s="67" t="str">
        <f>IF($B$1="Metric", IFERROR(VLOOKUP(SUBSTITUTE($A155&amp;"Metric"&amp;$B155," ",""),members_metric!$F$7:$J$2000,5,FALSE),""),IFERROR(VLOOKUP(SUBSTITUTE($A155&amp;$B155," ",""),members!$D$7:$H$2000,5,FALSE),""))</f>
        <v/>
      </c>
      <c r="AA155" s="55" t="e">
        <f>IF(#REF!&lt;=N155,1,0)</f>
        <v>#REF!</v>
      </c>
      <c r="AB155" s="119"/>
      <c r="AC155" s="119"/>
      <c r="AD155" s="119"/>
      <c r="AE155" s="119"/>
      <c r="AF155" s="119"/>
      <c r="AG155" s="119"/>
      <c r="AH155" s="119"/>
      <c r="AI155" s="119"/>
      <c r="AJ155" s="119"/>
      <c r="AK155" s="119"/>
      <c r="AL155" s="119"/>
      <c r="AM155" s="119"/>
      <c r="AN155" s="119"/>
      <c r="AO155" s="119"/>
      <c r="AP155" s="119"/>
      <c r="AQ155" s="119"/>
      <c r="AR155" s="119"/>
      <c r="AS155" s="119"/>
      <c r="AT155" s="119"/>
      <c r="AU155" s="119"/>
      <c r="AV155" s="119"/>
      <c r="AW155" s="119"/>
      <c r="AX155" s="119"/>
    </row>
    <row r="156" spans="1:50" ht="15" x14ac:dyDescent="0.2">
      <c r="A156" s="121"/>
      <c r="B156" s="122"/>
      <c r="C156" s="122"/>
      <c r="D156" s="122"/>
      <c r="E156" s="122"/>
      <c r="F156" s="58">
        <f t="shared" si="23"/>
        <v>0</v>
      </c>
      <c r="G156" s="59" t="str">
        <f>IF($B$1="Metric", IFERROR(VLOOKUP(SUBSTITUTE($A156&amp;"Metric"&amp;$B156," ",""),members_metric!$F$7:$J$2000,3,FALSE),""),  IFERROR(VLOOKUP(SUBSTITUTE($A156&amp;$B156," ",""),members!$D$7:$G$2000,3,FALSE),""))</f>
        <v/>
      </c>
      <c r="H156" s="60" t="str">
        <f t="shared" si="19"/>
        <v/>
      </c>
      <c r="I156" s="57"/>
      <c r="J156" s="61" t="str">
        <f>IFERROR(VLOOKUP(SUBSTITUTE($X156&amp;ROUNDUP($G156,2)," ",""),HFF_Data1!$C$4:$M$1004,MATCH('Estimator Steel Portfolio'!$C156,HFF_Data1!$C$4:$M$4,0),TRUE)*1000,"")</f>
        <v/>
      </c>
      <c r="K156" s="61" t="str">
        <f>IFERROR($J156/HFF_Data1!$H$1,"")</f>
        <v/>
      </c>
      <c r="L156" s="62" t="str">
        <f t="shared" si="20"/>
        <v/>
      </c>
      <c r="M156" s="63" t="str">
        <f>IFERROR(VLOOKUP(SUBSTITUTE($X156&amp;ROUNDUP($G156,2)," ",""),HFF_Data1!$C$4:$N$1004,12,TRUE),"")</f>
        <v/>
      </c>
      <c r="N156" s="64" t="str">
        <f t="shared" si="21"/>
        <v/>
      </c>
      <c r="O156" s="65" t="str">
        <f t="shared" si="22"/>
        <v/>
      </c>
      <c r="P156" s="57"/>
      <c r="Q156" s="61" t="str">
        <f>IFERROR(VLOOKUP(SUBSTITUTE($X156&amp;ROUNDUP($G156,2)," ",""),AWHB_Data!$C$4:$M$1005,MATCH('Estimator Steel Portfolio'!$C156,AWHB_Data!$C$4:$M$4,0),TRUE)*1000,"")</f>
        <v/>
      </c>
      <c r="R156" s="61" t="str">
        <f>IFERROR($Q156/AWHB_Data!$H$1,"")</f>
        <v/>
      </c>
      <c r="S156" s="62" t="str">
        <f t="shared" si="24"/>
        <v/>
      </c>
      <c r="T156" s="63" t="str">
        <f>IFERROR(VLOOKUP(SUBSTITUTE($X156&amp;ROUNDUP($G156,2)," ",""),AWHB_Data!$C$4:$N$1005,12,TRUE),"")</f>
        <v/>
      </c>
      <c r="U156" s="74" t="str">
        <f t="shared" si="25"/>
        <v xml:space="preserve"> </v>
      </c>
      <c r="V156" s="75" t="str">
        <f t="shared" si="26"/>
        <v/>
      </c>
      <c r="X156" s="55" t="str">
        <f>IF($B$1="Metric",IFERROR(VLOOKUP(SUBSTITUTE($A156&amp;"Metric"&amp;$B156," ",""),members_metric!$F$7:$K$2000,6,FALSE),""),IFERROR(VLOOKUP(SUBSTITUTE($A156&amp;$B156," ",""),members!$D$7:$I$2000,6,FALSE),""))</f>
        <v/>
      </c>
      <c r="Y156" s="66" t="str">
        <f>IF($B$1="Metric", IFERROR(VLOOKUP(SUBSTITUTE($A156&amp;"Metric"&amp;$B156," ",""),members_metric!$F$7:$J$2000,2,FALSE)/12,""),IFERROR(VLOOKUP(SUBSTITUTE($A156&amp;$B156," ",""),members!$D$7:$G$2000,2,FALSE)/12,""))</f>
        <v/>
      </c>
      <c r="Z156" s="67" t="str">
        <f>IF($B$1="Metric", IFERROR(VLOOKUP(SUBSTITUTE($A156&amp;"Metric"&amp;$B156," ",""),members_metric!$F$7:$J$2000,5,FALSE),""),IFERROR(VLOOKUP(SUBSTITUTE($A156&amp;$B156," ",""),members!$D$7:$H$2000,5,FALSE),""))</f>
        <v/>
      </c>
      <c r="AA156" s="55" t="e">
        <f>IF(#REF!&lt;=N156,1,0)</f>
        <v>#REF!</v>
      </c>
      <c r="AB156" s="119"/>
      <c r="AC156" s="119"/>
      <c r="AD156" s="119"/>
      <c r="AE156" s="119"/>
      <c r="AF156" s="119"/>
      <c r="AG156" s="119"/>
      <c r="AH156" s="119"/>
      <c r="AI156" s="119"/>
      <c r="AJ156" s="119"/>
      <c r="AK156" s="119"/>
      <c r="AL156" s="119"/>
      <c r="AM156" s="119"/>
      <c r="AN156" s="119"/>
      <c r="AO156" s="119"/>
      <c r="AP156" s="119"/>
      <c r="AQ156" s="119"/>
      <c r="AR156" s="119"/>
      <c r="AS156" s="119"/>
      <c r="AT156" s="119"/>
      <c r="AU156" s="119"/>
      <c r="AV156" s="119"/>
      <c r="AW156" s="119"/>
      <c r="AX156" s="119"/>
    </row>
    <row r="157" spans="1:50" ht="15" x14ac:dyDescent="0.2">
      <c r="A157" s="121"/>
      <c r="B157" s="122"/>
      <c r="C157" s="122"/>
      <c r="D157" s="122"/>
      <c r="E157" s="122"/>
      <c r="F157" s="58">
        <f t="shared" si="23"/>
        <v>0</v>
      </c>
      <c r="G157" s="59" t="str">
        <f>IF($B$1="Metric", IFERROR(VLOOKUP(SUBSTITUTE($A157&amp;"Metric"&amp;$B157," ",""),members_metric!$F$7:$J$2000,3,FALSE),""),  IFERROR(VLOOKUP(SUBSTITUTE($A157&amp;$B157," ",""),members!$D$7:$G$2000,3,FALSE),""))</f>
        <v/>
      </c>
      <c r="H157" s="60" t="str">
        <f t="shared" si="19"/>
        <v/>
      </c>
      <c r="I157" s="57"/>
      <c r="J157" s="61" t="str">
        <f>IFERROR(VLOOKUP(SUBSTITUTE($X157&amp;ROUNDUP($G157,2)," ",""),HFF_Data1!$C$4:$M$1004,MATCH('Estimator Steel Portfolio'!$C157,HFF_Data1!$C$4:$M$4,0),TRUE)*1000,"")</f>
        <v/>
      </c>
      <c r="K157" s="61" t="str">
        <f>IFERROR($J157/HFF_Data1!$H$1,"")</f>
        <v/>
      </c>
      <c r="L157" s="62" t="str">
        <f t="shared" si="20"/>
        <v/>
      </c>
      <c r="M157" s="63" t="str">
        <f>IFERROR(VLOOKUP(SUBSTITUTE($X157&amp;ROUNDUP($G157,2)," ",""),HFF_Data1!$C$4:$N$1004,12,TRUE),"")</f>
        <v/>
      </c>
      <c r="N157" s="64" t="str">
        <f t="shared" si="21"/>
        <v/>
      </c>
      <c r="O157" s="65" t="str">
        <f t="shared" si="22"/>
        <v/>
      </c>
      <c r="P157" s="57"/>
      <c r="Q157" s="61" t="str">
        <f>IFERROR(VLOOKUP(SUBSTITUTE($X157&amp;ROUNDUP($G157,2)," ",""),AWHB_Data!$C$4:$M$1005,MATCH('Estimator Steel Portfolio'!$C157,AWHB_Data!$C$4:$M$4,0),TRUE)*1000,"")</f>
        <v/>
      </c>
      <c r="R157" s="61" t="str">
        <f>IFERROR($Q157/AWHB_Data!$H$1,"")</f>
        <v/>
      </c>
      <c r="S157" s="62" t="str">
        <f t="shared" si="24"/>
        <v/>
      </c>
      <c r="T157" s="63" t="str">
        <f>IFERROR(VLOOKUP(SUBSTITUTE($X157&amp;ROUNDUP($G157,2)," ",""),AWHB_Data!$C$4:$N$1005,12,TRUE),"")</f>
        <v/>
      </c>
      <c r="U157" s="74" t="str">
        <f t="shared" si="25"/>
        <v xml:space="preserve"> </v>
      </c>
      <c r="V157" s="75" t="str">
        <f t="shared" si="26"/>
        <v/>
      </c>
      <c r="X157" s="55" t="str">
        <f>IF($B$1="Metric",IFERROR(VLOOKUP(SUBSTITUTE($A157&amp;"Metric"&amp;$B157," ",""),members_metric!$F$7:$K$2000,6,FALSE),""),IFERROR(VLOOKUP(SUBSTITUTE($A157&amp;$B157," ",""),members!$D$7:$I$2000,6,FALSE),""))</f>
        <v/>
      </c>
      <c r="Y157" s="66" t="str">
        <f>IF($B$1="Metric", IFERROR(VLOOKUP(SUBSTITUTE($A157&amp;"Metric"&amp;$B157," ",""),members_metric!$F$7:$J$2000,2,FALSE)/12,""),IFERROR(VLOOKUP(SUBSTITUTE($A157&amp;$B157," ",""),members!$D$7:$G$2000,2,FALSE)/12,""))</f>
        <v/>
      </c>
      <c r="Z157" s="67" t="str">
        <f>IF($B$1="Metric", IFERROR(VLOOKUP(SUBSTITUTE($A157&amp;"Metric"&amp;$B157," ",""),members_metric!$F$7:$J$2000,5,FALSE),""),IFERROR(VLOOKUP(SUBSTITUTE($A157&amp;$B157," ",""),members!$D$7:$H$2000,5,FALSE),""))</f>
        <v/>
      </c>
      <c r="AA157" s="55" t="e">
        <f>IF(#REF!&lt;=N157,1,0)</f>
        <v>#REF!</v>
      </c>
      <c r="AB157" s="119"/>
      <c r="AC157" s="119"/>
      <c r="AD157" s="119"/>
      <c r="AE157" s="119"/>
      <c r="AF157" s="119"/>
      <c r="AG157" s="119"/>
      <c r="AH157" s="119"/>
      <c r="AI157" s="119"/>
      <c r="AJ157" s="119"/>
      <c r="AK157" s="119"/>
      <c r="AL157" s="119"/>
      <c r="AM157" s="119"/>
      <c r="AN157" s="119"/>
      <c r="AO157" s="119"/>
      <c r="AP157" s="119"/>
      <c r="AQ157" s="119"/>
      <c r="AR157" s="119"/>
      <c r="AS157" s="119"/>
      <c r="AT157" s="119"/>
      <c r="AU157" s="119"/>
      <c r="AV157" s="119"/>
      <c r="AW157" s="119"/>
      <c r="AX157" s="119"/>
    </row>
    <row r="158" spans="1:50" ht="15" x14ac:dyDescent="0.2">
      <c r="A158" s="121"/>
      <c r="B158" s="122"/>
      <c r="C158" s="122"/>
      <c r="D158" s="122"/>
      <c r="E158" s="122"/>
      <c r="F158" s="58">
        <f t="shared" si="23"/>
        <v>0</v>
      </c>
      <c r="G158" s="59" t="str">
        <f>IF($B$1="Metric", IFERROR(VLOOKUP(SUBSTITUTE($A158&amp;"Metric"&amp;$B158," ",""),members_metric!$F$7:$J$2000,3,FALSE),""),  IFERROR(VLOOKUP(SUBSTITUTE($A158&amp;$B158," ",""),members!$D$7:$G$2000,3,FALSE),""))</f>
        <v/>
      </c>
      <c r="H158" s="60" t="str">
        <f t="shared" si="19"/>
        <v/>
      </c>
      <c r="I158" s="57"/>
      <c r="J158" s="61" t="str">
        <f>IFERROR(VLOOKUP(SUBSTITUTE($X158&amp;ROUNDUP($G158,2)," ",""),HFF_Data1!$C$4:$M$1004,MATCH('Estimator Steel Portfolio'!$C158,HFF_Data1!$C$4:$M$4,0),TRUE)*1000,"")</f>
        <v/>
      </c>
      <c r="K158" s="61" t="str">
        <f>IFERROR($J158/HFF_Data1!$H$1,"")</f>
        <v/>
      </c>
      <c r="L158" s="62" t="str">
        <f t="shared" si="20"/>
        <v/>
      </c>
      <c r="M158" s="63" t="str">
        <f>IFERROR(VLOOKUP(SUBSTITUTE($X158&amp;ROUNDUP($G158,2)," ",""),HFF_Data1!$C$4:$N$1004,12,TRUE),"")</f>
        <v/>
      </c>
      <c r="N158" s="64" t="str">
        <f t="shared" si="21"/>
        <v/>
      </c>
      <c r="O158" s="65" t="str">
        <f t="shared" si="22"/>
        <v/>
      </c>
      <c r="P158" s="57"/>
      <c r="Q158" s="61" t="str">
        <f>IFERROR(VLOOKUP(SUBSTITUTE($X158&amp;ROUNDUP($G158,2)," ",""),AWHB_Data!$C$4:$M$1005,MATCH('Estimator Steel Portfolio'!$C158,AWHB_Data!$C$4:$M$4,0),TRUE)*1000,"")</f>
        <v/>
      </c>
      <c r="R158" s="61" t="str">
        <f>IFERROR($Q158/AWHB_Data!$H$1,"")</f>
        <v/>
      </c>
      <c r="S158" s="62" t="str">
        <f t="shared" si="24"/>
        <v/>
      </c>
      <c r="T158" s="63" t="str">
        <f>IFERROR(VLOOKUP(SUBSTITUTE($X158&amp;ROUNDUP($G158,2)," ",""),AWHB_Data!$C$4:$N$1005,12,TRUE),"")</f>
        <v/>
      </c>
      <c r="U158" s="74" t="str">
        <f t="shared" si="25"/>
        <v xml:space="preserve"> </v>
      </c>
      <c r="V158" s="75" t="str">
        <f t="shared" si="26"/>
        <v/>
      </c>
      <c r="X158" s="55" t="str">
        <f>IF($B$1="Metric",IFERROR(VLOOKUP(SUBSTITUTE($A158&amp;"Metric"&amp;$B158," ",""),members_metric!$F$7:$K$2000,6,FALSE),""),IFERROR(VLOOKUP(SUBSTITUTE($A158&amp;$B158," ",""),members!$D$7:$I$2000,6,FALSE),""))</f>
        <v/>
      </c>
      <c r="Y158" s="66" t="str">
        <f>IF($B$1="Metric", IFERROR(VLOOKUP(SUBSTITUTE($A158&amp;"Metric"&amp;$B158," ",""),members_metric!$F$7:$J$2000,2,FALSE)/12,""),IFERROR(VLOOKUP(SUBSTITUTE($A158&amp;$B158," ",""),members!$D$7:$G$2000,2,FALSE)/12,""))</f>
        <v/>
      </c>
      <c r="Z158" s="67" t="str">
        <f>IF($B$1="Metric", IFERROR(VLOOKUP(SUBSTITUTE($A158&amp;"Metric"&amp;$B158," ",""),members_metric!$F$7:$J$2000,5,FALSE),""),IFERROR(VLOOKUP(SUBSTITUTE($A158&amp;$B158," ",""),members!$D$7:$H$2000,5,FALSE),""))</f>
        <v/>
      </c>
      <c r="AA158" s="55" t="e">
        <f>IF(#REF!&lt;=N158,1,0)</f>
        <v>#REF!</v>
      </c>
      <c r="AB158" s="119"/>
      <c r="AC158" s="119"/>
      <c r="AD158" s="119"/>
      <c r="AE158" s="119"/>
      <c r="AF158" s="119"/>
      <c r="AG158" s="119"/>
      <c r="AH158" s="119"/>
      <c r="AI158" s="119"/>
      <c r="AJ158" s="119"/>
      <c r="AK158" s="119"/>
      <c r="AL158" s="119"/>
      <c r="AM158" s="119"/>
      <c r="AN158" s="119"/>
      <c r="AO158" s="119"/>
      <c r="AP158" s="119"/>
      <c r="AQ158" s="119"/>
      <c r="AR158" s="119"/>
      <c r="AS158" s="119"/>
      <c r="AT158" s="119"/>
      <c r="AU158" s="119"/>
      <c r="AV158" s="119"/>
      <c r="AW158" s="119"/>
      <c r="AX158" s="119"/>
    </row>
    <row r="159" spans="1:50" ht="15" x14ac:dyDescent="0.2">
      <c r="A159" s="121"/>
      <c r="B159" s="122"/>
      <c r="C159" s="122"/>
      <c r="D159" s="122"/>
      <c r="E159" s="122"/>
      <c r="F159" s="58">
        <f t="shared" si="23"/>
        <v>0</v>
      </c>
      <c r="G159" s="59" t="str">
        <f>IF($B$1="Metric", IFERROR(VLOOKUP(SUBSTITUTE($A159&amp;"Metric"&amp;$B159," ",""),members_metric!$F$7:$J$2000,3,FALSE),""),  IFERROR(VLOOKUP(SUBSTITUTE($A159&amp;$B159," ",""),members!$D$7:$G$2000,3,FALSE),""))</f>
        <v/>
      </c>
      <c r="H159" s="60" t="str">
        <f t="shared" si="19"/>
        <v/>
      </c>
      <c r="I159" s="57"/>
      <c r="J159" s="61" t="str">
        <f>IFERROR(VLOOKUP(SUBSTITUTE($X159&amp;ROUNDUP($G159,2)," ",""),HFF_Data1!$C$4:$M$1004,MATCH('Estimator Steel Portfolio'!$C159,HFF_Data1!$C$4:$M$4,0),TRUE)*1000,"")</f>
        <v/>
      </c>
      <c r="K159" s="61" t="str">
        <f>IFERROR($J159/HFF_Data1!$H$1,"")</f>
        <v/>
      </c>
      <c r="L159" s="62" t="str">
        <f t="shared" si="20"/>
        <v/>
      </c>
      <c r="M159" s="63" t="str">
        <f>IFERROR(VLOOKUP(SUBSTITUTE($X159&amp;ROUNDUP($G159,2)," ",""),HFF_Data1!$C$4:$N$1004,12,TRUE),"")</f>
        <v/>
      </c>
      <c r="N159" s="64" t="str">
        <f t="shared" si="21"/>
        <v/>
      </c>
      <c r="O159" s="65" t="str">
        <f t="shared" si="22"/>
        <v/>
      </c>
      <c r="P159" s="57"/>
      <c r="Q159" s="61" t="str">
        <f>IFERROR(VLOOKUP(SUBSTITUTE($X159&amp;ROUNDUP($G159,2)," ",""),AWHB_Data!$C$4:$M$1005,MATCH('Estimator Steel Portfolio'!$C159,AWHB_Data!$C$4:$M$4,0),TRUE)*1000,"")</f>
        <v/>
      </c>
      <c r="R159" s="61" t="str">
        <f>IFERROR($Q159/AWHB_Data!$H$1,"")</f>
        <v/>
      </c>
      <c r="S159" s="62" t="str">
        <f t="shared" si="24"/>
        <v/>
      </c>
      <c r="T159" s="63" t="str">
        <f>IFERROR(VLOOKUP(SUBSTITUTE($X159&amp;ROUNDUP($G159,2)," ",""),AWHB_Data!$C$4:$N$1005,12,TRUE),"")</f>
        <v/>
      </c>
      <c r="U159" s="74" t="str">
        <f t="shared" si="25"/>
        <v xml:space="preserve"> </v>
      </c>
      <c r="V159" s="75" t="str">
        <f t="shared" si="26"/>
        <v/>
      </c>
      <c r="X159" s="55" t="str">
        <f>IF($B$1="Metric",IFERROR(VLOOKUP(SUBSTITUTE($A159&amp;"Metric"&amp;$B159," ",""),members_metric!$F$7:$K$2000,6,FALSE),""),IFERROR(VLOOKUP(SUBSTITUTE($A159&amp;$B159," ",""),members!$D$7:$I$2000,6,FALSE),""))</f>
        <v/>
      </c>
      <c r="Y159" s="66" t="str">
        <f>IF($B$1="Metric", IFERROR(VLOOKUP(SUBSTITUTE($A159&amp;"Metric"&amp;$B159," ",""),members_metric!$F$7:$J$2000,2,FALSE)/12,""),IFERROR(VLOOKUP(SUBSTITUTE($A159&amp;$B159," ",""),members!$D$7:$G$2000,2,FALSE)/12,""))</f>
        <v/>
      </c>
      <c r="Z159" s="67" t="str">
        <f>IF($B$1="Metric", IFERROR(VLOOKUP(SUBSTITUTE($A159&amp;"Metric"&amp;$B159," ",""),members_metric!$F$7:$J$2000,5,FALSE),""),IFERROR(VLOOKUP(SUBSTITUTE($A159&amp;$B159," ",""),members!$D$7:$H$2000,5,FALSE),""))</f>
        <v/>
      </c>
      <c r="AA159" s="55" t="e">
        <f>IF(#REF!&lt;=N159,1,0)</f>
        <v>#REF!</v>
      </c>
      <c r="AB159" s="119"/>
      <c r="AC159" s="119"/>
      <c r="AD159" s="119"/>
      <c r="AE159" s="119"/>
      <c r="AF159" s="119"/>
      <c r="AG159" s="119"/>
      <c r="AH159" s="119"/>
      <c r="AI159" s="119"/>
      <c r="AJ159" s="119"/>
      <c r="AK159" s="119"/>
      <c r="AL159" s="119"/>
      <c r="AM159" s="119"/>
      <c r="AN159" s="119"/>
      <c r="AO159" s="119"/>
      <c r="AP159" s="119"/>
      <c r="AQ159" s="119"/>
      <c r="AR159" s="119"/>
      <c r="AS159" s="119"/>
      <c r="AT159" s="119"/>
      <c r="AU159" s="119"/>
      <c r="AV159" s="119"/>
      <c r="AW159" s="119"/>
      <c r="AX159" s="119"/>
    </row>
    <row r="160" spans="1:50" ht="15" x14ac:dyDescent="0.2">
      <c r="A160" s="121"/>
      <c r="B160" s="122"/>
      <c r="C160" s="122"/>
      <c r="D160" s="122"/>
      <c r="E160" s="122"/>
      <c r="F160" s="58">
        <f t="shared" si="23"/>
        <v>0</v>
      </c>
      <c r="G160" s="59" t="str">
        <f>IF($B$1="Metric", IFERROR(VLOOKUP(SUBSTITUTE($A160&amp;"Metric"&amp;$B160," ",""),members_metric!$F$7:$J$2000,3,FALSE),""),  IFERROR(VLOOKUP(SUBSTITUTE($A160&amp;$B160," ",""),members!$D$7:$G$2000,3,FALSE),""))</f>
        <v/>
      </c>
      <c r="H160" s="60" t="str">
        <f t="shared" si="19"/>
        <v/>
      </c>
      <c r="I160" s="57"/>
      <c r="J160" s="61" t="str">
        <f>IFERROR(VLOOKUP(SUBSTITUTE($X160&amp;ROUNDUP($G160,2)," ",""),HFF_Data1!$C$4:$M$1004,MATCH('Estimator Steel Portfolio'!$C160,HFF_Data1!$C$4:$M$4,0),TRUE)*1000,"")</f>
        <v/>
      </c>
      <c r="K160" s="61" t="str">
        <f>IFERROR($J160/HFF_Data1!$H$1,"")</f>
        <v/>
      </c>
      <c r="L160" s="62" t="str">
        <f t="shared" si="20"/>
        <v/>
      </c>
      <c r="M160" s="63" t="str">
        <f>IFERROR(VLOOKUP(SUBSTITUTE($X160&amp;ROUNDUP($G160,2)," ",""),HFF_Data1!$C$4:$N$1004,12,TRUE),"")</f>
        <v/>
      </c>
      <c r="N160" s="64" t="str">
        <f t="shared" si="21"/>
        <v/>
      </c>
      <c r="O160" s="65" t="str">
        <f t="shared" si="22"/>
        <v/>
      </c>
      <c r="P160" s="57"/>
      <c r="Q160" s="61" t="str">
        <f>IFERROR(VLOOKUP(SUBSTITUTE($X160&amp;ROUNDUP($G160,2)," ",""),AWHB_Data!$C$4:$M$1005,MATCH('Estimator Steel Portfolio'!$C160,AWHB_Data!$C$4:$M$4,0),TRUE)*1000,"")</f>
        <v/>
      </c>
      <c r="R160" s="61" t="str">
        <f>IFERROR($Q160/AWHB_Data!$H$1,"")</f>
        <v/>
      </c>
      <c r="S160" s="62" t="str">
        <f t="shared" si="24"/>
        <v/>
      </c>
      <c r="T160" s="63" t="str">
        <f>IFERROR(VLOOKUP(SUBSTITUTE($X160&amp;ROUNDUP($G160,2)," ",""),AWHB_Data!$C$4:$N$1005,12,TRUE),"")</f>
        <v/>
      </c>
      <c r="U160" s="74" t="str">
        <f t="shared" si="25"/>
        <v xml:space="preserve"> </v>
      </c>
      <c r="V160" s="75" t="str">
        <f t="shared" si="26"/>
        <v/>
      </c>
      <c r="X160" s="55" t="str">
        <f>IF($B$1="Metric",IFERROR(VLOOKUP(SUBSTITUTE($A160&amp;"Metric"&amp;$B160," ",""),members_metric!$F$7:$K$2000,6,FALSE),""),IFERROR(VLOOKUP(SUBSTITUTE($A160&amp;$B160," ",""),members!$D$7:$I$2000,6,FALSE),""))</f>
        <v/>
      </c>
      <c r="Y160" s="66" t="str">
        <f>IF($B$1="Metric", IFERROR(VLOOKUP(SUBSTITUTE($A160&amp;"Metric"&amp;$B160," ",""),members_metric!$F$7:$J$2000,2,FALSE)/12,""),IFERROR(VLOOKUP(SUBSTITUTE($A160&amp;$B160," ",""),members!$D$7:$G$2000,2,FALSE)/12,""))</f>
        <v/>
      </c>
      <c r="Z160" s="67" t="str">
        <f>IF($B$1="Metric", IFERROR(VLOOKUP(SUBSTITUTE($A160&amp;"Metric"&amp;$B160," ",""),members_metric!$F$7:$J$2000,5,FALSE),""),IFERROR(VLOOKUP(SUBSTITUTE($A160&amp;$B160," ",""),members!$D$7:$H$2000,5,FALSE),""))</f>
        <v/>
      </c>
      <c r="AA160" s="55" t="e">
        <f>IF(#REF!&lt;=N160,1,0)</f>
        <v>#REF!</v>
      </c>
      <c r="AB160" s="119"/>
      <c r="AC160" s="119"/>
      <c r="AD160" s="119"/>
      <c r="AE160" s="119"/>
      <c r="AF160" s="119"/>
      <c r="AG160" s="119"/>
      <c r="AH160" s="119"/>
      <c r="AI160" s="119"/>
      <c r="AJ160" s="119"/>
      <c r="AK160" s="119"/>
      <c r="AL160" s="119"/>
      <c r="AM160" s="119"/>
      <c r="AN160" s="119"/>
      <c r="AO160" s="119"/>
      <c r="AP160" s="119"/>
      <c r="AQ160" s="119"/>
      <c r="AR160" s="119"/>
      <c r="AS160" s="119"/>
      <c r="AT160" s="119"/>
      <c r="AU160" s="119"/>
      <c r="AV160" s="119"/>
      <c r="AW160" s="119"/>
      <c r="AX160" s="119"/>
    </row>
    <row r="161" spans="1:50" ht="15" x14ac:dyDescent="0.2">
      <c r="A161" s="121"/>
      <c r="B161" s="122"/>
      <c r="C161" s="122"/>
      <c r="D161" s="122"/>
      <c r="E161" s="122"/>
      <c r="F161" s="58">
        <f t="shared" si="23"/>
        <v>0</v>
      </c>
      <c r="G161" s="59" t="str">
        <f>IF($B$1="Metric", IFERROR(VLOOKUP(SUBSTITUTE($A161&amp;"Metric"&amp;$B161," ",""),members_metric!$F$7:$J$2000,3,FALSE),""),  IFERROR(VLOOKUP(SUBSTITUTE($A161&amp;$B161," ",""),members!$D$7:$G$2000,3,FALSE),""))</f>
        <v/>
      </c>
      <c r="H161" s="60" t="str">
        <f t="shared" si="19"/>
        <v/>
      </c>
      <c r="I161" s="57"/>
      <c r="J161" s="61" t="str">
        <f>IFERROR(VLOOKUP(SUBSTITUTE($X161&amp;ROUNDUP($G161,2)," ",""),HFF_Data1!$C$4:$M$1004,MATCH('Estimator Steel Portfolio'!$C161,HFF_Data1!$C$4:$M$4,0),TRUE)*1000,"")</f>
        <v/>
      </c>
      <c r="K161" s="61" t="str">
        <f>IFERROR($J161/HFF_Data1!$H$1,"")</f>
        <v/>
      </c>
      <c r="L161" s="62" t="str">
        <f t="shared" si="20"/>
        <v/>
      </c>
      <c r="M161" s="63" t="str">
        <f>IFERROR(VLOOKUP(SUBSTITUTE($X161&amp;ROUNDUP($G161,2)," ",""),HFF_Data1!$C$4:$N$1004,12,TRUE),"")</f>
        <v/>
      </c>
      <c r="N161" s="64" t="str">
        <f t="shared" si="21"/>
        <v/>
      </c>
      <c r="O161" s="65" t="str">
        <f t="shared" si="22"/>
        <v/>
      </c>
      <c r="P161" s="57"/>
      <c r="Q161" s="61" t="str">
        <f>IFERROR(VLOOKUP(SUBSTITUTE($X161&amp;ROUNDUP($G161,2)," ",""),AWHB_Data!$C$4:$M$1005,MATCH('Estimator Steel Portfolio'!$C161,AWHB_Data!$C$4:$M$4,0),TRUE)*1000,"")</f>
        <v/>
      </c>
      <c r="R161" s="61" t="str">
        <f>IFERROR($Q161/AWHB_Data!$H$1,"")</f>
        <v/>
      </c>
      <c r="S161" s="62" t="str">
        <f t="shared" si="24"/>
        <v/>
      </c>
      <c r="T161" s="63" t="str">
        <f>IFERROR(VLOOKUP(SUBSTITUTE($X161&amp;ROUNDUP($G161,2)," ",""),AWHB_Data!$C$4:$N$1005,12,TRUE),"")</f>
        <v/>
      </c>
      <c r="U161" s="74" t="str">
        <f t="shared" si="25"/>
        <v xml:space="preserve"> </v>
      </c>
      <c r="V161" s="75" t="str">
        <f t="shared" si="26"/>
        <v/>
      </c>
      <c r="X161" s="55" t="str">
        <f>IF($B$1="Metric",IFERROR(VLOOKUP(SUBSTITUTE($A161&amp;"Metric"&amp;$B161," ",""),members_metric!$F$7:$K$2000,6,FALSE),""),IFERROR(VLOOKUP(SUBSTITUTE($A161&amp;$B161," ",""),members!$D$7:$I$2000,6,FALSE),""))</f>
        <v/>
      </c>
      <c r="Y161" s="66" t="str">
        <f>IF($B$1="Metric", IFERROR(VLOOKUP(SUBSTITUTE($A161&amp;"Metric"&amp;$B161," ",""),members_metric!$F$7:$J$2000,2,FALSE)/12,""),IFERROR(VLOOKUP(SUBSTITUTE($A161&amp;$B161," ",""),members!$D$7:$G$2000,2,FALSE)/12,""))</f>
        <v/>
      </c>
      <c r="Z161" s="67" t="str">
        <f>IF($B$1="Metric", IFERROR(VLOOKUP(SUBSTITUTE($A161&amp;"Metric"&amp;$B161," ",""),members_metric!$F$7:$J$2000,5,FALSE),""),IFERROR(VLOOKUP(SUBSTITUTE($A161&amp;$B161," ",""),members!$D$7:$H$2000,5,FALSE),""))</f>
        <v/>
      </c>
      <c r="AA161" s="55" t="e">
        <f>IF(#REF!&lt;=N161,1,0)</f>
        <v>#REF!</v>
      </c>
      <c r="AB161" s="119"/>
      <c r="AC161" s="119"/>
      <c r="AD161" s="119"/>
      <c r="AE161" s="119"/>
      <c r="AF161" s="119"/>
      <c r="AG161" s="119"/>
      <c r="AH161" s="119"/>
      <c r="AI161" s="119"/>
      <c r="AJ161" s="119"/>
      <c r="AK161" s="119"/>
      <c r="AL161" s="119"/>
      <c r="AM161" s="119"/>
      <c r="AN161" s="119"/>
      <c r="AO161" s="119"/>
      <c r="AP161" s="119"/>
      <c r="AQ161" s="119"/>
      <c r="AR161" s="119"/>
      <c r="AS161" s="119"/>
      <c r="AT161" s="119"/>
      <c r="AU161" s="119"/>
      <c r="AV161" s="119"/>
      <c r="AW161" s="119"/>
      <c r="AX161" s="119"/>
    </row>
    <row r="162" spans="1:50" ht="15" x14ac:dyDescent="0.2">
      <c r="A162" s="121"/>
      <c r="B162" s="122"/>
      <c r="C162" s="122"/>
      <c r="D162" s="122"/>
      <c r="E162" s="122"/>
      <c r="F162" s="58">
        <f t="shared" si="23"/>
        <v>0</v>
      </c>
      <c r="G162" s="59" t="str">
        <f>IF($B$1="Metric", IFERROR(VLOOKUP(SUBSTITUTE($A162&amp;"Metric"&amp;$B162," ",""),members_metric!$F$7:$J$2000,3,FALSE),""),  IFERROR(VLOOKUP(SUBSTITUTE($A162&amp;$B162," ",""),members!$D$7:$G$2000,3,FALSE),""))</f>
        <v/>
      </c>
      <c r="H162" s="60" t="str">
        <f t="shared" si="19"/>
        <v/>
      </c>
      <c r="I162" s="57"/>
      <c r="J162" s="61" t="str">
        <f>IFERROR(VLOOKUP(SUBSTITUTE($X162&amp;ROUNDUP($G162,2)," ",""),HFF_Data1!$C$4:$M$1004,MATCH('Estimator Steel Portfolio'!$C162,HFF_Data1!$C$4:$M$4,0),TRUE)*1000,"")</f>
        <v/>
      </c>
      <c r="K162" s="61" t="str">
        <f>IFERROR($J162/HFF_Data1!$H$1,"")</f>
        <v/>
      </c>
      <c r="L162" s="62" t="str">
        <f t="shared" si="20"/>
        <v/>
      </c>
      <c r="M162" s="63" t="str">
        <f>IFERROR(VLOOKUP(SUBSTITUTE($X162&amp;ROUNDUP($G162,2)," ",""),HFF_Data1!$C$4:$N$1004,12,TRUE),"")</f>
        <v/>
      </c>
      <c r="N162" s="64" t="str">
        <f t="shared" si="21"/>
        <v/>
      </c>
      <c r="O162" s="65" t="str">
        <f t="shared" si="22"/>
        <v/>
      </c>
      <c r="P162" s="57"/>
      <c r="Q162" s="61" t="str">
        <f>IFERROR(VLOOKUP(SUBSTITUTE($X162&amp;ROUNDUP($G162,2)," ",""),AWHB_Data!$C$4:$M$1005,MATCH('Estimator Steel Portfolio'!$C162,AWHB_Data!$C$4:$M$4,0),TRUE)*1000,"")</f>
        <v/>
      </c>
      <c r="R162" s="61" t="str">
        <f>IFERROR($Q162/AWHB_Data!$H$1,"")</f>
        <v/>
      </c>
      <c r="S162" s="62" t="str">
        <f t="shared" si="24"/>
        <v/>
      </c>
      <c r="T162" s="63" t="str">
        <f>IFERROR(VLOOKUP(SUBSTITUTE($X162&amp;ROUNDUP($G162,2)," ",""),AWHB_Data!$C$4:$N$1005,12,TRUE),"")</f>
        <v/>
      </c>
      <c r="U162" s="74" t="str">
        <f t="shared" si="25"/>
        <v xml:space="preserve"> </v>
      </c>
      <c r="V162" s="75" t="str">
        <f t="shared" si="26"/>
        <v/>
      </c>
      <c r="X162" s="55" t="str">
        <f>IF($B$1="Metric",IFERROR(VLOOKUP(SUBSTITUTE($A162&amp;"Metric"&amp;$B162," ",""),members_metric!$F$7:$K$2000,6,FALSE),""),IFERROR(VLOOKUP(SUBSTITUTE($A162&amp;$B162," ",""),members!$D$7:$I$2000,6,FALSE),""))</f>
        <v/>
      </c>
      <c r="Y162" s="66" t="str">
        <f>IF($B$1="Metric", IFERROR(VLOOKUP(SUBSTITUTE($A162&amp;"Metric"&amp;$B162," ",""),members_metric!$F$7:$J$2000,2,FALSE)/12,""),IFERROR(VLOOKUP(SUBSTITUTE($A162&amp;$B162," ",""),members!$D$7:$G$2000,2,FALSE)/12,""))</f>
        <v/>
      </c>
      <c r="Z162" s="67" t="str">
        <f>IF($B$1="Metric", IFERROR(VLOOKUP(SUBSTITUTE($A162&amp;"Metric"&amp;$B162," ",""),members_metric!$F$7:$J$2000,5,FALSE),""),IFERROR(VLOOKUP(SUBSTITUTE($A162&amp;$B162," ",""),members!$D$7:$H$2000,5,FALSE),""))</f>
        <v/>
      </c>
      <c r="AA162" s="55" t="e">
        <f>IF(#REF!&lt;=N162,1,0)</f>
        <v>#REF!</v>
      </c>
      <c r="AB162" s="119"/>
      <c r="AC162" s="119"/>
      <c r="AD162" s="119"/>
      <c r="AE162" s="119"/>
      <c r="AF162" s="119"/>
      <c r="AG162" s="119"/>
      <c r="AH162" s="119"/>
      <c r="AI162" s="119"/>
      <c r="AJ162" s="119"/>
      <c r="AK162" s="119"/>
      <c r="AL162" s="119"/>
      <c r="AM162" s="119"/>
      <c r="AN162" s="119"/>
      <c r="AO162" s="119"/>
      <c r="AP162" s="119"/>
      <c r="AQ162" s="119"/>
      <c r="AR162" s="119"/>
      <c r="AS162" s="119"/>
      <c r="AT162" s="119"/>
      <c r="AU162" s="119"/>
      <c r="AV162" s="119"/>
      <c r="AW162" s="119"/>
      <c r="AX162" s="119"/>
    </row>
    <row r="163" spans="1:50" ht="15" x14ac:dyDescent="0.2">
      <c r="A163" s="121"/>
      <c r="B163" s="122"/>
      <c r="C163" s="122"/>
      <c r="D163" s="122"/>
      <c r="E163" s="122"/>
      <c r="F163" s="58">
        <f t="shared" si="23"/>
        <v>0</v>
      </c>
      <c r="G163" s="59" t="str">
        <f>IF($B$1="Metric", IFERROR(VLOOKUP(SUBSTITUTE($A163&amp;"Metric"&amp;$B163," ",""),members_metric!$F$7:$J$2000,3,FALSE),""),  IFERROR(VLOOKUP(SUBSTITUTE($A163&amp;$B163," ",""),members!$D$7:$G$2000,3,FALSE),""))</f>
        <v/>
      </c>
      <c r="H163" s="60" t="str">
        <f t="shared" si="19"/>
        <v/>
      </c>
      <c r="I163" s="57"/>
      <c r="J163" s="61" t="str">
        <f>IFERROR(VLOOKUP(SUBSTITUTE($X163&amp;ROUNDUP($G163,2)," ",""),HFF_Data1!$C$4:$M$1004,MATCH('Estimator Steel Portfolio'!$C163,HFF_Data1!$C$4:$M$4,0),TRUE)*1000,"")</f>
        <v/>
      </c>
      <c r="K163" s="61" t="str">
        <f>IFERROR($J163/HFF_Data1!$H$1,"")</f>
        <v/>
      </c>
      <c r="L163" s="62" t="str">
        <f t="shared" si="20"/>
        <v/>
      </c>
      <c r="M163" s="63" t="str">
        <f>IFERROR(VLOOKUP(SUBSTITUTE($X163&amp;ROUNDUP($G163,2)," ",""),HFF_Data1!$C$4:$N$1004,12,TRUE),"")</f>
        <v/>
      </c>
      <c r="N163" s="64" t="str">
        <f t="shared" si="21"/>
        <v/>
      </c>
      <c r="O163" s="65" t="str">
        <f t="shared" si="22"/>
        <v/>
      </c>
      <c r="P163" s="57"/>
      <c r="Q163" s="61" t="str">
        <f>IFERROR(VLOOKUP(SUBSTITUTE($X163&amp;ROUNDUP($G163,2)," ",""),AWHB_Data!$C$4:$M$1005,MATCH('Estimator Steel Portfolio'!$C163,AWHB_Data!$C$4:$M$4,0),TRUE)*1000,"")</f>
        <v/>
      </c>
      <c r="R163" s="61" t="str">
        <f>IFERROR($Q163/AWHB_Data!$H$1,"")</f>
        <v/>
      </c>
      <c r="S163" s="62" t="str">
        <f t="shared" si="24"/>
        <v/>
      </c>
      <c r="T163" s="63" t="str">
        <f>IFERROR(VLOOKUP(SUBSTITUTE($X163&amp;ROUNDUP($G163,2)," ",""),AWHB_Data!$C$4:$N$1005,12,TRUE),"")</f>
        <v/>
      </c>
      <c r="U163" s="74" t="str">
        <f t="shared" si="25"/>
        <v xml:space="preserve"> </v>
      </c>
      <c r="V163" s="75" t="str">
        <f t="shared" si="26"/>
        <v/>
      </c>
      <c r="X163" s="55" t="str">
        <f>IF($B$1="Metric",IFERROR(VLOOKUP(SUBSTITUTE($A163&amp;"Metric"&amp;$B163," ",""),members_metric!$F$7:$K$2000,6,FALSE),""),IFERROR(VLOOKUP(SUBSTITUTE($A163&amp;$B163," ",""),members!$D$7:$I$2000,6,FALSE),""))</f>
        <v/>
      </c>
      <c r="Y163" s="66" t="str">
        <f>IF($B$1="Metric", IFERROR(VLOOKUP(SUBSTITUTE($A163&amp;"Metric"&amp;$B163," ",""),members_metric!$F$7:$J$2000,2,FALSE)/12,""),IFERROR(VLOOKUP(SUBSTITUTE($A163&amp;$B163," ",""),members!$D$7:$G$2000,2,FALSE)/12,""))</f>
        <v/>
      </c>
      <c r="Z163" s="67" t="str">
        <f>IF($B$1="Metric", IFERROR(VLOOKUP(SUBSTITUTE($A163&amp;"Metric"&amp;$B163," ",""),members_metric!$F$7:$J$2000,5,FALSE),""),IFERROR(VLOOKUP(SUBSTITUTE($A163&amp;$B163," ",""),members!$D$7:$H$2000,5,FALSE),""))</f>
        <v/>
      </c>
      <c r="AA163" s="55" t="e">
        <f>IF(#REF!&lt;=N163,1,0)</f>
        <v>#REF!</v>
      </c>
      <c r="AB163" s="119"/>
      <c r="AC163" s="119"/>
      <c r="AD163" s="119"/>
      <c r="AE163" s="119"/>
      <c r="AF163" s="119"/>
      <c r="AG163" s="119"/>
      <c r="AH163" s="119"/>
      <c r="AI163" s="119"/>
      <c r="AJ163" s="119"/>
      <c r="AK163" s="119"/>
      <c r="AL163" s="119"/>
      <c r="AM163" s="119"/>
      <c r="AN163" s="119"/>
      <c r="AO163" s="119"/>
      <c r="AP163" s="119"/>
      <c r="AQ163" s="119"/>
      <c r="AR163" s="119"/>
      <c r="AS163" s="119"/>
      <c r="AT163" s="119"/>
      <c r="AU163" s="119"/>
      <c r="AV163" s="119"/>
      <c r="AW163" s="119"/>
      <c r="AX163" s="119"/>
    </row>
    <row r="164" spans="1:50" ht="15" x14ac:dyDescent="0.2">
      <c r="A164" s="121"/>
      <c r="B164" s="122"/>
      <c r="C164" s="122"/>
      <c r="D164" s="122"/>
      <c r="E164" s="122"/>
      <c r="F164" s="58">
        <f t="shared" si="23"/>
        <v>0</v>
      </c>
      <c r="G164" s="59" t="str">
        <f>IF($B$1="Metric", IFERROR(VLOOKUP(SUBSTITUTE($A164&amp;"Metric"&amp;$B164," ",""),members_metric!$F$7:$J$2000,3,FALSE),""),  IFERROR(VLOOKUP(SUBSTITUTE($A164&amp;$B164," ",""),members!$D$7:$G$2000,3,FALSE),""))</f>
        <v/>
      </c>
      <c r="H164" s="60" t="str">
        <f t="shared" si="19"/>
        <v/>
      </c>
      <c r="I164" s="57"/>
      <c r="J164" s="61" t="str">
        <f>IFERROR(VLOOKUP(SUBSTITUTE($X164&amp;ROUNDUP($G164,2)," ",""),HFF_Data1!$C$4:$M$1004,MATCH('Estimator Steel Portfolio'!$C164,HFF_Data1!$C$4:$M$4,0),TRUE)*1000,"")</f>
        <v/>
      </c>
      <c r="K164" s="61" t="str">
        <f>IFERROR($J164/HFF_Data1!$H$1,"")</f>
        <v/>
      </c>
      <c r="L164" s="62" t="str">
        <f t="shared" si="20"/>
        <v/>
      </c>
      <c r="M164" s="63" t="str">
        <f>IFERROR(VLOOKUP(SUBSTITUTE($X164&amp;ROUNDUP($G164,2)," ",""),HFF_Data1!$C$4:$N$1004,12,TRUE),"")</f>
        <v/>
      </c>
      <c r="N164" s="64" t="str">
        <f t="shared" si="21"/>
        <v/>
      </c>
      <c r="O164" s="65" t="str">
        <f t="shared" si="22"/>
        <v/>
      </c>
      <c r="P164" s="57"/>
      <c r="Q164" s="61" t="str">
        <f>IFERROR(VLOOKUP(SUBSTITUTE($X164&amp;ROUNDUP($G164,2)," ",""),AWHB_Data!$C$4:$M$1005,MATCH('Estimator Steel Portfolio'!$C164,AWHB_Data!$C$4:$M$4,0),TRUE)*1000,"")</f>
        <v/>
      </c>
      <c r="R164" s="61" t="str">
        <f>IFERROR($Q164/AWHB_Data!$H$1,"")</f>
        <v/>
      </c>
      <c r="S164" s="62" t="str">
        <f t="shared" si="24"/>
        <v/>
      </c>
      <c r="T164" s="63" t="str">
        <f>IFERROR(VLOOKUP(SUBSTITUTE($X164&amp;ROUNDUP($G164,2)," ",""),AWHB_Data!$C$4:$N$1005,12,TRUE),"")</f>
        <v/>
      </c>
      <c r="U164" s="74" t="str">
        <f t="shared" si="25"/>
        <v xml:space="preserve"> </v>
      </c>
      <c r="V164" s="75" t="str">
        <f t="shared" si="26"/>
        <v/>
      </c>
      <c r="X164" s="55" t="str">
        <f>IF($B$1="Metric",IFERROR(VLOOKUP(SUBSTITUTE($A164&amp;"Metric"&amp;$B164," ",""),members_metric!$F$7:$K$2000,6,FALSE),""),IFERROR(VLOOKUP(SUBSTITUTE($A164&amp;$B164," ",""),members!$D$7:$I$2000,6,FALSE),""))</f>
        <v/>
      </c>
      <c r="Y164" s="66" t="str">
        <f>IF($B$1="Metric", IFERROR(VLOOKUP(SUBSTITUTE($A164&amp;"Metric"&amp;$B164," ",""),members_metric!$F$7:$J$2000,2,FALSE)/12,""),IFERROR(VLOOKUP(SUBSTITUTE($A164&amp;$B164," ",""),members!$D$7:$G$2000,2,FALSE)/12,""))</f>
        <v/>
      </c>
      <c r="Z164" s="67" t="str">
        <f>IF($B$1="Metric", IFERROR(VLOOKUP(SUBSTITUTE($A164&amp;"Metric"&amp;$B164," ",""),members_metric!$F$7:$J$2000,5,FALSE),""),IFERROR(VLOOKUP(SUBSTITUTE($A164&amp;$B164," ",""),members!$D$7:$H$2000,5,FALSE),""))</f>
        <v/>
      </c>
      <c r="AA164" s="55" t="e">
        <f>IF(#REF!&lt;=N164,1,0)</f>
        <v>#REF!</v>
      </c>
      <c r="AB164" s="119"/>
      <c r="AC164" s="119"/>
      <c r="AD164" s="119"/>
      <c r="AE164" s="119"/>
      <c r="AF164" s="119"/>
      <c r="AG164" s="119"/>
      <c r="AH164" s="119"/>
      <c r="AI164" s="119"/>
      <c r="AJ164" s="119"/>
      <c r="AK164" s="119"/>
      <c r="AL164" s="119"/>
      <c r="AM164" s="119"/>
      <c r="AN164" s="119"/>
      <c r="AO164" s="119"/>
      <c r="AP164" s="119"/>
      <c r="AQ164" s="119"/>
      <c r="AR164" s="119"/>
      <c r="AS164" s="119"/>
      <c r="AT164" s="119"/>
      <c r="AU164" s="119"/>
      <c r="AV164" s="119"/>
      <c r="AW164" s="119"/>
      <c r="AX164" s="119"/>
    </row>
    <row r="165" spans="1:50" ht="15" x14ac:dyDescent="0.2">
      <c r="A165" s="121"/>
      <c r="B165" s="122"/>
      <c r="C165" s="122"/>
      <c r="D165" s="122"/>
      <c r="E165" s="122"/>
      <c r="F165" s="58">
        <f t="shared" si="23"/>
        <v>0</v>
      </c>
      <c r="G165" s="59" t="str">
        <f>IF($B$1="Metric", IFERROR(VLOOKUP(SUBSTITUTE($A165&amp;"Metric"&amp;$B165," ",""),members_metric!$F$7:$J$2000,3,FALSE),""),  IFERROR(VLOOKUP(SUBSTITUTE($A165&amp;$B165," ",""),members!$D$7:$G$2000,3,FALSE),""))</f>
        <v/>
      </c>
      <c r="H165" s="60" t="str">
        <f t="shared" si="19"/>
        <v/>
      </c>
      <c r="I165" s="57"/>
      <c r="J165" s="61" t="str">
        <f>IFERROR(VLOOKUP(SUBSTITUTE($X165&amp;ROUNDUP($G165,2)," ",""),HFF_Data1!$C$4:$M$1004,MATCH('Estimator Steel Portfolio'!$C165,HFF_Data1!$C$4:$M$4,0),TRUE)*1000,"")</f>
        <v/>
      </c>
      <c r="K165" s="61" t="str">
        <f>IFERROR($J165/HFF_Data1!$H$1,"")</f>
        <v/>
      </c>
      <c r="L165" s="62" t="str">
        <f t="shared" si="20"/>
        <v/>
      </c>
      <c r="M165" s="63" t="str">
        <f>IFERROR(VLOOKUP(SUBSTITUTE($X165&amp;ROUNDUP($G165,2)," ",""),HFF_Data1!$C$4:$N$1004,12,TRUE),"")</f>
        <v/>
      </c>
      <c r="N165" s="64" t="str">
        <f t="shared" si="21"/>
        <v/>
      </c>
      <c r="O165" s="65" t="str">
        <f t="shared" si="22"/>
        <v/>
      </c>
      <c r="P165" s="57"/>
      <c r="Q165" s="61" t="str">
        <f>IFERROR(VLOOKUP(SUBSTITUTE($X165&amp;ROUNDUP($G165,2)," ",""),AWHB_Data!$C$4:$M$1005,MATCH('Estimator Steel Portfolio'!$C165,AWHB_Data!$C$4:$M$4,0),TRUE)*1000,"")</f>
        <v/>
      </c>
      <c r="R165" s="61" t="str">
        <f>IFERROR($Q165/AWHB_Data!$H$1,"")</f>
        <v/>
      </c>
      <c r="S165" s="62" t="str">
        <f t="shared" si="24"/>
        <v/>
      </c>
      <c r="T165" s="63" t="str">
        <f>IFERROR(VLOOKUP(SUBSTITUTE($X165&amp;ROUNDUP($G165,2)," ",""),AWHB_Data!$C$4:$N$1005,12,TRUE),"")</f>
        <v/>
      </c>
      <c r="U165" s="74" t="str">
        <f t="shared" si="25"/>
        <v xml:space="preserve"> </v>
      </c>
      <c r="V165" s="75" t="str">
        <f t="shared" si="26"/>
        <v/>
      </c>
      <c r="X165" s="55" t="str">
        <f>IF($B$1="Metric",IFERROR(VLOOKUP(SUBSTITUTE($A165&amp;"Metric"&amp;$B165," ",""),members_metric!$F$7:$K$2000,6,FALSE),""),IFERROR(VLOOKUP(SUBSTITUTE($A165&amp;$B165," ",""),members!$D$7:$I$2000,6,FALSE),""))</f>
        <v/>
      </c>
      <c r="Y165" s="66" t="str">
        <f>IF($B$1="Metric", IFERROR(VLOOKUP(SUBSTITUTE($A165&amp;"Metric"&amp;$B165," ",""),members_metric!$F$7:$J$2000,2,FALSE)/12,""),IFERROR(VLOOKUP(SUBSTITUTE($A165&amp;$B165," ",""),members!$D$7:$G$2000,2,FALSE)/12,""))</f>
        <v/>
      </c>
      <c r="Z165" s="67" t="str">
        <f>IF($B$1="Metric", IFERROR(VLOOKUP(SUBSTITUTE($A165&amp;"Metric"&amp;$B165," ",""),members_metric!$F$7:$J$2000,5,FALSE),""),IFERROR(VLOOKUP(SUBSTITUTE($A165&amp;$B165," ",""),members!$D$7:$H$2000,5,FALSE),""))</f>
        <v/>
      </c>
      <c r="AA165" s="55" t="e">
        <f>IF(#REF!&lt;=N165,1,0)</f>
        <v>#REF!</v>
      </c>
      <c r="AB165" s="119"/>
      <c r="AC165" s="119"/>
      <c r="AD165" s="119"/>
      <c r="AE165" s="119"/>
      <c r="AF165" s="119"/>
      <c r="AG165" s="119"/>
      <c r="AH165" s="119"/>
      <c r="AI165" s="119"/>
      <c r="AJ165" s="119"/>
      <c r="AK165" s="119"/>
      <c r="AL165" s="119"/>
      <c r="AM165" s="119"/>
      <c r="AN165" s="119"/>
      <c r="AO165" s="119"/>
      <c r="AP165" s="119"/>
      <c r="AQ165" s="119"/>
      <c r="AR165" s="119"/>
      <c r="AS165" s="119"/>
      <c r="AT165" s="119"/>
      <c r="AU165" s="119"/>
      <c r="AV165" s="119"/>
      <c r="AW165" s="119"/>
      <c r="AX165" s="119"/>
    </row>
    <row r="166" spans="1:50" ht="15" x14ac:dyDescent="0.2">
      <c r="A166" s="121"/>
      <c r="B166" s="122"/>
      <c r="C166" s="122"/>
      <c r="D166" s="122"/>
      <c r="E166" s="122"/>
      <c r="F166" s="58">
        <f t="shared" si="23"/>
        <v>0</v>
      </c>
      <c r="G166" s="59" t="str">
        <f>IF($B$1="Metric", IFERROR(VLOOKUP(SUBSTITUTE($A166&amp;"Metric"&amp;$B166," ",""),members_metric!$F$7:$J$2000,3,FALSE),""),  IFERROR(VLOOKUP(SUBSTITUTE($A166&amp;$B166," ",""),members!$D$7:$G$2000,3,FALSE),""))</f>
        <v/>
      </c>
      <c r="H166" s="60" t="str">
        <f t="shared" si="19"/>
        <v/>
      </c>
      <c r="I166" s="57"/>
      <c r="J166" s="61" t="str">
        <f>IFERROR(VLOOKUP(SUBSTITUTE($X166&amp;ROUNDUP($G166,2)," ",""),HFF_Data1!$C$4:$M$1004,MATCH('Estimator Steel Portfolio'!$C166,HFF_Data1!$C$4:$M$4,0),TRUE)*1000,"")</f>
        <v/>
      </c>
      <c r="K166" s="61" t="str">
        <f>IFERROR($J166/HFF_Data1!$H$1,"")</f>
        <v/>
      </c>
      <c r="L166" s="62" t="str">
        <f t="shared" si="20"/>
        <v/>
      </c>
      <c r="M166" s="63" t="str">
        <f>IFERROR(VLOOKUP(SUBSTITUTE($X166&amp;ROUNDUP($G166,2)," ",""),HFF_Data1!$C$4:$N$1004,12,TRUE),"")</f>
        <v/>
      </c>
      <c r="N166" s="64" t="str">
        <f t="shared" si="21"/>
        <v/>
      </c>
      <c r="O166" s="65" t="str">
        <f t="shared" si="22"/>
        <v/>
      </c>
      <c r="P166" s="57"/>
      <c r="Q166" s="61" t="str">
        <f>IFERROR(VLOOKUP(SUBSTITUTE($X166&amp;ROUNDUP($G166,2)," ",""),AWHB_Data!$C$4:$M$1005,MATCH('Estimator Steel Portfolio'!$C166,AWHB_Data!$C$4:$M$4,0),TRUE)*1000,"")</f>
        <v/>
      </c>
      <c r="R166" s="61" t="str">
        <f>IFERROR($Q166/AWHB_Data!$H$1,"")</f>
        <v/>
      </c>
      <c r="S166" s="62" t="str">
        <f t="shared" si="24"/>
        <v/>
      </c>
      <c r="T166" s="63" t="str">
        <f>IFERROR(VLOOKUP(SUBSTITUTE($X166&amp;ROUNDUP($G166,2)," ",""),AWHB_Data!$C$4:$N$1005,12,TRUE),"")</f>
        <v/>
      </c>
      <c r="U166" s="74" t="str">
        <f t="shared" si="25"/>
        <v xml:space="preserve"> </v>
      </c>
      <c r="V166" s="75" t="str">
        <f t="shared" si="26"/>
        <v/>
      </c>
      <c r="X166" s="55" t="str">
        <f>IF($B$1="Metric",IFERROR(VLOOKUP(SUBSTITUTE($A166&amp;"Metric"&amp;$B166," ",""),members_metric!$F$7:$K$2000,6,FALSE),""),IFERROR(VLOOKUP(SUBSTITUTE($A166&amp;$B166," ",""),members!$D$7:$I$2000,6,FALSE),""))</f>
        <v/>
      </c>
      <c r="Y166" s="66" t="str">
        <f>IF($B$1="Metric", IFERROR(VLOOKUP(SUBSTITUTE($A166&amp;"Metric"&amp;$B166," ",""),members_metric!$F$7:$J$2000,2,FALSE)/12,""),IFERROR(VLOOKUP(SUBSTITUTE($A166&amp;$B166," ",""),members!$D$7:$G$2000,2,FALSE)/12,""))</f>
        <v/>
      </c>
      <c r="Z166" s="67" t="str">
        <f>IF($B$1="Metric", IFERROR(VLOOKUP(SUBSTITUTE($A166&amp;"Metric"&amp;$B166," ",""),members_metric!$F$7:$J$2000,5,FALSE),""),IFERROR(VLOOKUP(SUBSTITUTE($A166&amp;$B166," ",""),members!$D$7:$H$2000,5,FALSE),""))</f>
        <v/>
      </c>
      <c r="AA166" s="55" t="e">
        <f>IF(#REF!&lt;=N166,1,0)</f>
        <v>#REF!</v>
      </c>
      <c r="AB166" s="119"/>
      <c r="AC166" s="119"/>
      <c r="AD166" s="119"/>
      <c r="AE166" s="119"/>
      <c r="AF166" s="119"/>
      <c r="AG166" s="119"/>
      <c r="AH166" s="119"/>
      <c r="AI166" s="119"/>
      <c r="AJ166" s="119"/>
      <c r="AK166" s="119"/>
      <c r="AL166" s="119"/>
      <c r="AM166" s="119"/>
      <c r="AN166" s="119"/>
      <c r="AO166" s="119"/>
      <c r="AP166" s="119"/>
      <c r="AQ166" s="119"/>
      <c r="AR166" s="119"/>
      <c r="AS166" s="119"/>
      <c r="AT166" s="119"/>
      <c r="AU166" s="119"/>
      <c r="AV166" s="119"/>
      <c r="AW166" s="119"/>
      <c r="AX166" s="119"/>
    </row>
    <row r="167" spans="1:50" ht="15" x14ac:dyDescent="0.2">
      <c r="A167" s="121"/>
      <c r="B167" s="122"/>
      <c r="C167" s="122"/>
      <c r="D167" s="122"/>
      <c r="E167" s="122"/>
      <c r="F167" s="58">
        <f t="shared" si="23"/>
        <v>0</v>
      </c>
      <c r="G167" s="59" t="str">
        <f>IF($B$1="Metric", IFERROR(VLOOKUP(SUBSTITUTE($A167&amp;"Metric"&amp;$B167," ",""),members_metric!$F$7:$J$2000,3,FALSE),""),  IFERROR(VLOOKUP(SUBSTITUTE($A167&amp;$B167," ",""),members!$D$7:$G$2000,3,FALSE),""))</f>
        <v/>
      </c>
      <c r="H167" s="60" t="str">
        <f t="shared" si="19"/>
        <v/>
      </c>
      <c r="I167" s="57"/>
      <c r="J167" s="61" t="str">
        <f>IFERROR(VLOOKUP(SUBSTITUTE($X167&amp;ROUNDUP($G167,2)," ",""),HFF_Data1!$C$4:$M$1004,MATCH('Estimator Steel Portfolio'!$C167,HFF_Data1!$C$4:$M$4,0),TRUE)*1000,"")</f>
        <v/>
      </c>
      <c r="K167" s="61" t="str">
        <f>IFERROR($J167/HFF_Data1!$H$1,"")</f>
        <v/>
      </c>
      <c r="L167" s="62" t="str">
        <f t="shared" si="20"/>
        <v/>
      </c>
      <c r="M167" s="63" t="str">
        <f>IFERROR(VLOOKUP(SUBSTITUTE($X167&amp;ROUNDUP($G167,2)," ",""),HFF_Data1!$C$4:$N$1004,12,TRUE),"")</f>
        <v/>
      </c>
      <c r="N167" s="64" t="str">
        <f t="shared" si="21"/>
        <v/>
      </c>
      <c r="O167" s="65" t="str">
        <f t="shared" si="22"/>
        <v/>
      </c>
      <c r="P167" s="57"/>
      <c r="Q167" s="61" t="str">
        <f>IFERROR(VLOOKUP(SUBSTITUTE($X167&amp;ROUNDUP($G167,2)," ",""),AWHB_Data!$C$4:$M$1005,MATCH('Estimator Steel Portfolio'!$C167,AWHB_Data!$C$4:$M$4,0),TRUE)*1000,"")</f>
        <v/>
      </c>
      <c r="R167" s="61" t="str">
        <f>IFERROR($Q167/AWHB_Data!$H$1,"")</f>
        <v/>
      </c>
      <c r="S167" s="62" t="str">
        <f t="shared" si="24"/>
        <v/>
      </c>
      <c r="T167" s="63" t="str">
        <f>IFERROR(VLOOKUP(SUBSTITUTE($X167&amp;ROUNDUP($G167,2)," ",""),AWHB_Data!$C$4:$N$1005,12,TRUE),"")</f>
        <v/>
      </c>
      <c r="U167" s="74" t="str">
        <f t="shared" si="25"/>
        <v xml:space="preserve"> </v>
      </c>
      <c r="V167" s="75" t="str">
        <f t="shared" si="26"/>
        <v/>
      </c>
      <c r="X167" s="55" t="str">
        <f>IF($B$1="Metric",IFERROR(VLOOKUP(SUBSTITUTE($A167&amp;"Metric"&amp;$B167," ",""),members_metric!$F$7:$K$2000,6,FALSE),""),IFERROR(VLOOKUP(SUBSTITUTE($A167&amp;$B167," ",""),members!$D$7:$I$2000,6,FALSE),""))</f>
        <v/>
      </c>
      <c r="Y167" s="66" t="str">
        <f>IF($B$1="Metric", IFERROR(VLOOKUP(SUBSTITUTE($A167&amp;"Metric"&amp;$B167," ",""),members_metric!$F$7:$J$2000,2,FALSE)/12,""),IFERROR(VLOOKUP(SUBSTITUTE($A167&amp;$B167," ",""),members!$D$7:$G$2000,2,FALSE)/12,""))</f>
        <v/>
      </c>
      <c r="Z167" s="67" t="str">
        <f>IF($B$1="Metric", IFERROR(VLOOKUP(SUBSTITUTE($A167&amp;"Metric"&amp;$B167," ",""),members_metric!$F$7:$J$2000,5,FALSE),""),IFERROR(VLOOKUP(SUBSTITUTE($A167&amp;$B167," ",""),members!$D$7:$H$2000,5,FALSE),""))</f>
        <v/>
      </c>
      <c r="AA167" s="55" t="e">
        <f>IF(#REF!&lt;=N167,1,0)</f>
        <v>#REF!</v>
      </c>
      <c r="AB167" s="119"/>
      <c r="AC167" s="119"/>
      <c r="AD167" s="119"/>
      <c r="AE167" s="119"/>
      <c r="AF167" s="119"/>
      <c r="AG167" s="119"/>
      <c r="AH167" s="119"/>
      <c r="AI167" s="119"/>
      <c r="AJ167" s="119"/>
      <c r="AK167" s="119"/>
      <c r="AL167" s="119"/>
      <c r="AM167" s="119"/>
      <c r="AN167" s="119"/>
      <c r="AO167" s="119"/>
      <c r="AP167" s="119"/>
      <c r="AQ167" s="119"/>
      <c r="AR167" s="119"/>
      <c r="AS167" s="119"/>
      <c r="AT167" s="119"/>
      <c r="AU167" s="119"/>
      <c r="AV167" s="119"/>
      <c r="AW167" s="119"/>
      <c r="AX167" s="119"/>
    </row>
    <row r="168" spans="1:50" ht="15" x14ac:dyDescent="0.2">
      <c r="A168" s="121"/>
      <c r="B168" s="122"/>
      <c r="C168" s="122"/>
      <c r="D168" s="122"/>
      <c r="E168" s="122"/>
      <c r="F168" s="58">
        <f t="shared" si="23"/>
        <v>0</v>
      </c>
      <c r="G168" s="59" t="str">
        <f>IF($B$1="Metric", IFERROR(VLOOKUP(SUBSTITUTE($A168&amp;"Metric"&amp;$B168," ",""),members_metric!$F$7:$J$2000,3,FALSE),""),  IFERROR(VLOOKUP(SUBSTITUTE($A168&amp;$B168," ",""),members!$D$7:$G$2000,3,FALSE),""))</f>
        <v/>
      </c>
      <c r="H168" s="60" t="str">
        <f t="shared" si="19"/>
        <v/>
      </c>
      <c r="I168" s="57"/>
      <c r="J168" s="61" t="str">
        <f>IFERROR(VLOOKUP(SUBSTITUTE($X168&amp;ROUNDUP($G168,2)," ",""),HFF_Data1!$C$4:$M$1004,MATCH('Estimator Steel Portfolio'!$C168,HFF_Data1!$C$4:$M$4,0),TRUE)*1000,"")</f>
        <v/>
      </c>
      <c r="K168" s="61" t="str">
        <f>IFERROR($J168/HFF_Data1!$H$1,"")</f>
        <v/>
      </c>
      <c r="L168" s="62" t="str">
        <f t="shared" si="20"/>
        <v/>
      </c>
      <c r="M168" s="63" t="str">
        <f>IFERROR(VLOOKUP(SUBSTITUTE($X168&amp;ROUNDUP($G168,2)," ",""),HFF_Data1!$C$4:$N$1004,12,TRUE),"")</f>
        <v/>
      </c>
      <c r="N168" s="64" t="str">
        <f t="shared" si="21"/>
        <v/>
      </c>
      <c r="O168" s="65" t="str">
        <f t="shared" si="22"/>
        <v/>
      </c>
      <c r="P168" s="57"/>
      <c r="Q168" s="61" t="str">
        <f>IFERROR(VLOOKUP(SUBSTITUTE($X168&amp;ROUNDUP($G168,2)," ",""),AWHB_Data!$C$4:$M$1005,MATCH('Estimator Steel Portfolio'!$C168,AWHB_Data!$C$4:$M$4,0),TRUE)*1000,"")</f>
        <v/>
      </c>
      <c r="R168" s="61" t="str">
        <f>IFERROR($Q168/AWHB_Data!$H$1,"")</f>
        <v/>
      </c>
      <c r="S168" s="62" t="str">
        <f t="shared" si="24"/>
        <v/>
      </c>
      <c r="T168" s="63" t="str">
        <f>IFERROR(VLOOKUP(SUBSTITUTE($X168&amp;ROUNDUP($G168,2)," ",""),AWHB_Data!$C$4:$N$1005,12,TRUE),"")</f>
        <v/>
      </c>
      <c r="U168" s="74" t="str">
        <f t="shared" si="25"/>
        <v xml:space="preserve"> </v>
      </c>
      <c r="V168" s="75" t="str">
        <f t="shared" si="26"/>
        <v/>
      </c>
      <c r="X168" s="55" t="str">
        <f>IF($B$1="Metric",IFERROR(VLOOKUP(SUBSTITUTE($A168&amp;"Metric"&amp;$B168," ",""),members_metric!$F$7:$K$2000,6,FALSE),""),IFERROR(VLOOKUP(SUBSTITUTE($A168&amp;$B168," ",""),members!$D$7:$I$2000,6,FALSE),""))</f>
        <v/>
      </c>
      <c r="Y168" s="66" t="str">
        <f>IF($B$1="Metric", IFERROR(VLOOKUP(SUBSTITUTE($A168&amp;"Metric"&amp;$B168," ",""),members_metric!$F$7:$J$2000,2,FALSE)/12,""),IFERROR(VLOOKUP(SUBSTITUTE($A168&amp;$B168," ",""),members!$D$7:$G$2000,2,FALSE)/12,""))</f>
        <v/>
      </c>
      <c r="Z168" s="67" t="str">
        <f>IF($B$1="Metric", IFERROR(VLOOKUP(SUBSTITUTE($A168&amp;"Metric"&amp;$B168," ",""),members_metric!$F$7:$J$2000,5,FALSE),""),IFERROR(VLOOKUP(SUBSTITUTE($A168&amp;$B168," ",""),members!$D$7:$H$2000,5,FALSE),""))</f>
        <v/>
      </c>
      <c r="AA168" s="55" t="e">
        <f>IF(#REF!&lt;=N168,1,0)</f>
        <v>#REF!</v>
      </c>
      <c r="AB168" s="119"/>
      <c r="AC168" s="119"/>
      <c r="AD168" s="119"/>
      <c r="AE168" s="119"/>
      <c r="AF168" s="119"/>
      <c r="AG168" s="119"/>
      <c r="AH168" s="119"/>
      <c r="AI168" s="119"/>
      <c r="AJ168" s="119"/>
      <c r="AK168" s="119"/>
      <c r="AL168" s="119"/>
      <c r="AM168" s="119"/>
      <c r="AN168" s="119"/>
      <c r="AO168" s="119"/>
      <c r="AP168" s="119"/>
      <c r="AQ168" s="119"/>
      <c r="AR168" s="119"/>
      <c r="AS168" s="119"/>
      <c r="AT168" s="119"/>
      <c r="AU168" s="119"/>
      <c r="AV168" s="119"/>
      <c r="AW168" s="119"/>
      <c r="AX168" s="119"/>
    </row>
    <row r="169" spans="1:50" ht="15" x14ac:dyDescent="0.2">
      <c r="A169" s="121"/>
      <c r="B169" s="122"/>
      <c r="C169" s="122"/>
      <c r="D169" s="122"/>
      <c r="E169" s="122"/>
      <c r="F169" s="58">
        <f t="shared" si="23"/>
        <v>0</v>
      </c>
      <c r="G169" s="59" t="str">
        <f>IF($B$1="Metric", IFERROR(VLOOKUP(SUBSTITUTE($A169&amp;"Metric"&amp;$B169," ",""),members_metric!$F$7:$J$2000,3,FALSE),""),  IFERROR(VLOOKUP(SUBSTITUTE($A169&amp;$B169," ",""),members!$D$7:$G$2000,3,FALSE),""))</f>
        <v/>
      </c>
      <c r="H169" s="60" t="str">
        <f t="shared" si="19"/>
        <v/>
      </c>
      <c r="I169" s="57"/>
      <c r="J169" s="61" t="str">
        <f>IFERROR(VLOOKUP(SUBSTITUTE($X169&amp;ROUNDUP($G169,2)," ",""),HFF_Data1!$C$4:$M$1004,MATCH('Estimator Steel Portfolio'!$C169,HFF_Data1!$C$4:$M$4,0),TRUE)*1000,"")</f>
        <v/>
      </c>
      <c r="K169" s="61" t="str">
        <f>IFERROR($J169/HFF_Data1!$H$1,"")</f>
        <v/>
      </c>
      <c r="L169" s="62" t="str">
        <f t="shared" si="20"/>
        <v/>
      </c>
      <c r="M169" s="63" t="str">
        <f>IFERROR(VLOOKUP(SUBSTITUTE($X169&amp;ROUNDUP($G169,2)," ",""),HFF_Data1!$C$4:$N$1004,12,TRUE),"")</f>
        <v/>
      </c>
      <c r="N169" s="64" t="str">
        <f t="shared" si="21"/>
        <v/>
      </c>
      <c r="O169" s="65" t="str">
        <f t="shared" si="22"/>
        <v/>
      </c>
      <c r="P169" s="57"/>
      <c r="Q169" s="61" t="str">
        <f>IFERROR(VLOOKUP(SUBSTITUTE($X169&amp;ROUNDUP($G169,2)," ",""),AWHB_Data!$C$4:$M$1005,MATCH('Estimator Steel Portfolio'!$C169,AWHB_Data!$C$4:$M$4,0),TRUE)*1000,"")</f>
        <v/>
      </c>
      <c r="R169" s="61" t="str">
        <f>IFERROR($Q169/AWHB_Data!$H$1,"")</f>
        <v/>
      </c>
      <c r="S169" s="62" t="str">
        <f t="shared" si="24"/>
        <v/>
      </c>
      <c r="T169" s="63" t="str">
        <f>IFERROR(VLOOKUP(SUBSTITUTE($X169&amp;ROUNDUP($G169,2)," ",""),AWHB_Data!$C$4:$N$1005,12,TRUE),"")</f>
        <v/>
      </c>
      <c r="U169" s="74" t="str">
        <f t="shared" si="25"/>
        <v xml:space="preserve"> </v>
      </c>
      <c r="V169" s="75" t="str">
        <f t="shared" si="26"/>
        <v/>
      </c>
      <c r="X169" s="55" t="str">
        <f>IF($B$1="Metric",IFERROR(VLOOKUP(SUBSTITUTE($A169&amp;"Metric"&amp;$B169," ",""),members_metric!$F$7:$K$2000,6,FALSE),""),IFERROR(VLOOKUP(SUBSTITUTE($A169&amp;$B169," ",""),members!$D$7:$I$2000,6,FALSE),""))</f>
        <v/>
      </c>
      <c r="Y169" s="66" t="str">
        <f>IF($B$1="Metric", IFERROR(VLOOKUP(SUBSTITUTE($A169&amp;"Metric"&amp;$B169," ",""),members_metric!$F$7:$J$2000,2,FALSE)/12,""),IFERROR(VLOOKUP(SUBSTITUTE($A169&amp;$B169," ",""),members!$D$7:$G$2000,2,FALSE)/12,""))</f>
        <v/>
      </c>
      <c r="Z169" s="67" t="str">
        <f>IF($B$1="Metric", IFERROR(VLOOKUP(SUBSTITUTE($A169&amp;"Metric"&amp;$B169," ",""),members_metric!$F$7:$J$2000,5,FALSE),""),IFERROR(VLOOKUP(SUBSTITUTE($A169&amp;$B169," ",""),members!$D$7:$H$2000,5,FALSE),""))</f>
        <v/>
      </c>
      <c r="AA169" s="55" t="e">
        <f>IF(#REF!&lt;=N169,1,0)</f>
        <v>#REF!</v>
      </c>
      <c r="AB169" s="119"/>
      <c r="AC169" s="119"/>
      <c r="AD169" s="119"/>
      <c r="AE169" s="119"/>
      <c r="AF169" s="119"/>
      <c r="AG169" s="119"/>
      <c r="AH169" s="119"/>
      <c r="AI169" s="119"/>
      <c r="AJ169" s="119"/>
      <c r="AK169" s="119"/>
      <c r="AL169" s="119"/>
      <c r="AM169" s="119"/>
      <c r="AN169" s="119"/>
      <c r="AO169" s="119"/>
      <c r="AP169" s="119"/>
      <c r="AQ169" s="119"/>
      <c r="AR169" s="119"/>
      <c r="AS169" s="119"/>
      <c r="AT169" s="119"/>
      <c r="AU169" s="119"/>
      <c r="AV169" s="119"/>
      <c r="AW169" s="119"/>
      <c r="AX169" s="119"/>
    </row>
    <row r="170" spans="1:50" ht="15" x14ac:dyDescent="0.2">
      <c r="A170" s="121"/>
      <c r="B170" s="122"/>
      <c r="C170" s="122"/>
      <c r="D170" s="122"/>
      <c r="E170" s="122"/>
      <c r="F170" s="58">
        <f t="shared" si="23"/>
        <v>0</v>
      </c>
      <c r="G170" s="59" t="str">
        <f>IF($B$1="Metric", IFERROR(VLOOKUP(SUBSTITUTE($A170&amp;"Metric"&amp;$B170," ",""),members_metric!$F$7:$J$2000,3,FALSE),""),  IFERROR(VLOOKUP(SUBSTITUTE($A170&amp;$B170," ",""),members!$D$7:$G$2000,3,FALSE),""))</f>
        <v/>
      </c>
      <c r="H170" s="60" t="str">
        <f t="shared" si="19"/>
        <v/>
      </c>
      <c r="I170" s="57"/>
      <c r="J170" s="61" t="str">
        <f>IFERROR(VLOOKUP(SUBSTITUTE($X170&amp;ROUNDUP($G170,2)," ",""),HFF_Data1!$C$4:$M$1004,MATCH('Estimator Steel Portfolio'!$C170,HFF_Data1!$C$4:$M$4,0),TRUE)*1000,"")</f>
        <v/>
      </c>
      <c r="K170" s="61" t="str">
        <f>IFERROR($J170/HFF_Data1!$H$1,"")</f>
        <v/>
      </c>
      <c r="L170" s="62" t="str">
        <f t="shared" si="20"/>
        <v/>
      </c>
      <c r="M170" s="63" t="str">
        <f>IFERROR(VLOOKUP(SUBSTITUTE($X170&amp;ROUNDUP($G170,2)," ",""),HFF_Data1!$C$4:$N$1004,12,TRUE),"")</f>
        <v/>
      </c>
      <c r="N170" s="64" t="str">
        <f t="shared" si="21"/>
        <v/>
      </c>
      <c r="O170" s="65" t="str">
        <f t="shared" si="22"/>
        <v/>
      </c>
      <c r="P170" s="57"/>
      <c r="Q170" s="61" t="str">
        <f>IFERROR(VLOOKUP(SUBSTITUTE($X170&amp;ROUNDUP($G170,2)," ",""),AWHB_Data!$C$4:$M$1005,MATCH('Estimator Steel Portfolio'!$C170,AWHB_Data!$C$4:$M$4,0),TRUE)*1000,"")</f>
        <v/>
      </c>
      <c r="R170" s="61" t="str">
        <f>IFERROR($Q170/AWHB_Data!$H$1,"")</f>
        <v/>
      </c>
      <c r="S170" s="62" t="str">
        <f t="shared" si="24"/>
        <v/>
      </c>
      <c r="T170" s="63" t="str">
        <f>IFERROR(VLOOKUP(SUBSTITUTE($X170&amp;ROUNDUP($G170,2)," ",""),AWHB_Data!$C$4:$N$1005,12,TRUE),"")</f>
        <v/>
      </c>
      <c r="U170" s="74" t="str">
        <f t="shared" si="25"/>
        <v xml:space="preserve"> </v>
      </c>
      <c r="V170" s="75" t="str">
        <f t="shared" si="26"/>
        <v/>
      </c>
      <c r="X170" s="55" t="str">
        <f>IF($B$1="Metric",IFERROR(VLOOKUP(SUBSTITUTE($A170&amp;"Metric"&amp;$B170," ",""),members_metric!$F$7:$K$2000,6,FALSE),""),IFERROR(VLOOKUP(SUBSTITUTE($A170&amp;$B170," ",""),members!$D$7:$I$2000,6,FALSE),""))</f>
        <v/>
      </c>
      <c r="Y170" s="66" t="str">
        <f>IF($B$1="Metric", IFERROR(VLOOKUP(SUBSTITUTE($A170&amp;"Metric"&amp;$B170," ",""),members_metric!$F$7:$J$2000,2,FALSE)/12,""),IFERROR(VLOOKUP(SUBSTITUTE($A170&amp;$B170," ",""),members!$D$7:$G$2000,2,FALSE)/12,""))</f>
        <v/>
      </c>
      <c r="Z170" s="67" t="str">
        <f>IF($B$1="Metric", IFERROR(VLOOKUP(SUBSTITUTE($A170&amp;"Metric"&amp;$B170," ",""),members_metric!$F$7:$J$2000,5,FALSE),""),IFERROR(VLOOKUP(SUBSTITUTE($A170&amp;$B170," ",""),members!$D$7:$H$2000,5,FALSE),""))</f>
        <v/>
      </c>
      <c r="AA170" s="55" t="e">
        <f>IF(#REF!&lt;=N170,1,0)</f>
        <v>#REF!</v>
      </c>
      <c r="AB170" s="119"/>
      <c r="AC170" s="119"/>
      <c r="AD170" s="119"/>
      <c r="AE170" s="119"/>
      <c r="AF170" s="119"/>
      <c r="AG170" s="119"/>
      <c r="AH170" s="119"/>
      <c r="AI170" s="119"/>
      <c r="AJ170" s="119"/>
      <c r="AK170" s="119"/>
      <c r="AL170" s="119"/>
      <c r="AM170" s="119"/>
      <c r="AN170" s="119"/>
      <c r="AO170" s="119"/>
      <c r="AP170" s="119"/>
      <c r="AQ170" s="119"/>
      <c r="AR170" s="119"/>
      <c r="AS170" s="119"/>
      <c r="AT170" s="119"/>
      <c r="AU170" s="119"/>
      <c r="AV170" s="119"/>
      <c r="AW170" s="119"/>
      <c r="AX170" s="119"/>
    </row>
    <row r="171" spans="1:50" ht="15" x14ac:dyDescent="0.2">
      <c r="A171" s="121"/>
      <c r="B171" s="122"/>
      <c r="C171" s="122"/>
      <c r="D171" s="122"/>
      <c r="E171" s="122"/>
      <c r="F171" s="58">
        <f t="shared" si="23"/>
        <v>0</v>
      </c>
      <c r="G171" s="59" t="str">
        <f>IF($B$1="Metric", IFERROR(VLOOKUP(SUBSTITUTE($A171&amp;"Metric"&amp;$B171," ",""),members_metric!$F$7:$J$2000,3,FALSE),""),  IFERROR(VLOOKUP(SUBSTITUTE($A171&amp;$B171," ",""),members!$D$7:$G$2000,3,FALSE),""))</f>
        <v/>
      </c>
      <c r="H171" s="60" t="str">
        <f t="shared" si="19"/>
        <v/>
      </c>
      <c r="I171" s="57"/>
      <c r="J171" s="61" t="str">
        <f>IFERROR(VLOOKUP(SUBSTITUTE($X171&amp;ROUNDUP($G171,2)," ",""),HFF_Data1!$C$4:$M$1004,MATCH('Estimator Steel Portfolio'!$C171,HFF_Data1!$C$4:$M$4,0),TRUE)*1000,"")</f>
        <v/>
      </c>
      <c r="K171" s="61" t="str">
        <f>IFERROR($J171/HFF_Data1!$H$1,"")</f>
        <v/>
      </c>
      <c r="L171" s="62" t="str">
        <f t="shared" si="20"/>
        <v/>
      </c>
      <c r="M171" s="63" t="str">
        <f>IFERROR(VLOOKUP(SUBSTITUTE($X171&amp;ROUNDUP($G171,2)," ",""),HFF_Data1!$C$4:$N$1004,12,TRUE),"")</f>
        <v/>
      </c>
      <c r="N171" s="64" t="str">
        <f t="shared" si="21"/>
        <v/>
      </c>
      <c r="O171" s="65" t="str">
        <f t="shared" si="22"/>
        <v/>
      </c>
      <c r="P171" s="57"/>
      <c r="Q171" s="61" t="str">
        <f>IFERROR(VLOOKUP(SUBSTITUTE($X171&amp;ROUNDUP($G171,2)," ",""),AWHB_Data!$C$4:$M$1005,MATCH('Estimator Steel Portfolio'!$C171,AWHB_Data!$C$4:$M$4,0),TRUE)*1000,"")</f>
        <v/>
      </c>
      <c r="R171" s="61" t="str">
        <f>IFERROR($Q171/AWHB_Data!$H$1,"")</f>
        <v/>
      </c>
      <c r="S171" s="62" t="str">
        <f t="shared" si="24"/>
        <v/>
      </c>
      <c r="T171" s="63" t="str">
        <f>IFERROR(VLOOKUP(SUBSTITUTE($X171&amp;ROUNDUP($G171,2)," ",""),AWHB_Data!$C$4:$N$1005,12,TRUE),"")</f>
        <v/>
      </c>
      <c r="U171" s="74" t="str">
        <f t="shared" si="25"/>
        <v xml:space="preserve"> </v>
      </c>
      <c r="V171" s="75" t="str">
        <f t="shared" si="26"/>
        <v/>
      </c>
      <c r="X171" s="55" t="str">
        <f>IF($B$1="Metric",IFERROR(VLOOKUP(SUBSTITUTE($A171&amp;"Metric"&amp;$B171," ",""),members_metric!$F$7:$K$2000,6,FALSE),""),IFERROR(VLOOKUP(SUBSTITUTE($A171&amp;$B171," ",""),members!$D$7:$I$2000,6,FALSE),""))</f>
        <v/>
      </c>
      <c r="Y171" s="66" t="str">
        <f>IF($B$1="Metric", IFERROR(VLOOKUP(SUBSTITUTE($A171&amp;"Metric"&amp;$B171," ",""),members_metric!$F$7:$J$2000,2,FALSE)/12,""),IFERROR(VLOOKUP(SUBSTITUTE($A171&amp;$B171," ",""),members!$D$7:$G$2000,2,FALSE)/12,""))</f>
        <v/>
      </c>
      <c r="Z171" s="67" t="str">
        <f>IF($B$1="Metric", IFERROR(VLOOKUP(SUBSTITUTE($A171&amp;"Metric"&amp;$B171," ",""),members_metric!$F$7:$J$2000,5,FALSE),""),IFERROR(VLOOKUP(SUBSTITUTE($A171&amp;$B171," ",""),members!$D$7:$H$2000,5,FALSE),""))</f>
        <v/>
      </c>
      <c r="AA171" s="55" t="e">
        <f>IF(#REF!&lt;=N171,1,0)</f>
        <v>#REF!</v>
      </c>
      <c r="AB171" s="119"/>
      <c r="AC171" s="119"/>
      <c r="AD171" s="119"/>
      <c r="AE171" s="119"/>
      <c r="AF171" s="119"/>
      <c r="AG171" s="119"/>
      <c r="AH171" s="119"/>
      <c r="AI171" s="119"/>
      <c r="AJ171" s="119"/>
      <c r="AK171" s="119"/>
      <c r="AL171" s="119"/>
      <c r="AM171" s="119"/>
      <c r="AN171" s="119"/>
      <c r="AO171" s="119"/>
      <c r="AP171" s="119"/>
      <c r="AQ171" s="119"/>
      <c r="AR171" s="119"/>
      <c r="AS171" s="119"/>
      <c r="AT171" s="119"/>
      <c r="AU171" s="119"/>
      <c r="AV171" s="119"/>
      <c r="AW171" s="119"/>
      <c r="AX171" s="119"/>
    </row>
    <row r="172" spans="1:50" ht="15" x14ac:dyDescent="0.2">
      <c r="A172" s="121"/>
      <c r="B172" s="122"/>
      <c r="C172" s="122"/>
      <c r="D172" s="122"/>
      <c r="E172" s="122"/>
      <c r="F172" s="58">
        <f t="shared" si="23"/>
        <v>0</v>
      </c>
      <c r="G172" s="59" t="str">
        <f>IF($B$1="Metric", IFERROR(VLOOKUP(SUBSTITUTE($A172&amp;"Metric"&amp;$B172," ",""),members_metric!$F$7:$J$2000,3,FALSE),""),  IFERROR(VLOOKUP(SUBSTITUTE($A172&amp;$B172," ",""),members!$D$7:$G$2000,3,FALSE),""))</f>
        <v/>
      </c>
      <c r="H172" s="60" t="str">
        <f t="shared" si="19"/>
        <v/>
      </c>
      <c r="I172" s="57"/>
      <c r="J172" s="61" t="str">
        <f>IFERROR(VLOOKUP(SUBSTITUTE($X172&amp;ROUNDUP($G172,2)," ",""),HFF_Data1!$C$4:$M$1004,MATCH('Estimator Steel Portfolio'!$C172,HFF_Data1!$C$4:$M$4,0),TRUE)*1000,"")</f>
        <v/>
      </c>
      <c r="K172" s="61" t="str">
        <f>IFERROR($J172/HFF_Data1!$H$1,"")</f>
        <v/>
      </c>
      <c r="L172" s="62" t="str">
        <f t="shared" si="20"/>
        <v/>
      </c>
      <c r="M172" s="63" t="str">
        <f>IFERROR(VLOOKUP(SUBSTITUTE($X172&amp;ROUNDUP($G172,2)," ",""),HFF_Data1!$C$4:$N$1004,12,TRUE),"")</f>
        <v/>
      </c>
      <c r="N172" s="64" t="str">
        <f t="shared" si="21"/>
        <v/>
      </c>
      <c r="O172" s="65" t="str">
        <f t="shared" si="22"/>
        <v/>
      </c>
      <c r="P172" s="57"/>
      <c r="Q172" s="61" t="str">
        <f>IFERROR(VLOOKUP(SUBSTITUTE($X172&amp;ROUNDUP($G172,2)," ",""),AWHB_Data!$C$4:$M$1005,MATCH('Estimator Steel Portfolio'!$C172,AWHB_Data!$C$4:$M$4,0),TRUE)*1000,"")</f>
        <v/>
      </c>
      <c r="R172" s="61" t="str">
        <f>IFERROR($Q172/AWHB_Data!$H$1,"")</f>
        <v/>
      </c>
      <c r="S172" s="62" t="str">
        <f t="shared" si="24"/>
        <v/>
      </c>
      <c r="T172" s="63" t="str">
        <f>IFERROR(VLOOKUP(SUBSTITUTE($X172&amp;ROUNDUP($G172,2)," ",""),AWHB_Data!$C$4:$N$1005,12,TRUE),"")</f>
        <v/>
      </c>
      <c r="U172" s="74" t="str">
        <f t="shared" si="25"/>
        <v xml:space="preserve"> </v>
      </c>
      <c r="V172" s="75" t="str">
        <f t="shared" si="26"/>
        <v/>
      </c>
      <c r="X172" s="55" t="str">
        <f>IF($B$1="Metric",IFERROR(VLOOKUP(SUBSTITUTE($A172&amp;"Metric"&amp;$B172," ",""),members_metric!$F$7:$K$2000,6,FALSE),""),IFERROR(VLOOKUP(SUBSTITUTE($A172&amp;$B172," ",""),members!$D$7:$I$2000,6,FALSE),""))</f>
        <v/>
      </c>
      <c r="Y172" s="66" t="str">
        <f>IF($B$1="Metric", IFERROR(VLOOKUP(SUBSTITUTE($A172&amp;"Metric"&amp;$B172," ",""),members_metric!$F$7:$J$2000,2,FALSE)/12,""),IFERROR(VLOOKUP(SUBSTITUTE($A172&amp;$B172," ",""),members!$D$7:$G$2000,2,FALSE)/12,""))</f>
        <v/>
      </c>
      <c r="Z172" s="67" t="str">
        <f>IF($B$1="Metric", IFERROR(VLOOKUP(SUBSTITUTE($A172&amp;"Metric"&amp;$B172," ",""),members_metric!$F$7:$J$2000,5,FALSE),""),IFERROR(VLOOKUP(SUBSTITUTE($A172&amp;$B172," ",""),members!$D$7:$H$2000,5,FALSE),""))</f>
        <v/>
      </c>
      <c r="AA172" s="55" t="e">
        <f>IF(#REF!&lt;=N172,1,0)</f>
        <v>#REF!</v>
      </c>
      <c r="AB172" s="119"/>
      <c r="AC172" s="119"/>
      <c r="AD172" s="119"/>
      <c r="AE172" s="119"/>
      <c r="AF172" s="119"/>
      <c r="AG172" s="119"/>
      <c r="AH172" s="119"/>
      <c r="AI172" s="119"/>
      <c r="AJ172" s="119"/>
      <c r="AK172" s="119"/>
      <c r="AL172" s="119"/>
      <c r="AM172" s="119"/>
      <c r="AN172" s="119"/>
      <c r="AO172" s="119"/>
      <c r="AP172" s="119"/>
      <c r="AQ172" s="119"/>
      <c r="AR172" s="119"/>
      <c r="AS172" s="119"/>
      <c r="AT172" s="119"/>
      <c r="AU172" s="119"/>
      <c r="AV172" s="119"/>
      <c r="AW172" s="119"/>
      <c r="AX172" s="119"/>
    </row>
    <row r="173" spans="1:50" ht="15" x14ac:dyDescent="0.2">
      <c r="A173" s="121"/>
      <c r="B173" s="122"/>
      <c r="C173" s="122"/>
      <c r="D173" s="122"/>
      <c r="E173" s="122"/>
      <c r="F173" s="58">
        <f t="shared" si="23"/>
        <v>0</v>
      </c>
      <c r="G173" s="59" t="str">
        <f>IF($B$1="Metric", IFERROR(VLOOKUP(SUBSTITUTE($A173&amp;"Metric"&amp;$B173," ",""),members_metric!$F$7:$J$2000,3,FALSE),""),  IFERROR(VLOOKUP(SUBSTITUTE($A173&amp;$B173," ",""),members!$D$7:$G$2000,3,FALSE),""))</f>
        <v/>
      </c>
      <c r="H173" s="60" t="str">
        <f t="shared" si="19"/>
        <v/>
      </c>
      <c r="I173" s="57"/>
      <c r="J173" s="61" t="str">
        <f>IFERROR(VLOOKUP(SUBSTITUTE($X173&amp;ROUNDUP($G173,2)," ",""),HFF_Data1!$C$4:$M$1004,MATCH('Estimator Steel Portfolio'!$C173,HFF_Data1!$C$4:$M$4,0),TRUE)*1000,"")</f>
        <v/>
      </c>
      <c r="K173" s="61" t="str">
        <f>IFERROR($J173/HFF_Data1!$H$1,"")</f>
        <v/>
      </c>
      <c r="L173" s="62" t="str">
        <f t="shared" si="20"/>
        <v/>
      </c>
      <c r="M173" s="63" t="str">
        <f>IFERROR(VLOOKUP(SUBSTITUTE($X173&amp;ROUNDUP($G173,2)," ",""),HFF_Data1!$C$4:$N$1004,12,TRUE),"")</f>
        <v/>
      </c>
      <c r="N173" s="64" t="str">
        <f t="shared" si="21"/>
        <v/>
      </c>
      <c r="O173" s="65" t="str">
        <f t="shared" si="22"/>
        <v/>
      </c>
      <c r="P173" s="57"/>
      <c r="Q173" s="61" t="str">
        <f>IFERROR(VLOOKUP(SUBSTITUTE($X173&amp;ROUNDUP($G173,2)," ",""),AWHB_Data!$C$4:$M$1005,MATCH('Estimator Steel Portfolio'!$C173,AWHB_Data!$C$4:$M$4,0),TRUE)*1000,"")</f>
        <v/>
      </c>
      <c r="R173" s="61" t="str">
        <f>IFERROR($Q173/AWHB_Data!$H$1,"")</f>
        <v/>
      </c>
      <c r="S173" s="62" t="str">
        <f t="shared" si="24"/>
        <v/>
      </c>
      <c r="T173" s="63" t="str">
        <f>IFERROR(VLOOKUP(SUBSTITUTE($X173&amp;ROUNDUP($G173,2)," ",""),AWHB_Data!$C$4:$N$1005,12,TRUE),"")</f>
        <v/>
      </c>
      <c r="U173" s="74" t="str">
        <f t="shared" si="25"/>
        <v xml:space="preserve"> </v>
      </c>
      <c r="V173" s="75" t="str">
        <f t="shared" si="26"/>
        <v/>
      </c>
      <c r="X173" s="55" t="str">
        <f>IF($B$1="Metric",IFERROR(VLOOKUP(SUBSTITUTE($A173&amp;"Metric"&amp;$B173," ",""),members_metric!$F$7:$K$2000,6,FALSE),""),IFERROR(VLOOKUP(SUBSTITUTE($A173&amp;$B173," ",""),members!$D$7:$I$2000,6,FALSE),""))</f>
        <v/>
      </c>
      <c r="Y173" s="66" t="str">
        <f>IF($B$1="Metric", IFERROR(VLOOKUP(SUBSTITUTE($A173&amp;"Metric"&amp;$B173," ",""),members_metric!$F$7:$J$2000,2,FALSE)/12,""),IFERROR(VLOOKUP(SUBSTITUTE($A173&amp;$B173," ",""),members!$D$7:$G$2000,2,FALSE)/12,""))</f>
        <v/>
      </c>
      <c r="Z173" s="67" t="str">
        <f>IF($B$1="Metric", IFERROR(VLOOKUP(SUBSTITUTE($A173&amp;"Metric"&amp;$B173," ",""),members_metric!$F$7:$J$2000,5,FALSE),""),IFERROR(VLOOKUP(SUBSTITUTE($A173&amp;$B173," ",""),members!$D$7:$H$2000,5,FALSE),""))</f>
        <v/>
      </c>
      <c r="AA173" s="55" t="e">
        <f>IF(#REF!&lt;=N173,1,0)</f>
        <v>#REF!</v>
      </c>
      <c r="AB173" s="119"/>
      <c r="AC173" s="119"/>
      <c r="AD173" s="119"/>
      <c r="AE173" s="119"/>
      <c r="AF173" s="119"/>
      <c r="AG173" s="119"/>
      <c r="AH173" s="119"/>
      <c r="AI173" s="119"/>
      <c r="AJ173" s="119"/>
      <c r="AK173" s="119"/>
      <c r="AL173" s="119"/>
      <c r="AM173" s="119"/>
      <c r="AN173" s="119"/>
      <c r="AO173" s="119"/>
      <c r="AP173" s="119"/>
      <c r="AQ173" s="119"/>
      <c r="AR173" s="119"/>
      <c r="AS173" s="119"/>
      <c r="AT173" s="119"/>
      <c r="AU173" s="119"/>
      <c r="AV173" s="119"/>
      <c r="AW173" s="119"/>
      <c r="AX173" s="119"/>
    </row>
    <row r="174" spans="1:50" ht="15" x14ac:dyDescent="0.2">
      <c r="A174" s="121"/>
      <c r="B174" s="122"/>
      <c r="C174" s="122"/>
      <c r="D174" s="122"/>
      <c r="E174" s="122"/>
      <c r="F174" s="58">
        <f t="shared" si="23"/>
        <v>0</v>
      </c>
      <c r="G174" s="59" t="str">
        <f>IF($B$1="Metric", IFERROR(VLOOKUP(SUBSTITUTE($A174&amp;"Metric"&amp;$B174," ",""),members_metric!$F$7:$J$2000,3,FALSE),""),  IFERROR(VLOOKUP(SUBSTITUTE($A174&amp;$B174," ",""),members!$D$7:$G$2000,3,FALSE),""))</f>
        <v/>
      </c>
      <c r="H174" s="60" t="str">
        <f t="shared" ref="H174:H205" si="27">IFERROR($Y174*$E174*$D174,"")</f>
        <v/>
      </c>
      <c r="I174" s="57"/>
      <c r="J174" s="61" t="str">
        <f>IFERROR(VLOOKUP(SUBSTITUTE($X174&amp;ROUNDUP($G174,2)," ",""),HFF_Data1!$C$4:$M$1004,MATCH('Estimator Steel Portfolio'!$C174,HFF_Data1!$C$4:$M$4,0),TRUE)*1000,"")</f>
        <v/>
      </c>
      <c r="K174" s="61" t="str">
        <f>IFERROR($J174/HFF_Data1!$H$1,"")</f>
        <v/>
      </c>
      <c r="L174" s="62" t="str">
        <f t="shared" si="20"/>
        <v/>
      </c>
      <c r="M174" s="63" t="str">
        <f>IFERROR(VLOOKUP(SUBSTITUTE($X174&amp;ROUNDUP($G174,2)," ",""),HFF_Data1!$C$4:$N$1004,12,TRUE),"")</f>
        <v/>
      </c>
      <c r="N174" s="64" t="str">
        <f t="shared" si="21"/>
        <v/>
      </c>
      <c r="O174" s="65" t="str">
        <f t="shared" si="22"/>
        <v/>
      </c>
      <c r="P174" s="57"/>
      <c r="Q174" s="61" t="str">
        <f>IFERROR(VLOOKUP(SUBSTITUTE($X174&amp;ROUNDUP($G174,2)," ",""),AWHB_Data!$C$4:$M$1005,MATCH('Estimator Steel Portfolio'!$C174,AWHB_Data!$C$4:$M$4,0),TRUE)*1000,"")</f>
        <v/>
      </c>
      <c r="R174" s="61" t="str">
        <f>IFERROR($Q174/AWHB_Data!$H$1,"")</f>
        <v/>
      </c>
      <c r="S174" s="62" t="str">
        <f t="shared" si="24"/>
        <v/>
      </c>
      <c r="T174" s="63" t="str">
        <f>IFERROR(VLOOKUP(SUBSTITUTE($X174&amp;ROUNDUP($G174,2)," ",""),AWHB_Data!$C$4:$N$1005,12,TRUE),"")</f>
        <v/>
      </c>
      <c r="U174" s="74" t="str">
        <f t="shared" si="25"/>
        <v xml:space="preserve"> </v>
      </c>
      <c r="V174" s="75" t="str">
        <f t="shared" si="26"/>
        <v/>
      </c>
      <c r="X174" s="55" t="str">
        <f>IF($B$1="Metric",IFERROR(VLOOKUP(SUBSTITUTE($A174&amp;"Metric"&amp;$B174," ",""),members_metric!$F$7:$K$2000,6,FALSE),""),IFERROR(VLOOKUP(SUBSTITUTE($A174&amp;$B174," ",""),members!$D$7:$I$2000,6,FALSE),""))</f>
        <v/>
      </c>
      <c r="Y174" s="66" t="str">
        <f>IF($B$1="Metric", IFERROR(VLOOKUP(SUBSTITUTE($A174&amp;"Metric"&amp;$B174," ",""),members_metric!$F$7:$J$2000,2,FALSE)/12,""),IFERROR(VLOOKUP(SUBSTITUTE($A174&amp;$B174," ",""),members!$D$7:$G$2000,2,FALSE)/12,""))</f>
        <v/>
      </c>
      <c r="Z174" s="67" t="str">
        <f>IF($B$1="Metric", IFERROR(VLOOKUP(SUBSTITUTE($A174&amp;"Metric"&amp;$B174," ",""),members_metric!$F$7:$J$2000,5,FALSE),""),IFERROR(VLOOKUP(SUBSTITUTE($A174&amp;$B174," ",""),members!$D$7:$H$2000,5,FALSE),""))</f>
        <v/>
      </c>
      <c r="AA174" s="55" t="e">
        <f>IF(#REF!&lt;=N174,1,0)</f>
        <v>#REF!</v>
      </c>
      <c r="AB174" s="119"/>
      <c r="AC174" s="119"/>
      <c r="AD174" s="119"/>
      <c r="AE174" s="119"/>
      <c r="AF174" s="119"/>
      <c r="AG174" s="119"/>
      <c r="AH174" s="119"/>
      <c r="AI174" s="119"/>
      <c r="AJ174" s="119"/>
      <c r="AK174" s="119"/>
      <c r="AL174" s="119"/>
      <c r="AM174" s="119"/>
      <c r="AN174" s="119"/>
      <c r="AO174" s="119"/>
      <c r="AP174" s="119"/>
      <c r="AQ174" s="119"/>
      <c r="AR174" s="119"/>
      <c r="AS174" s="119"/>
      <c r="AT174" s="119"/>
      <c r="AU174" s="119"/>
      <c r="AV174" s="119"/>
      <c r="AW174" s="119"/>
      <c r="AX174" s="119"/>
    </row>
    <row r="175" spans="1:50" ht="15" x14ac:dyDescent="0.2">
      <c r="A175" s="121"/>
      <c r="B175" s="122"/>
      <c r="C175" s="122"/>
      <c r="D175" s="122"/>
      <c r="E175" s="122"/>
      <c r="F175" s="58">
        <f t="shared" si="23"/>
        <v>0</v>
      </c>
      <c r="G175" s="59" t="str">
        <f>IF($B$1="Metric", IFERROR(VLOOKUP(SUBSTITUTE($A175&amp;"Metric"&amp;$B175," ",""),members_metric!$F$7:$J$2000,3,FALSE),""),  IFERROR(VLOOKUP(SUBSTITUTE($A175&amp;$B175," ",""),members!$D$7:$G$2000,3,FALSE),""))</f>
        <v/>
      </c>
      <c r="H175" s="60" t="str">
        <f t="shared" si="27"/>
        <v/>
      </c>
      <c r="I175" s="57"/>
      <c r="J175" s="61" t="str">
        <f>IFERROR(VLOOKUP(SUBSTITUTE($X175&amp;ROUNDUP($G175,2)," ",""),HFF_Data1!$C$4:$M$1004,MATCH('Estimator Steel Portfolio'!$C175,HFF_Data1!$C$4:$M$4,0),TRUE)*1000,"")</f>
        <v/>
      </c>
      <c r="K175" s="61" t="str">
        <f>IFERROR($J175/HFF_Data1!$H$1,"")</f>
        <v/>
      </c>
      <c r="L175" s="62" t="str">
        <f t="shared" si="20"/>
        <v/>
      </c>
      <c r="M175" s="63" t="str">
        <f>IFERROR(VLOOKUP(SUBSTITUTE($X175&amp;ROUNDUP($G175,2)," ",""),HFF_Data1!$C$4:$N$1004,12,TRUE),"")</f>
        <v/>
      </c>
      <c r="N175" s="64" t="str">
        <f t="shared" si="21"/>
        <v/>
      </c>
      <c r="O175" s="65" t="str">
        <f t="shared" si="22"/>
        <v/>
      </c>
      <c r="P175" s="57"/>
      <c r="Q175" s="61" t="str">
        <f>IFERROR(VLOOKUP(SUBSTITUTE($X175&amp;ROUNDUP($G175,2)," ",""),AWHB_Data!$C$4:$M$1005,MATCH('Estimator Steel Portfolio'!$C175,AWHB_Data!$C$4:$M$4,0),TRUE)*1000,"")</f>
        <v/>
      </c>
      <c r="R175" s="61" t="str">
        <f>IFERROR($Q175/AWHB_Data!$H$1,"")</f>
        <v/>
      </c>
      <c r="S175" s="62" t="str">
        <f t="shared" si="24"/>
        <v/>
      </c>
      <c r="T175" s="63" t="str">
        <f>IFERROR(VLOOKUP(SUBSTITUTE($X175&amp;ROUNDUP($G175,2)," ",""),AWHB_Data!$C$4:$N$1005,12,TRUE),"")</f>
        <v/>
      </c>
      <c r="U175" s="74" t="str">
        <f t="shared" si="25"/>
        <v xml:space="preserve"> </v>
      </c>
      <c r="V175" s="75" t="str">
        <f t="shared" si="26"/>
        <v/>
      </c>
      <c r="X175" s="55" t="str">
        <f>IF($B$1="Metric",IFERROR(VLOOKUP(SUBSTITUTE($A175&amp;"Metric"&amp;$B175," ",""),members_metric!$F$7:$K$2000,6,FALSE),""),IFERROR(VLOOKUP(SUBSTITUTE($A175&amp;$B175," ",""),members!$D$7:$I$2000,6,FALSE),""))</f>
        <v/>
      </c>
      <c r="Y175" s="66" t="str">
        <f>IF($B$1="Metric", IFERROR(VLOOKUP(SUBSTITUTE($A175&amp;"Metric"&amp;$B175," ",""),members_metric!$F$7:$J$2000,2,FALSE)/12,""),IFERROR(VLOOKUP(SUBSTITUTE($A175&amp;$B175," ",""),members!$D$7:$G$2000,2,FALSE)/12,""))</f>
        <v/>
      </c>
      <c r="Z175" s="67" t="str">
        <f>IF($B$1="Metric", IFERROR(VLOOKUP(SUBSTITUTE($A175&amp;"Metric"&amp;$B175," ",""),members_metric!$F$7:$J$2000,5,FALSE),""),IFERROR(VLOOKUP(SUBSTITUTE($A175&amp;$B175," ",""),members!$D$7:$H$2000,5,FALSE),""))</f>
        <v/>
      </c>
      <c r="AA175" s="55" t="e">
        <f>IF(#REF!&lt;=N175,1,0)</f>
        <v>#REF!</v>
      </c>
      <c r="AB175" s="119"/>
      <c r="AC175" s="119"/>
      <c r="AD175" s="119"/>
      <c r="AE175" s="119"/>
      <c r="AF175" s="119"/>
      <c r="AG175" s="119"/>
      <c r="AH175" s="119"/>
      <c r="AI175" s="119"/>
      <c r="AJ175" s="119"/>
      <c r="AK175" s="119"/>
      <c r="AL175" s="119"/>
      <c r="AM175" s="119"/>
      <c r="AN175" s="119"/>
      <c r="AO175" s="119"/>
      <c r="AP175" s="119"/>
      <c r="AQ175" s="119"/>
      <c r="AR175" s="119"/>
      <c r="AS175" s="119"/>
      <c r="AT175" s="119"/>
      <c r="AU175" s="119"/>
      <c r="AV175" s="119"/>
      <c r="AW175" s="119"/>
      <c r="AX175" s="119"/>
    </row>
    <row r="176" spans="1:50" ht="15" x14ac:dyDescent="0.2">
      <c r="A176" s="121"/>
      <c r="B176" s="122"/>
      <c r="C176" s="122"/>
      <c r="D176" s="122"/>
      <c r="E176" s="122"/>
      <c r="F176" s="58">
        <f t="shared" si="23"/>
        <v>0</v>
      </c>
      <c r="G176" s="59" t="str">
        <f>IF($B$1="Metric", IFERROR(VLOOKUP(SUBSTITUTE($A176&amp;"Metric"&amp;$B176," ",""),members_metric!$F$7:$J$2000,3,FALSE),""),  IFERROR(VLOOKUP(SUBSTITUTE($A176&amp;$B176," ",""),members!$D$7:$G$2000,3,FALSE),""))</f>
        <v/>
      </c>
      <c r="H176" s="60" t="str">
        <f t="shared" si="27"/>
        <v/>
      </c>
      <c r="I176" s="57"/>
      <c r="J176" s="61" t="str">
        <f>IFERROR(VLOOKUP(SUBSTITUTE($X176&amp;ROUNDUP($G176,2)," ",""),HFF_Data1!$C$4:$M$1004,MATCH('Estimator Steel Portfolio'!$C176,HFF_Data1!$C$4:$M$4,0),TRUE)*1000,"")</f>
        <v/>
      </c>
      <c r="K176" s="61" t="str">
        <f>IFERROR($J176/HFF_Data1!$H$1,"")</f>
        <v/>
      </c>
      <c r="L176" s="62" t="str">
        <f t="shared" si="20"/>
        <v/>
      </c>
      <c r="M176" s="63" t="str">
        <f>IFERROR(VLOOKUP(SUBSTITUTE($X176&amp;ROUNDUP($G176,2)," ",""),HFF_Data1!$C$4:$N$1004,12,TRUE),"")</f>
        <v/>
      </c>
      <c r="N176" s="64" t="str">
        <f t="shared" si="21"/>
        <v/>
      </c>
      <c r="O176" s="65" t="str">
        <f t="shared" si="22"/>
        <v/>
      </c>
      <c r="P176" s="57"/>
      <c r="Q176" s="61" t="str">
        <f>IFERROR(VLOOKUP(SUBSTITUTE($X176&amp;ROUNDUP($G176,2)," ",""),AWHB_Data!$C$4:$M$1005,MATCH('Estimator Steel Portfolio'!$C176,AWHB_Data!$C$4:$M$4,0),TRUE)*1000,"")</f>
        <v/>
      </c>
      <c r="R176" s="61" t="str">
        <f>IFERROR($Q176/AWHB_Data!$H$1,"")</f>
        <v/>
      </c>
      <c r="S176" s="62" t="str">
        <f t="shared" si="24"/>
        <v/>
      </c>
      <c r="T176" s="63" t="str">
        <f>IFERROR(VLOOKUP(SUBSTITUTE($X176&amp;ROUNDUP($G176,2)," ",""),AWHB_Data!$C$4:$N$1005,12,TRUE),"")</f>
        <v/>
      </c>
      <c r="U176" s="74" t="str">
        <f t="shared" si="25"/>
        <v xml:space="preserve"> </v>
      </c>
      <c r="V176" s="75" t="str">
        <f t="shared" si="26"/>
        <v/>
      </c>
      <c r="X176" s="55" t="str">
        <f>IF($B$1="Metric",IFERROR(VLOOKUP(SUBSTITUTE($A176&amp;"Metric"&amp;$B176," ",""),members_metric!$F$7:$K$2000,6,FALSE),""),IFERROR(VLOOKUP(SUBSTITUTE($A176&amp;$B176," ",""),members!$D$7:$I$2000,6,FALSE),""))</f>
        <v/>
      </c>
      <c r="Y176" s="66" t="str">
        <f>IF($B$1="Metric", IFERROR(VLOOKUP(SUBSTITUTE($A176&amp;"Metric"&amp;$B176," ",""),members_metric!$F$7:$J$2000,2,FALSE)/12,""),IFERROR(VLOOKUP(SUBSTITUTE($A176&amp;$B176," ",""),members!$D$7:$G$2000,2,FALSE)/12,""))</f>
        <v/>
      </c>
      <c r="Z176" s="67" t="str">
        <f>IF($B$1="Metric", IFERROR(VLOOKUP(SUBSTITUTE($A176&amp;"Metric"&amp;$B176," ",""),members_metric!$F$7:$J$2000,5,FALSE),""),IFERROR(VLOOKUP(SUBSTITUTE($A176&amp;$B176," ",""),members!$D$7:$H$2000,5,FALSE),""))</f>
        <v/>
      </c>
      <c r="AA176" s="55" t="e">
        <f>IF(#REF!&lt;=N176,1,0)</f>
        <v>#REF!</v>
      </c>
      <c r="AB176" s="119"/>
      <c r="AC176" s="119"/>
      <c r="AD176" s="119"/>
      <c r="AE176" s="119"/>
      <c r="AF176" s="119"/>
      <c r="AG176" s="119"/>
      <c r="AH176" s="119"/>
      <c r="AI176" s="119"/>
      <c r="AJ176" s="119"/>
      <c r="AK176" s="119"/>
      <c r="AL176" s="119"/>
      <c r="AM176" s="119"/>
      <c r="AN176" s="119"/>
      <c r="AO176" s="119"/>
      <c r="AP176" s="119"/>
      <c r="AQ176" s="119"/>
      <c r="AR176" s="119"/>
      <c r="AS176" s="119"/>
      <c r="AT176" s="119"/>
      <c r="AU176" s="119"/>
      <c r="AV176" s="119"/>
      <c r="AW176" s="119"/>
      <c r="AX176" s="119"/>
    </row>
    <row r="177" spans="1:50" ht="15" x14ac:dyDescent="0.2">
      <c r="A177" s="121"/>
      <c r="B177" s="122"/>
      <c r="C177" s="122"/>
      <c r="D177" s="122"/>
      <c r="E177" s="122"/>
      <c r="F177" s="58">
        <f t="shared" si="23"/>
        <v>0</v>
      </c>
      <c r="G177" s="59" t="str">
        <f>IF($B$1="Metric", IFERROR(VLOOKUP(SUBSTITUTE($A177&amp;"Metric"&amp;$B177," ",""),members_metric!$F$7:$J$2000,3,FALSE),""),  IFERROR(VLOOKUP(SUBSTITUTE($A177&amp;$B177," ",""),members!$D$7:$G$2000,3,FALSE),""))</f>
        <v/>
      </c>
      <c r="H177" s="60" t="str">
        <f t="shared" si="27"/>
        <v/>
      </c>
      <c r="I177" s="57"/>
      <c r="J177" s="61" t="str">
        <f>IFERROR(VLOOKUP(SUBSTITUTE($X177&amp;ROUNDUP($G177,2)," ",""),HFF_Data1!$C$4:$M$1004,MATCH('Estimator Steel Portfolio'!$C177,HFF_Data1!$C$4:$M$4,0),TRUE)*1000,"")</f>
        <v/>
      </c>
      <c r="K177" s="61" t="str">
        <f>IFERROR($J177/HFF_Data1!$H$1,"")</f>
        <v/>
      </c>
      <c r="L177" s="62" t="str">
        <f t="shared" si="20"/>
        <v/>
      </c>
      <c r="M177" s="63" t="str">
        <f>IFERROR(VLOOKUP(SUBSTITUTE($X177&amp;ROUNDUP($G177,2)," ",""),HFF_Data1!$C$4:$N$1004,12,TRUE),"")</f>
        <v/>
      </c>
      <c r="N177" s="64" t="str">
        <f t="shared" si="21"/>
        <v/>
      </c>
      <c r="O177" s="65" t="str">
        <f t="shared" si="22"/>
        <v/>
      </c>
      <c r="P177" s="57"/>
      <c r="Q177" s="61" t="str">
        <f>IFERROR(VLOOKUP(SUBSTITUTE($X177&amp;ROUNDUP($G177,2)," ",""),AWHB_Data!$C$4:$M$1005,MATCH('Estimator Steel Portfolio'!$C177,AWHB_Data!$C$4:$M$4,0),TRUE)*1000,"")</f>
        <v/>
      </c>
      <c r="R177" s="61" t="str">
        <f>IFERROR($Q177/AWHB_Data!$H$1,"")</f>
        <v/>
      </c>
      <c r="S177" s="62" t="str">
        <f t="shared" si="24"/>
        <v/>
      </c>
      <c r="T177" s="63" t="str">
        <f>IFERROR(VLOOKUP(SUBSTITUTE($X177&amp;ROUNDUP($G177,2)," ",""),AWHB_Data!$C$4:$N$1005,12,TRUE),"")</f>
        <v/>
      </c>
      <c r="U177" s="74" t="str">
        <f t="shared" si="25"/>
        <v xml:space="preserve"> </v>
      </c>
      <c r="V177" s="75" t="str">
        <f t="shared" si="26"/>
        <v/>
      </c>
      <c r="X177" s="55" t="str">
        <f>IF($B$1="Metric",IFERROR(VLOOKUP(SUBSTITUTE($A177&amp;"Metric"&amp;$B177," ",""),members_metric!$F$7:$K$2000,6,FALSE),""),IFERROR(VLOOKUP(SUBSTITUTE($A177&amp;$B177," ",""),members!$D$7:$I$2000,6,FALSE),""))</f>
        <v/>
      </c>
      <c r="Y177" s="66" t="str">
        <f>IF($B$1="Metric", IFERROR(VLOOKUP(SUBSTITUTE($A177&amp;"Metric"&amp;$B177," ",""),members_metric!$F$7:$J$2000,2,FALSE)/12,""),IFERROR(VLOOKUP(SUBSTITUTE($A177&amp;$B177," ",""),members!$D$7:$G$2000,2,FALSE)/12,""))</f>
        <v/>
      </c>
      <c r="Z177" s="67" t="str">
        <f>IF($B$1="Metric", IFERROR(VLOOKUP(SUBSTITUTE($A177&amp;"Metric"&amp;$B177," ",""),members_metric!$F$7:$J$2000,5,FALSE),""),IFERROR(VLOOKUP(SUBSTITUTE($A177&amp;$B177," ",""),members!$D$7:$H$2000,5,FALSE),""))</f>
        <v/>
      </c>
      <c r="AA177" s="55" t="e">
        <f>IF(#REF!&lt;=N177,1,0)</f>
        <v>#REF!</v>
      </c>
      <c r="AB177" s="119"/>
      <c r="AC177" s="119"/>
      <c r="AD177" s="119"/>
      <c r="AE177" s="119"/>
      <c r="AF177" s="119"/>
      <c r="AG177" s="119"/>
      <c r="AH177" s="119"/>
      <c r="AI177" s="119"/>
      <c r="AJ177" s="119"/>
      <c r="AK177" s="119"/>
      <c r="AL177" s="119"/>
      <c r="AM177" s="119"/>
      <c r="AN177" s="119"/>
      <c r="AO177" s="119"/>
      <c r="AP177" s="119"/>
      <c r="AQ177" s="119"/>
      <c r="AR177" s="119"/>
      <c r="AS177" s="119"/>
      <c r="AT177" s="119"/>
      <c r="AU177" s="119"/>
      <c r="AV177" s="119"/>
      <c r="AW177" s="119"/>
      <c r="AX177" s="119"/>
    </row>
    <row r="178" spans="1:50" ht="15" x14ac:dyDescent="0.2">
      <c r="A178" s="121"/>
      <c r="B178" s="122"/>
      <c r="C178" s="122"/>
      <c r="D178" s="122"/>
      <c r="E178" s="122"/>
      <c r="F178" s="58">
        <f t="shared" si="23"/>
        <v>0</v>
      </c>
      <c r="G178" s="59" t="str">
        <f>IF($B$1="Metric", IFERROR(VLOOKUP(SUBSTITUTE($A178&amp;"Metric"&amp;$B178," ",""),members_metric!$F$7:$J$2000,3,FALSE),""),  IFERROR(VLOOKUP(SUBSTITUTE($A178&amp;$B178," ",""),members!$D$7:$G$2000,3,FALSE),""))</f>
        <v/>
      </c>
      <c r="H178" s="60" t="str">
        <f t="shared" si="27"/>
        <v/>
      </c>
      <c r="I178" s="57"/>
      <c r="J178" s="61" t="str">
        <f>IFERROR(VLOOKUP(SUBSTITUTE($X178&amp;ROUNDUP($G178,2)," ",""),HFF_Data1!$C$4:$M$1004,MATCH('Estimator Steel Portfolio'!$C178,HFF_Data1!$C$4:$M$4,0),TRUE)*1000,"")</f>
        <v/>
      </c>
      <c r="K178" s="61" t="str">
        <f>IFERROR($J178/HFF_Data1!$H$1,"")</f>
        <v/>
      </c>
      <c r="L178" s="62" t="str">
        <f t="shared" si="20"/>
        <v/>
      </c>
      <c r="M178" s="63" t="str">
        <f>IFERROR(VLOOKUP(SUBSTITUTE($X178&amp;ROUNDUP($G178,2)," ",""),HFF_Data1!$C$4:$N$1004,12,TRUE),"")</f>
        <v/>
      </c>
      <c r="N178" s="64" t="str">
        <f t="shared" si="21"/>
        <v/>
      </c>
      <c r="O178" s="65" t="str">
        <f t="shared" si="22"/>
        <v/>
      </c>
      <c r="P178" s="57"/>
      <c r="Q178" s="61" t="str">
        <f>IFERROR(VLOOKUP(SUBSTITUTE($X178&amp;ROUNDUP($G178,2)," ",""),AWHB_Data!$C$4:$M$1005,MATCH('Estimator Steel Portfolio'!$C178,AWHB_Data!$C$4:$M$4,0),TRUE)*1000,"")</f>
        <v/>
      </c>
      <c r="R178" s="61" t="str">
        <f>IFERROR($Q178/AWHB_Data!$H$1,"")</f>
        <v/>
      </c>
      <c r="S178" s="62" t="str">
        <f t="shared" si="24"/>
        <v/>
      </c>
      <c r="T178" s="63" t="str">
        <f>IFERROR(VLOOKUP(SUBSTITUTE($X178&amp;ROUNDUP($G178,2)," ",""),AWHB_Data!$C$4:$N$1005,12,TRUE),"")</f>
        <v/>
      </c>
      <c r="U178" s="74" t="str">
        <f t="shared" si="25"/>
        <v xml:space="preserve"> </v>
      </c>
      <c r="V178" s="75" t="str">
        <f t="shared" si="26"/>
        <v/>
      </c>
      <c r="X178" s="55" t="str">
        <f>IF($B$1="Metric",IFERROR(VLOOKUP(SUBSTITUTE($A178&amp;"Metric"&amp;$B178," ",""),members_metric!$F$7:$K$2000,6,FALSE),""),IFERROR(VLOOKUP(SUBSTITUTE($A178&amp;$B178," ",""),members!$D$7:$I$2000,6,FALSE),""))</f>
        <v/>
      </c>
      <c r="Y178" s="66" t="str">
        <f>IF($B$1="Metric", IFERROR(VLOOKUP(SUBSTITUTE($A178&amp;"Metric"&amp;$B178," ",""),members_metric!$F$7:$J$2000,2,FALSE)/12,""),IFERROR(VLOOKUP(SUBSTITUTE($A178&amp;$B178," ",""),members!$D$7:$G$2000,2,FALSE)/12,""))</f>
        <v/>
      </c>
      <c r="Z178" s="67" t="str">
        <f>IF($B$1="Metric", IFERROR(VLOOKUP(SUBSTITUTE($A178&amp;"Metric"&amp;$B178," ",""),members_metric!$F$7:$J$2000,5,FALSE),""),IFERROR(VLOOKUP(SUBSTITUTE($A178&amp;$B178," ",""),members!$D$7:$H$2000,5,FALSE),""))</f>
        <v/>
      </c>
      <c r="AA178" s="55" t="e">
        <f>IF(#REF!&lt;=N178,1,0)</f>
        <v>#REF!</v>
      </c>
      <c r="AB178" s="119"/>
      <c r="AC178" s="119"/>
      <c r="AD178" s="119"/>
      <c r="AE178" s="119"/>
      <c r="AF178" s="119"/>
      <c r="AG178" s="119"/>
      <c r="AH178" s="119"/>
      <c r="AI178" s="119"/>
      <c r="AJ178" s="119"/>
      <c r="AK178" s="119"/>
      <c r="AL178" s="119"/>
      <c r="AM178" s="119"/>
      <c r="AN178" s="119"/>
      <c r="AO178" s="119"/>
      <c r="AP178" s="119"/>
      <c r="AQ178" s="119"/>
      <c r="AR178" s="119"/>
      <c r="AS178" s="119"/>
      <c r="AT178" s="119"/>
      <c r="AU178" s="119"/>
      <c r="AV178" s="119"/>
      <c r="AW178" s="119"/>
      <c r="AX178" s="119"/>
    </row>
    <row r="179" spans="1:50" ht="15" x14ac:dyDescent="0.2">
      <c r="A179" s="121"/>
      <c r="B179" s="122"/>
      <c r="C179" s="122"/>
      <c r="D179" s="122"/>
      <c r="E179" s="122"/>
      <c r="F179" s="58">
        <f t="shared" si="23"/>
        <v>0</v>
      </c>
      <c r="G179" s="59" t="str">
        <f>IF($B$1="Metric", IFERROR(VLOOKUP(SUBSTITUTE($A179&amp;"Metric"&amp;$B179," ",""),members_metric!$F$7:$J$2000,3,FALSE),""),  IFERROR(VLOOKUP(SUBSTITUTE($A179&amp;$B179," ",""),members!$D$7:$G$2000,3,FALSE),""))</f>
        <v/>
      </c>
      <c r="H179" s="60" t="str">
        <f t="shared" si="27"/>
        <v/>
      </c>
      <c r="I179" s="57"/>
      <c r="J179" s="61" t="str">
        <f>IFERROR(VLOOKUP(SUBSTITUTE($X179&amp;ROUNDUP($G179,2)," ",""),HFF_Data1!$C$4:$M$1004,MATCH('Estimator Steel Portfolio'!$C179,HFF_Data1!$C$4:$M$4,0),TRUE)*1000,"")</f>
        <v/>
      </c>
      <c r="K179" s="61" t="str">
        <f>IFERROR($J179/HFF_Data1!$H$1,"")</f>
        <v/>
      </c>
      <c r="L179" s="62" t="str">
        <f t="shared" si="20"/>
        <v/>
      </c>
      <c r="M179" s="63" t="str">
        <f>IFERROR(VLOOKUP(SUBSTITUTE($X179&amp;ROUNDUP($G179,2)," ",""),HFF_Data1!$C$4:$N$1004,12,TRUE),"")</f>
        <v/>
      </c>
      <c r="N179" s="64" t="str">
        <f t="shared" si="21"/>
        <v/>
      </c>
      <c r="O179" s="65" t="str">
        <f t="shared" si="22"/>
        <v/>
      </c>
      <c r="P179" s="57"/>
      <c r="Q179" s="61" t="str">
        <f>IFERROR(VLOOKUP(SUBSTITUTE($X179&amp;ROUNDUP($G179,2)," ",""),AWHB_Data!$C$4:$M$1005,MATCH('Estimator Steel Portfolio'!$C179,AWHB_Data!$C$4:$M$4,0),TRUE)*1000,"")</f>
        <v/>
      </c>
      <c r="R179" s="61" t="str">
        <f>IFERROR($Q179/AWHB_Data!$H$1,"")</f>
        <v/>
      </c>
      <c r="S179" s="62" t="str">
        <f t="shared" si="24"/>
        <v/>
      </c>
      <c r="T179" s="63" t="str">
        <f>IFERROR(VLOOKUP(SUBSTITUTE($X179&amp;ROUNDUP($G179,2)," ",""),AWHB_Data!$C$4:$N$1005,12,TRUE),"")</f>
        <v/>
      </c>
      <c r="U179" s="74" t="str">
        <f t="shared" si="25"/>
        <v xml:space="preserve"> </v>
      </c>
      <c r="V179" s="75" t="str">
        <f t="shared" si="26"/>
        <v/>
      </c>
      <c r="X179" s="55" t="str">
        <f>IF($B$1="Metric",IFERROR(VLOOKUP(SUBSTITUTE($A179&amp;"Metric"&amp;$B179," ",""),members_metric!$F$7:$K$2000,6,FALSE),""),IFERROR(VLOOKUP(SUBSTITUTE($A179&amp;$B179," ",""),members!$D$7:$I$2000,6,FALSE),""))</f>
        <v/>
      </c>
      <c r="Y179" s="66" t="str">
        <f>IF($B$1="Metric", IFERROR(VLOOKUP(SUBSTITUTE($A179&amp;"Metric"&amp;$B179," ",""),members_metric!$F$7:$J$2000,2,FALSE)/12,""),IFERROR(VLOOKUP(SUBSTITUTE($A179&amp;$B179," ",""),members!$D$7:$G$2000,2,FALSE)/12,""))</f>
        <v/>
      </c>
      <c r="Z179" s="67" t="str">
        <f>IF($B$1="Metric", IFERROR(VLOOKUP(SUBSTITUTE($A179&amp;"Metric"&amp;$B179," ",""),members_metric!$F$7:$J$2000,5,FALSE),""),IFERROR(VLOOKUP(SUBSTITUTE($A179&amp;$B179," ",""),members!$D$7:$H$2000,5,FALSE),""))</f>
        <v/>
      </c>
      <c r="AA179" s="55" t="e">
        <f>IF(#REF!&lt;=N179,1,0)</f>
        <v>#REF!</v>
      </c>
      <c r="AB179" s="119"/>
      <c r="AC179" s="119"/>
      <c r="AD179" s="119"/>
      <c r="AE179" s="119"/>
      <c r="AF179" s="119"/>
      <c r="AG179" s="119"/>
      <c r="AH179" s="119"/>
      <c r="AI179" s="119"/>
      <c r="AJ179" s="119"/>
      <c r="AK179" s="119"/>
      <c r="AL179" s="119"/>
      <c r="AM179" s="119"/>
      <c r="AN179" s="119"/>
      <c r="AO179" s="119"/>
      <c r="AP179" s="119"/>
      <c r="AQ179" s="119"/>
      <c r="AR179" s="119"/>
      <c r="AS179" s="119"/>
      <c r="AT179" s="119"/>
      <c r="AU179" s="119"/>
      <c r="AV179" s="119"/>
      <c r="AW179" s="119"/>
      <c r="AX179" s="119"/>
    </row>
    <row r="180" spans="1:50" ht="15" x14ac:dyDescent="0.2">
      <c r="A180" s="121"/>
      <c r="B180" s="122"/>
      <c r="C180" s="122"/>
      <c r="D180" s="122"/>
      <c r="E180" s="122"/>
      <c r="F180" s="58">
        <f t="shared" si="23"/>
        <v>0</v>
      </c>
      <c r="G180" s="59" t="str">
        <f>IF($B$1="Metric", IFERROR(VLOOKUP(SUBSTITUTE($A180&amp;"Metric"&amp;$B180," ",""),members_metric!$F$7:$J$2000,3,FALSE),""),  IFERROR(VLOOKUP(SUBSTITUTE($A180&amp;$B180," ",""),members!$D$7:$G$2000,3,FALSE),""))</f>
        <v/>
      </c>
      <c r="H180" s="60" t="str">
        <f t="shared" si="27"/>
        <v/>
      </c>
      <c r="I180" s="57"/>
      <c r="J180" s="61" t="str">
        <f>IFERROR(VLOOKUP(SUBSTITUTE($X180&amp;ROUNDUP($G180,2)," ",""),HFF_Data1!$C$4:$M$1004,MATCH('Estimator Steel Portfolio'!$C180,HFF_Data1!$C$4:$M$4,0),TRUE)*1000,"")</f>
        <v/>
      </c>
      <c r="K180" s="61" t="str">
        <f>IFERROR($J180/HFF_Data1!$H$1,"")</f>
        <v/>
      </c>
      <c r="L180" s="62" t="str">
        <f t="shared" si="20"/>
        <v/>
      </c>
      <c r="M180" s="63" t="str">
        <f>IFERROR(VLOOKUP(SUBSTITUTE($X180&amp;ROUNDUP($G180,2)," ",""),HFF_Data1!$C$4:$N$1004,12,TRUE),"")</f>
        <v/>
      </c>
      <c r="N180" s="64" t="str">
        <f t="shared" si="21"/>
        <v/>
      </c>
      <c r="O180" s="65" t="str">
        <f t="shared" si="22"/>
        <v/>
      </c>
      <c r="P180" s="57"/>
      <c r="Q180" s="61" t="str">
        <f>IFERROR(VLOOKUP(SUBSTITUTE($X180&amp;ROUNDUP($G180,2)," ",""),AWHB_Data!$C$4:$M$1005,MATCH('Estimator Steel Portfolio'!$C180,AWHB_Data!$C$4:$M$4,0),TRUE)*1000,"")</f>
        <v/>
      </c>
      <c r="R180" s="61" t="str">
        <f>IFERROR($Q180/AWHB_Data!$H$1,"")</f>
        <v/>
      </c>
      <c r="S180" s="62" t="str">
        <f t="shared" si="24"/>
        <v/>
      </c>
      <c r="T180" s="63" t="str">
        <f>IFERROR(VLOOKUP(SUBSTITUTE($X180&amp;ROUNDUP($G180,2)," ",""),AWHB_Data!$C$4:$N$1005,12,TRUE),"")</f>
        <v/>
      </c>
      <c r="U180" s="74" t="str">
        <f t="shared" si="25"/>
        <v xml:space="preserve"> </v>
      </c>
      <c r="V180" s="75" t="str">
        <f t="shared" si="26"/>
        <v/>
      </c>
      <c r="X180" s="55" t="str">
        <f>IF($B$1="Metric",IFERROR(VLOOKUP(SUBSTITUTE($A180&amp;"Metric"&amp;$B180," ",""),members_metric!$F$7:$K$2000,6,FALSE),""),IFERROR(VLOOKUP(SUBSTITUTE($A180&amp;$B180," ",""),members!$D$7:$I$2000,6,FALSE),""))</f>
        <v/>
      </c>
      <c r="Y180" s="66" t="str">
        <f>IF($B$1="Metric", IFERROR(VLOOKUP(SUBSTITUTE($A180&amp;"Metric"&amp;$B180," ",""),members_metric!$F$7:$J$2000,2,FALSE)/12,""),IFERROR(VLOOKUP(SUBSTITUTE($A180&amp;$B180," ",""),members!$D$7:$G$2000,2,FALSE)/12,""))</f>
        <v/>
      </c>
      <c r="Z180" s="67" t="str">
        <f>IF($B$1="Metric", IFERROR(VLOOKUP(SUBSTITUTE($A180&amp;"Metric"&amp;$B180," ",""),members_metric!$F$7:$J$2000,5,FALSE),""),IFERROR(VLOOKUP(SUBSTITUTE($A180&amp;$B180," ",""),members!$D$7:$H$2000,5,FALSE),""))</f>
        <v/>
      </c>
      <c r="AA180" s="55" t="e">
        <f>IF(#REF!&lt;=N180,1,0)</f>
        <v>#REF!</v>
      </c>
      <c r="AB180" s="119"/>
      <c r="AC180" s="119"/>
      <c r="AD180" s="119"/>
      <c r="AE180" s="119"/>
      <c r="AF180" s="119"/>
      <c r="AG180" s="119"/>
      <c r="AH180" s="119"/>
      <c r="AI180" s="119"/>
      <c r="AJ180" s="119"/>
      <c r="AK180" s="119"/>
      <c r="AL180" s="119"/>
      <c r="AM180" s="119"/>
      <c r="AN180" s="119"/>
      <c r="AO180" s="119"/>
      <c r="AP180" s="119"/>
      <c r="AQ180" s="119"/>
      <c r="AR180" s="119"/>
      <c r="AS180" s="119"/>
      <c r="AT180" s="119"/>
      <c r="AU180" s="119"/>
      <c r="AV180" s="119"/>
      <c r="AW180" s="119"/>
      <c r="AX180" s="119"/>
    </row>
    <row r="181" spans="1:50" ht="15" x14ac:dyDescent="0.2">
      <c r="A181" s="121"/>
      <c r="B181" s="122"/>
      <c r="C181" s="122"/>
      <c r="D181" s="122"/>
      <c r="E181" s="122"/>
      <c r="F181" s="58">
        <f t="shared" si="23"/>
        <v>0</v>
      </c>
      <c r="G181" s="59" t="str">
        <f>IF($B$1="Metric", IFERROR(VLOOKUP(SUBSTITUTE($A181&amp;"Metric"&amp;$B181," ",""),members_metric!$F$7:$J$2000,3,FALSE),""),  IFERROR(VLOOKUP(SUBSTITUTE($A181&amp;$B181," ",""),members!$D$7:$G$2000,3,FALSE),""))</f>
        <v/>
      </c>
      <c r="H181" s="60" t="str">
        <f t="shared" si="27"/>
        <v/>
      </c>
      <c r="I181" s="57"/>
      <c r="J181" s="61" t="str">
        <f>IFERROR(VLOOKUP(SUBSTITUTE($X181&amp;ROUNDUP($G181,2)," ",""),HFF_Data1!$C$4:$M$1004,MATCH('Estimator Steel Portfolio'!$C181,HFF_Data1!$C$4:$M$4,0),TRUE)*1000,"")</f>
        <v/>
      </c>
      <c r="K181" s="61" t="str">
        <f>IFERROR($J181/HFF_Data1!$H$1,"")</f>
        <v/>
      </c>
      <c r="L181" s="62" t="str">
        <f t="shared" si="20"/>
        <v/>
      </c>
      <c r="M181" s="63" t="str">
        <f>IFERROR(VLOOKUP(SUBSTITUTE($X181&amp;ROUNDUP($G181,2)," ",""),HFF_Data1!$C$4:$N$1004,12,TRUE),"")</f>
        <v/>
      </c>
      <c r="N181" s="64" t="str">
        <f t="shared" si="21"/>
        <v/>
      </c>
      <c r="O181" s="65" t="str">
        <f t="shared" si="22"/>
        <v/>
      </c>
      <c r="P181" s="57"/>
      <c r="Q181" s="61" t="str">
        <f>IFERROR(VLOOKUP(SUBSTITUTE($X181&amp;ROUNDUP($G181,2)," ",""),AWHB_Data!$C$4:$M$1005,MATCH('Estimator Steel Portfolio'!$C181,AWHB_Data!$C$4:$M$4,0),TRUE)*1000,"")</f>
        <v/>
      </c>
      <c r="R181" s="61" t="str">
        <f>IFERROR($Q181/AWHB_Data!$H$1,"")</f>
        <v/>
      </c>
      <c r="S181" s="62" t="str">
        <f t="shared" si="24"/>
        <v/>
      </c>
      <c r="T181" s="63" t="str">
        <f>IFERROR(VLOOKUP(SUBSTITUTE($X181&amp;ROUNDUP($G181,2)," ",""),AWHB_Data!$C$4:$N$1005,12,TRUE),"")</f>
        <v/>
      </c>
      <c r="U181" s="74" t="str">
        <f t="shared" si="25"/>
        <v xml:space="preserve"> </v>
      </c>
      <c r="V181" s="75" t="str">
        <f t="shared" si="26"/>
        <v/>
      </c>
      <c r="X181" s="55" t="str">
        <f>IF($B$1="Metric",IFERROR(VLOOKUP(SUBSTITUTE($A181&amp;"Metric"&amp;$B181," ",""),members_metric!$F$7:$K$2000,6,FALSE),""),IFERROR(VLOOKUP(SUBSTITUTE($A181&amp;$B181," ",""),members!$D$7:$I$2000,6,FALSE),""))</f>
        <v/>
      </c>
      <c r="Y181" s="66" t="str">
        <f>IF($B$1="Metric", IFERROR(VLOOKUP(SUBSTITUTE($A181&amp;"Metric"&amp;$B181," ",""),members_metric!$F$7:$J$2000,2,FALSE)/12,""),IFERROR(VLOOKUP(SUBSTITUTE($A181&amp;$B181," ",""),members!$D$7:$G$2000,2,FALSE)/12,""))</f>
        <v/>
      </c>
      <c r="Z181" s="67" t="str">
        <f>IF($B$1="Metric", IFERROR(VLOOKUP(SUBSTITUTE($A181&amp;"Metric"&amp;$B181," ",""),members_metric!$F$7:$J$2000,5,FALSE),""),IFERROR(VLOOKUP(SUBSTITUTE($A181&amp;$B181," ",""),members!$D$7:$H$2000,5,FALSE),""))</f>
        <v/>
      </c>
      <c r="AA181" s="55" t="e">
        <f>IF(#REF!&lt;=N181,1,0)</f>
        <v>#REF!</v>
      </c>
      <c r="AB181" s="119"/>
      <c r="AC181" s="119"/>
      <c r="AD181" s="119"/>
      <c r="AE181" s="119"/>
      <c r="AF181" s="119"/>
      <c r="AG181" s="119"/>
      <c r="AH181" s="119"/>
      <c r="AI181" s="119"/>
      <c r="AJ181" s="119"/>
      <c r="AK181" s="119"/>
      <c r="AL181" s="119"/>
      <c r="AM181" s="119"/>
      <c r="AN181" s="119"/>
      <c r="AO181" s="119"/>
      <c r="AP181" s="119"/>
      <c r="AQ181" s="119"/>
      <c r="AR181" s="119"/>
      <c r="AS181" s="119"/>
      <c r="AT181" s="119"/>
      <c r="AU181" s="119"/>
      <c r="AV181" s="119"/>
      <c r="AW181" s="119"/>
      <c r="AX181" s="119"/>
    </row>
    <row r="182" spans="1:50" ht="15" x14ac:dyDescent="0.2">
      <c r="A182" s="121"/>
      <c r="B182" s="122"/>
      <c r="C182" s="122"/>
      <c r="D182" s="122"/>
      <c r="E182" s="122"/>
      <c r="F182" s="58">
        <f t="shared" si="23"/>
        <v>0</v>
      </c>
      <c r="G182" s="59" t="str">
        <f>IF($B$1="Metric", IFERROR(VLOOKUP(SUBSTITUTE($A182&amp;"Metric"&amp;$B182," ",""),members_metric!$F$7:$J$2000,3,FALSE),""),  IFERROR(VLOOKUP(SUBSTITUTE($A182&amp;$B182," ",""),members!$D$7:$G$2000,3,FALSE),""))</f>
        <v/>
      </c>
      <c r="H182" s="60" t="str">
        <f t="shared" si="27"/>
        <v/>
      </c>
      <c r="I182" s="57"/>
      <c r="J182" s="61" t="str">
        <f>IFERROR(VLOOKUP(SUBSTITUTE($X182&amp;ROUNDUP($G182,2)," ",""),HFF_Data1!$C$4:$M$1004,MATCH('Estimator Steel Portfolio'!$C182,HFF_Data1!$C$4:$M$4,0),TRUE)*1000,"")</f>
        <v/>
      </c>
      <c r="K182" s="61" t="str">
        <f>IFERROR($J182/HFF_Data1!$H$1,"")</f>
        <v/>
      </c>
      <c r="L182" s="62" t="str">
        <f t="shared" si="20"/>
        <v/>
      </c>
      <c r="M182" s="63" t="str">
        <f>IFERROR(VLOOKUP(SUBSTITUTE($X182&amp;ROUNDUP($G182,2)," ",""),HFF_Data1!$C$4:$N$1004,12,TRUE),"")</f>
        <v/>
      </c>
      <c r="N182" s="64" t="str">
        <f t="shared" si="21"/>
        <v/>
      </c>
      <c r="O182" s="65" t="str">
        <f t="shared" si="22"/>
        <v/>
      </c>
      <c r="P182" s="57"/>
      <c r="Q182" s="61" t="str">
        <f>IFERROR(VLOOKUP(SUBSTITUTE($X182&amp;ROUNDUP($G182,2)," ",""),AWHB_Data!$C$4:$M$1005,MATCH('Estimator Steel Portfolio'!$C182,AWHB_Data!$C$4:$M$4,0),TRUE)*1000,"")</f>
        <v/>
      </c>
      <c r="R182" s="61" t="str">
        <f>IFERROR($Q182/AWHB_Data!$H$1,"")</f>
        <v/>
      </c>
      <c r="S182" s="62" t="str">
        <f t="shared" si="24"/>
        <v/>
      </c>
      <c r="T182" s="63" t="str">
        <f>IFERROR(VLOOKUP(SUBSTITUTE($X182&amp;ROUNDUP($G182,2)," ",""),AWHB_Data!$C$4:$N$1005,12,TRUE),"")</f>
        <v/>
      </c>
      <c r="U182" s="74" t="str">
        <f t="shared" si="25"/>
        <v xml:space="preserve"> </v>
      </c>
      <c r="V182" s="75" t="str">
        <f t="shared" si="26"/>
        <v/>
      </c>
      <c r="X182" s="55" t="str">
        <f>IF($B$1="Metric",IFERROR(VLOOKUP(SUBSTITUTE($A182&amp;"Metric"&amp;$B182," ",""),members_metric!$F$7:$K$2000,6,FALSE),""),IFERROR(VLOOKUP(SUBSTITUTE($A182&amp;$B182," ",""),members!$D$7:$I$2000,6,FALSE),""))</f>
        <v/>
      </c>
      <c r="Y182" s="66" t="str">
        <f>IF($B$1="Metric", IFERROR(VLOOKUP(SUBSTITUTE($A182&amp;"Metric"&amp;$B182," ",""),members_metric!$F$7:$J$2000,2,FALSE)/12,""),IFERROR(VLOOKUP(SUBSTITUTE($A182&amp;$B182," ",""),members!$D$7:$G$2000,2,FALSE)/12,""))</f>
        <v/>
      </c>
      <c r="Z182" s="67" t="str">
        <f>IF($B$1="Metric", IFERROR(VLOOKUP(SUBSTITUTE($A182&amp;"Metric"&amp;$B182," ",""),members_metric!$F$7:$J$2000,5,FALSE),""),IFERROR(VLOOKUP(SUBSTITUTE($A182&amp;$B182," ",""),members!$D$7:$H$2000,5,FALSE),""))</f>
        <v/>
      </c>
      <c r="AA182" s="55" t="e">
        <f>IF(#REF!&lt;=N182,1,0)</f>
        <v>#REF!</v>
      </c>
      <c r="AB182" s="119"/>
      <c r="AC182" s="119"/>
      <c r="AD182" s="119"/>
      <c r="AE182" s="119"/>
      <c r="AF182" s="119"/>
      <c r="AG182" s="119"/>
      <c r="AH182" s="119"/>
      <c r="AI182" s="119"/>
      <c r="AJ182" s="119"/>
      <c r="AK182" s="119"/>
      <c r="AL182" s="119"/>
      <c r="AM182" s="119"/>
      <c r="AN182" s="119"/>
      <c r="AO182" s="119"/>
      <c r="AP182" s="119"/>
      <c r="AQ182" s="119"/>
      <c r="AR182" s="119"/>
      <c r="AS182" s="119"/>
      <c r="AT182" s="119"/>
      <c r="AU182" s="119"/>
      <c r="AV182" s="119"/>
      <c r="AW182" s="119"/>
      <c r="AX182" s="119"/>
    </row>
    <row r="183" spans="1:50" ht="15" x14ac:dyDescent="0.2">
      <c r="A183" s="121"/>
      <c r="B183" s="122"/>
      <c r="C183" s="122"/>
      <c r="D183" s="122"/>
      <c r="E183" s="122"/>
      <c r="F183" s="58">
        <f t="shared" si="23"/>
        <v>0</v>
      </c>
      <c r="G183" s="59" t="str">
        <f>IF($B$1="Metric", IFERROR(VLOOKUP(SUBSTITUTE($A183&amp;"Metric"&amp;$B183," ",""),members_metric!$F$7:$J$2000,3,FALSE),""),  IFERROR(VLOOKUP(SUBSTITUTE($A183&amp;$B183," ",""),members!$D$7:$G$2000,3,FALSE),""))</f>
        <v/>
      </c>
      <c r="H183" s="60" t="str">
        <f t="shared" si="27"/>
        <v/>
      </c>
      <c r="I183" s="57"/>
      <c r="J183" s="61" t="str">
        <f>IFERROR(VLOOKUP(SUBSTITUTE($X183&amp;ROUNDUP($G183,2)," ",""),HFF_Data1!$C$4:$M$1004,MATCH('Estimator Steel Portfolio'!$C183,HFF_Data1!$C$4:$M$4,0),TRUE)*1000,"")</f>
        <v/>
      </c>
      <c r="K183" s="61" t="str">
        <f>IFERROR($J183/HFF_Data1!$H$1,"")</f>
        <v/>
      </c>
      <c r="L183" s="62" t="str">
        <f t="shared" si="20"/>
        <v/>
      </c>
      <c r="M183" s="63" t="str">
        <f>IFERROR(VLOOKUP(SUBSTITUTE($X183&amp;ROUNDUP($G183,2)," ",""),HFF_Data1!$C$4:$N$1004,12,TRUE),"")</f>
        <v/>
      </c>
      <c r="N183" s="64" t="str">
        <f t="shared" si="21"/>
        <v/>
      </c>
      <c r="O183" s="65" t="str">
        <f t="shared" si="22"/>
        <v/>
      </c>
      <c r="P183" s="57"/>
      <c r="Q183" s="61" t="str">
        <f>IFERROR(VLOOKUP(SUBSTITUTE($X183&amp;ROUNDUP($G183,2)," ",""),AWHB_Data!$C$4:$M$1005,MATCH('Estimator Steel Portfolio'!$C183,AWHB_Data!$C$4:$M$4,0),TRUE)*1000,"")</f>
        <v/>
      </c>
      <c r="R183" s="61" t="str">
        <f>IFERROR($Q183/AWHB_Data!$H$1,"")</f>
        <v/>
      </c>
      <c r="S183" s="62" t="str">
        <f t="shared" si="24"/>
        <v/>
      </c>
      <c r="T183" s="63" t="str">
        <f>IFERROR(VLOOKUP(SUBSTITUTE($X183&amp;ROUNDUP($G183,2)," ",""),AWHB_Data!$C$4:$N$1005,12,TRUE),"")</f>
        <v/>
      </c>
      <c r="U183" s="74" t="str">
        <f t="shared" si="25"/>
        <v xml:space="preserve"> </v>
      </c>
      <c r="V183" s="75" t="str">
        <f t="shared" si="26"/>
        <v/>
      </c>
      <c r="X183" s="55" t="str">
        <f>IF($B$1="Metric",IFERROR(VLOOKUP(SUBSTITUTE($A183&amp;"Metric"&amp;$B183," ",""),members_metric!$F$7:$K$2000,6,FALSE),""),IFERROR(VLOOKUP(SUBSTITUTE($A183&amp;$B183," ",""),members!$D$7:$I$2000,6,FALSE),""))</f>
        <v/>
      </c>
      <c r="Y183" s="66" t="str">
        <f>IF($B$1="Metric", IFERROR(VLOOKUP(SUBSTITUTE($A183&amp;"Metric"&amp;$B183," ",""),members_metric!$F$7:$J$2000,2,FALSE)/12,""),IFERROR(VLOOKUP(SUBSTITUTE($A183&amp;$B183," ",""),members!$D$7:$G$2000,2,FALSE)/12,""))</f>
        <v/>
      </c>
      <c r="Z183" s="67" t="str">
        <f>IF($B$1="Metric", IFERROR(VLOOKUP(SUBSTITUTE($A183&amp;"Metric"&amp;$B183," ",""),members_metric!$F$7:$J$2000,5,FALSE),""),IFERROR(VLOOKUP(SUBSTITUTE($A183&amp;$B183," ",""),members!$D$7:$H$2000,5,FALSE),""))</f>
        <v/>
      </c>
      <c r="AA183" s="55" t="e">
        <f>IF(#REF!&lt;=N183,1,0)</f>
        <v>#REF!</v>
      </c>
      <c r="AB183" s="119"/>
      <c r="AC183" s="119"/>
      <c r="AD183" s="119"/>
      <c r="AE183" s="119"/>
      <c r="AF183" s="119"/>
      <c r="AG183" s="119"/>
      <c r="AH183" s="119"/>
      <c r="AI183" s="119"/>
      <c r="AJ183" s="119"/>
      <c r="AK183" s="119"/>
      <c r="AL183" s="119"/>
      <c r="AM183" s="119"/>
      <c r="AN183" s="119"/>
      <c r="AO183" s="119"/>
      <c r="AP183" s="119"/>
      <c r="AQ183" s="119"/>
      <c r="AR183" s="119"/>
      <c r="AS183" s="119"/>
      <c r="AT183" s="119"/>
      <c r="AU183" s="119"/>
      <c r="AV183" s="119"/>
      <c r="AW183" s="119"/>
      <c r="AX183" s="119"/>
    </row>
    <row r="184" spans="1:50" ht="15" x14ac:dyDescent="0.2">
      <c r="A184" s="121"/>
      <c r="B184" s="122"/>
      <c r="C184" s="122"/>
      <c r="D184" s="122"/>
      <c r="E184" s="122"/>
      <c r="F184" s="58">
        <f t="shared" si="23"/>
        <v>0</v>
      </c>
      <c r="G184" s="59" t="str">
        <f>IF($B$1="Metric", IFERROR(VLOOKUP(SUBSTITUTE($A184&amp;"Metric"&amp;$B184," ",""),members_metric!$F$7:$J$2000,3,FALSE),""),  IFERROR(VLOOKUP(SUBSTITUTE($A184&amp;$B184," ",""),members!$D$7:$G$2000,3,FALSE),""))</f>
        <v/>
      </c>
      <c r="H184" s="60" t="str">
        <f t="shared" si="27"/>
        <v/>
      </c>
      <c r="I184" s="57"/>
      <c r="J184" s="61" t="str">
        <f>IFERROR(VLOOKUP(SUBSTITUTE($X184&amp;ROUNDUP($G184,2)," ",""),HFF_Data1!$C$4:$M$1004,MATCH('Estimator Steel Portfolio'!$C184,HFF_Data1!$C$4:$M$4,0),TRUE)*1000,"")</f>
        <v/>
      </c>
      <c r="K184" s="61" t="str">
        <f>IFERROR($J184/HFF_Data1!$H$1,"")</f>
        <v/>
      </c>
      <c r="L184" s="62" t="str">
        <f t="shared" si="20"/>
        <v/>
      </c>
      <c r="M184" s="63" t="str">
        <f>IFERROR(VLOOKUP(SUBSTITUTE($X184&amp;ROUNDUP($G184,2)," ",""),HFF_Data1!$C$4:$N$1004,12,TRUE),"")</f>
        <v/>
      </c>
      <c r="N184" s="64" t="str">
        <f t="shared" si="21"/>
        <v/>
      </c>
      <c r="O184" s="65" t="str">
        <f t="shared" si="22"/>
        <v/>
      </c>
      <c r="P184" s="57"/>
      <c r="Q184" s="61" t="str">
        <f>IFERROR(VLOOKUP(SUBSTITUTE($X184&amp;ROUNDUP($G184,2)," ",""),AWHB_Data!$C$4:$M$1005,MATCH('Estimator Steel Portfolio'!$C184,AWHB_Data!$C$4:$M$4,0),TRUE)*1000,"")</f>
        <v/>
      </c>
      <c r="R184" s="61" t="str">
        <f>IFERROR($Q184/AWHB_Data!$H$1,"")</f>
        <v/>
      </c>
      <c r="S184" s="62" t="str">
        <f t="shared" si="24"/>
        <v/>
      </c>
      <c r="T184" s="63" t="str">
        <f>IFERROR(VLOOKUP(SUBSTITUTE($X184&amp;ROUNDUP($G184,2)," ",""),AWHB_Data!$C$4:$N$1005,12,TRUE),"")</f>
        <v/>
      </c>
      <c r="U184" s="74" t="str">
        <f t="shared" si="25"/>
        <v xml:space="preserve"> </v>
      </c>
      <c r="V184" s="75" t="str">
        <f t="shared" si="26"/>
        <v/>
      </c>
      <c r="X184" s="55" t="str">
        <f>IF($B$1="Metric",IFERROR(VLOOKUP(SUBSTITUTE($A184&amp;"Metric"&amp;$B184," ",""),members_metric!$F$7:$K$2000,6,FALSE),""),IFERROR(VLOOKUP(SUBSTITUTE($A184&amp;$B184," ",""),members!$D$7:$I$2000,6,FALSE),""))</f>
        <v/>
      </c>
      <c r="Y184" s="66" t="str">
        <f>IF($B$1="Metric", IFERROR(VLOOKUP(SUBSTITUTE($A184&amp;"Metric"&amp;$B184," ",""),members_metric!$F$7:$J$2000,2,FALSE)/12,""),IFERROR(VLOOKUP(SUBSTITUTE($A184&amp;$B184," ",""),members!$D$7:$G$2000,2,FALSE)/12,""))</f>
        <v/>
      </c>
      <c r="Z184" s="67" t="str">
        <f>IF($B$1="Metric", IFERROR(VLOOKUP(SUBSTITUTE($A184&amp;"Metric"&amp;$B184," ",""),members_metric!$F$7:$J$2000,5,FALSE),""),IFERROR(VLOOKUP(SUBSTITUTE($A184&amp;$B184," ",""),members!$D$7:$H$2000,5,FALSE),""))</f>
        <v/>
      </c>
      <c r="AA184" s="55" t="e">
        <f>IF(#REF!&lt;=N184,1,0)</f>
        <v>#REF!</v>
      </c>
      <c r="AB184" s="119"/>
      <c r="AC184" s="119"/>
      <c r="AD184" s="119"/>
      <c r="AE184" s="119"/>
      <c r="AF184" s="119"/>
      <c r="AG184" s="119"/>
      <c r="AH184" s="119"/>
      <c r="AI184" s="119"/>
      <c r="AJ184" s="119"/>
      <c r="AK184" s="119"/>
      <c r="AL184" s="119"/>
      <c r="AM184" s="119"/>
      <c r="AN184" s="119"/>
      <c r="AO184" s="119"/>
      <c r="AP184" s="119"/>
      <c r="AQ184" s="119"/>
      <c r="AR184" s="119"/>
      <c r="AS184" s="119"/>
      <c r="AT184" s="119"/>
      <c r="AU184" s="119"/>
      <c r="AV184" s="119"/>
      <c r="AW184" s="119"/>
      <c r="AX184" s="119"/>
    </row>
    <row r="185" spans="1:50" ht="15" x14ac:dyDescent="0.2">
      <c r="A185" s="121"/>
      <c r="B185" s="122"/>
      <c r="C185" s="122"/>
      <c r="D185" s="122"/>
      <c r="E185" s="122"/>
      <c r="F185" s="58">
        <f t="shared" si="23"/>
        <v>0</v>
      </c>
      <c r="G185" s="59" t="str">
        <f>IF($B$1="Metric", IFERROR(VLOOKUP(SUBSTITUTE($A185&amp;"Metric"&amp;$B185," ",""),members_metric!$F$7:$J$2000,3,FALSE),""),  IFERROR(VLOOKUP(SUBSTITUTE($A185&amp;$B185," ",""),members!$D$7:$G$2000,3,FALSE),""))</f>
        <v/>
      </c>
      <c r="H185" s="60" t="str">
        <f t="shared" si="27"/>
        <v/>
      </c>
      <c r="I185" s="57"/>
      <c r="J185" s="61" t="str">
        <f>IFERROR(VLOOKUP(SUBSTITUTE($X185&amp;ROUNDUP($G185,2)," ",""),HFF_Data1!$C$4:$M$1004,MATCH('Estimator Steel Portfolio'!$C185,HFF_Data1!$C$4:$M$4,0),TRUE)*1000,"")</f>
        <v/>
      </c>
      <c r="K185" s="61" t="str">
        <f>IFERROR($J185/HFF_Data1!$H$1,"")</f>
        <v/>
      </c>
      <c r="L185" s="62" t="str">
        <f t="shared" si="20"/>
        <v/>
      </c>
      <c r="M185" s="63" t="str">
        <f>IFERROR(VLOOKUP(SUBSTITUTE($X185&amp;ROUNDUP($G185,2)," ",""),HFF_Data1!$C$4:$N$1004,12,TRUE),"")</f>
        <v/>
      </c>
      <c r="N185" s="64" t="str">
        <f t="shared" si="21"/>
        <v/>
      </c>
      <c r="O185" s="65" t="str">
        <f t="shared" si="22"/>
        <v/>
      </c>
      <c r="P185" s="57"/>
      <c r="Q185" s="61" t="str">
        <f>IFERROR(VLOOKUP(SUBSTITUTE($X185&amp;ROUNDUP($G185,2)," ",""),AWHB_Data!$C$4:$M$1005,MATCH('Estimator Steel Portfolio'!$C185,AWHB_Data!$C$4:$M$4,0),TRUE)*1000,"")</f>
        <v/>
      </c>
      <c r="R185" s="61" t="str">
        <f>IFERROR($Q185/AWHB_Data!$H$1,"")</f>
        <v/>
      </c>
      <c r="S185" s="62" t="str">
        <f t="shared" si="24"/>
        <v/>
      </c>
      <c r="T185" s="63" t="str">
        <f>IFERROR(VLOOKUP(SUBSTITUTE($X185&amp;ROUNDUP($G185,2)," ",""),AWHB_Data!$C$4:$N$1005,12,TRUE),"")</f>
        <v/>
      </c>
      <c r="U185" s="74" t="str">
        <f t="shared" si="25"/>
        <v xml:space="preserve"> </v>
      </c>
      <c r="V185" s="75" t="str">
        <f t="shared" si="26"/>
        <v/>
      </c>
      <c r="X185" s="55" t="str">
        <f>IF($B$1="Metric",IFERROR(VLOOKUP(SUBSTITUTE($A185&amp;"Metric"&amp;$B185," ",""),members_metric!$F$7:$K$2000,6,FALSE),""),IFERROR(VLOOKUP(SUBSTITUTE($A185&amp;$B185," ",""),members!$D$7:$I$2000,6,FALSE),""))</f>
        <v/>
      </c>
      <c r="Y185" s="66" t="str">
        <f>IF($B$1="Metric", IFERROR(VLOOKUP(SUBSTITUTE($A185&amp;"Metric"&amp;$B185," ",""),members_metric!$F$7:$J$2000,2,FALSE)/12,""),IFERROR(VLOOKUP(SUBSTITUTE($A185&amp;$B185," ",""),members!$D$7:$G$2000,2,FALSE)/12,""))</f>
        <v/>
      </c>
      <c r="Z185" s="67" t="str">
        <f>IF($B$1="Metric", IFERROR(VLOOKUP(SUBSTITUTE($A185&amp;"Metric"&amp;$B185," ",""),members_metric!$F$7:$J$2000,5,FALSE),""),IFERROR(VLOOKUP(SUBSTITUTE($A185&amp;$B185," ",""),members!$D$7:$H$2000,5,FALSE),""))</f>
        <v/>
      </c>
      <c r="AA185" s="55" t="e">
        <f>IF(#REF!&lt;=N185,1,0)</f>
        <v>#REF!</v>
      </c>
      <c r="AB185" s="119"/>
      <c r="AC185" s="119"/>
      <c r="AD185" s="119"/>
      <c r="AE185" s="119"/>
      <c r="AF185" s="119"/>
      <c r="AG185" s="119"/>
      <c r="AH185" s="119"/>
      <c r="AI185" s="119"/>
      <c r="AJ185" s="119"/>
      <c r="AK185" s="119"/>
      <c r="AL185" s="119"/>
      <c r="AM185" s="119"/>
      <c r="AN185" s="119"/>
      <c r="AO185" s="119"/>
      <c r="AP185" s="119"/>
      <c r="AQ185" s="119"/>
      <c r="AR185" s="119"/>
      <c r="AS185" s="119"/>
      <c r="AT185" s="119"/>
      <c r="AU185" s="119"/>
      <c r="AV185" s="119"/>
      <c r="AW185" s="119"/>
      <c r="AX185" s="119"/>
    </row>
    <row r="186" spans="1:50" ht="15" x14ac:dyDescent="0.2">
      <c r="A186" s="121"/>
      <c r="B186" s="122"/>
      <c r="C186" s="122"/>
      <c r="D186" s="122"/>
      <c r="E186" s="122"/>
      <c r="F186" s="58">
        <f t="shared" si="23"/>
        <v>0</v>
      </c>
      <c r="G186" s="59" t="str">
        <f>IF($B$1="Metric", IFERROR(VLOOKUP(SUBSTITUTE($A186&amp;"Metric"&amp;$B186," ",""),members_metric!$F$7:$J$2000,3,FALSE),""),  IFERROR(VLOOKUP(SUBSTITUTE($A186&amp;$B186," ",""),members!$D$7:$G$2000,3,FALSE),""))</f>
        <v/>
      </c>
      <c r="H186" s="60" t="str">
        <f t="shared" si="27"/>
        <v/>
      </c>
      <c r="I186" s="57"/>
      <c r="J186" s="61" t="str">
        <f>IFERROR(VLOOKUP(SUBSTITUTE($X186&amp;ROUNDUP($G186,2)," ",""),HFF_Data1!$C$4:$M$1004,MATCH('Estimator Steel Portfolio'!$C186,HFF_Data1!$C$4:$M$4,0),TRUE)*1000,"")</f>
        <v/>
      </c>
      <c r="K186" s="61" t="str">
        <f>IFERROR($J186/HFF_Data1!$H$1,"")</f>
        <v/>
      </c>
      <c r="L186" s="62" t="str">
        <f t="shared" si="20"/>
        <v/>
      </c>
      <c r="M186" s="63" t="str">
        <f>IFERROR(VLOOKUP(SUBSTITUTE($X186&amp;ROUNDUP($G186,2)," ",""),HFF_Data1!$C$4:$N$1004,12,TRUE),"")</f>
        <v/>
      </c>
      <c r="N186" s="64" t="str">
        <f t="shared" si="21"/>
        <v/>
      </c>
      <c r="O186" s="65" t="str">
        <f t="shared" si="22"/>
        <v/>
      </c>
      <c r="P186" s="57"/>
      <c r="Q186" s="61" t="str">
        <f>IFERROR(VLOOKUP(SUBSTITUTE($X186&amp;ROUNDUP($G186,2)," ",""),AWHB_Data!$C$4:$M$1005,MATCH('Estimator Steel Portfolio'!$C186,AWHB_Data!$C$4:$M$4,0),TRUE)*1000,"")</f>
        <v/>
      </c>
      <c r="R186" s="61" t="str">
        <f>IFERROR($Q186/AWHB_Data!$H$1,"")</f>
        <v/>
      </c>
      <c r="S186" s="62" t="str">
        <f t="shared" si="24"/>
        <v/>
      </c>
      <c r="T186" s="63" t="str">
        <f>IFERROR(VLOOKUP(SUBSTITUTE($X186&amp;ROUNDUP($G186,2)," ",""),AWHB_Data!$C$4:$N$1005,12,TRUE),"")</f>
        <v/>
      </c>
      <c r="U186" s="74" t="str">
        <f t="shared" si="25"/>
        <v xml:space="preserve"> </v>
      </c>
      <c r="V186" s="75" t="str">
        <f t="shared" si="26"/>
        <v/>
      </c>
      <c r="X186" s="55" t="str">
        <f>IF($B$1="Metric",IFERROR(VLOOKUP(SUBSTITUTE($A186&amp;"Metric"&amp;$B186," ",""),members_metric!$F$7:$K$2000,6,FALSE),""),IFERROR(VLOOKUP(SUBSTITUTE($A186&amp;$B186," ",""),members!$D$7:$I$2000,6,FALSE),""))</f>
        <v/>
      </c>
      <c r="Y186" s="66" t="str">
        <f>IF($B$1="Metric", IFERROR(VLOOKUP(SUBSTITUTE($A186&amp;"Metric"&amp;$B186," ",""),members_metric!$F$7:$J$2000,2,FALSE)/12,""),IFERROR(VLOOKUP(SUBSTITUTE($A186&amp;$B186," ",""),members!$D$7:$G$2000,2,FALSE)/12,""))</f>
        <v/>
      </c>
      <c r="Z186" s="67" t="str">
        <f>IF($B$1="Metric", IFERROR(VLOOKUP(SUBSTITUTE($A186&amp;"Metric"&amp;$B186," ",""),members_metric!$F$7:$J$2000,5,FALSE),""),IFERROR(VLOOKUP(SUBSTITUTE($A186&amp;$B186," ",""),members!$D$7:$H$2000,5,FALSE),""))</f>
        <v/>
      </c>
      <c r="AA186" s="55" t="e">
        <f>IF(#REF!&lt;=N186,1,0)</f>
        <v>#REF!</v>
      </c>
      <c r="AB186" s="119"/>
      <c r="AC186" s="119"/>
      <c r="AD186" s="119"/>
      <c r="AE186" s="119"/>
      <c r="AF186" s="119"/>
      <c r="AG186" s="119"/>
      <c r="AH186" s="119"/>
      <c r="AI186" s="119"/>
      <c r="AJ186" s="119"/>
      <c r="AK186" s="119"/>
      <c r="AL186" s="119"/>
      <c r="AM186" s="119"/>
      <c r="AN186" s="119"/>
      <c r="AO186" s="119"/>
      <c r="AP186" s="119"/>
      <c r="AQ186" s="119"/>
      <c r="AR186" s="119"/>
      <c r="AS186" s="119"/>
      <c r="AT186" s="119"/>
      <c r="AU186" s="119"/>
      <c r="AV186" s="119"/>
      <c r="AW186" s="119"/>
      <c r="AX186" s="119"/>
    </row>
    <row r="187" spans="1:50" ht="15" x14ac:dyDescent="0.2">
      <c r="A187" s="121"/>
      <c r="B187" s="122"/>
      <c r="C187" s="122"/>
      <c r="D187" s="122"/>
      <c r="E187" s="122"/>
      <c r="F187" s="58">
        <f t="shared" si="23"/>
        <v>0</v>
      </c>
      <c r="G187" s="59" t="str">
        <f>IF($B$1="Metric", IFERROR(VLOOKUP(SUBSTITUTE($A187&amp;"Metric"&amp;$B187," ",""),members_metric!$F$7:$J$2000,3,FALSE),""),  IFERROR(VLOOKUP(SUBSTITUTE($A187&amp;$B187," ",""),members!$D$7:$G$2000,3,FALSE),""))</f>
        <v/>
      </c>
      <c r="H187" s="60" t="str">
        <f t="shared" si="27"/>
        <v/>
      </c>
      <c r="I187" s="57"/>
      <c r="J187" s="61" t="str">
        <f>IFERROR(VLOOKUP(SUBSTITUTE($X187&amp;ROUNDUP($G187,2)," ",""),HFF_Data1!$C$4:$M$1004,MATCH('Estimator Steel Portfolio'!$C187,HFF_Data1!$C$4:$M$4,0),TRUE)*1000,"")</f>
        <v/>
      </c>
      <c r="K187" s="61" t="str">
        <f>IFERROR($J187/HFF_Data1!$H$1,"")</f>
        <v/>
      </c>
      <c r="L187" s="62" t="str">
        <f t="shared" si="20"/>
        <v/>
      </c>
      <c r="M187" s="63" t="str">
        <f>IFERROR(VLOOKUP(SUBSTITUTE($X187&amp;ROUNDUP($G187,2)," ",""),HFF_Data1!$C$4:$N$1004,12,TRUE),"")</f>
        <v/>
      </c>
      <c r="N187" s="64" t="str">
        <f t="shared" si="21"/>
        <v/>
      </c>
      <c r="O187" s="65" t="str">
        <f t="shared" si="22"/>
        <v/>
      </c>
      <c r="P187" s="57"/>
      <c r="Q187" s="61" t="str">
        <f>IFERROR(VLOOKUP(SUBSTITUTE($X187&amp;ROUNDUP($G187,2)," ",""),AWHB_Data!$C$4:$M$1005,MATCH('Estimator Steel Portfolio'!$C187,AWHB_Data!$C$4:$M$4,0),TRUE)*1000,"")</f>
        <v/>
      </c>
      <c r="R187" s="61" t="str">
        <f>IFERROR($Q187/AWHB_Data!$H$1,"")</f>
        <v/>
      </c>
      <c r="S187" s="62" t="str">
        <f t="shared" si="24"/>
        <v/>
      </c>
      <c r="T187" s="63" t="str">
        <f>IFERROR(VLOOKUP(SUBSTITUTE($X187&amp;ROUNDUP($G187,2)," ",""),AWHB_Data!$C$4:$N$1005,12,TRUE),"")</f>
        <v/>
      </c>
      <c r="U187" s="74" t="str">
        <f t="shared" si="25"/>
        <v xml:space="preserve"> </v>
      </c>
      <c r="V187" s="75" t="str">
        <f t="shared" si="26"/>
        <v/>
      </c>
      <c r="X187" s="55" t="str">
        <f>IF($B$1="Metric",IFERROR(VLOOKUP(SUBSTITUTE($A187&amp;"Metric"&amp;$B187," ",""),members_metric!$F$7:$K$2000,6,FALSE),""),IFERROR(VLOOKUP(SUBSTITUTE($A187&amp;$B187," ",""),members!$D$7:$I$2000,6,FALSE),""))</f>
        <v/>
      </c>
      <c r="Y187" s="66" t="str">
        <f>IF($B$1="Metric", IFERROR(VLOOKUP(SUBSTITUTE($A187&amp;"Metric"&amp;$B187," ",""),members_metric!$F$7:$J$2000,2,FALSE)/12,""),IFERROR(VLOOKUP(SUBSTITUTE($A187&amp;$B187," ",""),members!$D$7:$G$2000,2,FALSE)/12,""))</f>
        <v/>
      </c>
      <c r="Z187" s="67" t="str">
        <f>IF($B$1="Metric", IFERROR(VLOOKUP(SUBSTITUTE($A187&amp;"Metric"&amp;$B187," ",""),members_metric!$F$7:$J$2000,5,FALSE),""),IFERROR(VLOOKUP(SUBSTITUTE($A187&amp;$B187," ",""),members!$D$7:$H$2000,5,FALSE),""))</f>
        <v/>
      </c>
      <c r="AA187" s="55" t="e">
        <f>IF(#REF!&lt;=N187,1,0)</f>
        <v>#REF!</v>
      </c>
      <c r="AB187" s="119"/>
      <c r="AC187" s="119"/>
      <c r="AD187" s="119"/>
      <c r="AE187" s="119"/>
      <c r="AF187" s="119"/>
      <c r="AG187" s="119"/>
      <c r="AH187" s="119"/>
      <c r="AI187" s="119"/>
      <c r="AJ187" s="119"/>
      <c r="AK187" s="119"/>
      <c r="AL187" s="119"/>
      <c r="AM187" s="119"/>
      <c r="AN187" s="119"/>
      <c r="AO187" s="119"/>
      <c r="AP187" s="119"/>
      <c r="AQ187" s="119"/>
      <c r="AR187" s="119"/>
      <c r="AS187" s="119"/>
      <c r="AT187" s="119"/>
      <c r="AU187" s="119"/>
      <c r="AV187" s="119"/>
      <c r="AW187" s="119"/>
      <c r="AX187" s="119"/>
    </row>
    <row r="188" spans="1:50" ht="15" x14ac:dyDescent="0.2">
      <c r="A188" s="121"/>
      <c r="B188" s="122"/>
      <c r="C188" s="122"/>
      <c r="D188" s="122"/>
      <c r="E188" s="122"/>
      <c r="F188" s="58">
        <f t="shared" si="23"/>
        <v>0</v>
      </c>
      <c r="G188" s="59" t="str">
        <f>IF($B$1="Metric", IFERROR(VLOOKUP(SUBSTITUTE($A188&amp;"Metric"&amp;$B188," ",""),members_metric!$F$7:$J$2000,3,FALSE),""),  IFERROR(VLOOKUP(SUBSTITUTE($A188&amp;$B188," ",""),members!$D$7:$G$2000,3,FALSE),""))</f>
        <v/>
      </c>
      <c r="H188" s="60" t="str">
        <f t="shared" si="27"/>
        <v/>
      </c>
      <c r="I188" s="57"/>
      <c r="J188" s="61" t="str">
        <f>IFERROR(VLOOKUP(SUBSTITUTE($X188&amp;ROUNDUP($G188,2)," ",""),HFF_Data1!$C$4:$M$1004,MATCH('Estimator Steel Portfolio'!$C188,HFF_Data1!$C$4:$M$4,0),TRUE)*1000,"")</f>
        <v/>
      </c>
      <c r="K188" s="61" t="str">
        <f>IFERROR($J188/HFF_Data1!$H$1,"")</f>
        <v/>
      </c>
      <c r="L188" s="62" t="str">
        <f t="shared" si="20"/>
        <v/>
      </c>
      <c r="M188" s="63" t="str">
        <f>IFERROR(VLOOKUP(SUBSTITUTE($X188&amp;ROUNDUP($G188,2)," ",""),HFF_Data1!$C$4:$N$1004,12,TRUE),"")</f>
        <v/>
      </c>
      <c r="N188" s="64" t="str">
        <f t="shared" si="21"/>
        <v/>
      </c>
      <c r="O188" s="65" t="str">
        <f t="shared" si="22"/>
        <v/>
      </c>
      <c r="P188" s="57"/>
      <c r="Q188" s="61" t="str">
        <f>IFERROR(VLOOKUP(SUBSTITUTE($X188&amp;ROUNDUP($G188,2)," ",""),AWHB_Data!$C$4:$M$1005,MATCH('Estimator Steel Portfolio'!$C188,AWHB_Data!$C$4:$M$4,0),TRUE)*1000,"")</f>
        <v/>
      </c>
      <c r="R188" s="61" t="str">
        <f>IFERROR($Q188/AWHB_Data!$H$1,"")</f>
        <v/>
      </c>
      <c r="S188" s="62" t="str">
        <f t="shared" si="24"/>
        <v/>
      </c>
      <c r="T188" s="63" t="str">
        <f>IFERROR(VLOOKUP(SUBSTITUTE($X188&amp;ROUNDUP($G188,2)," ",""),AWHB_Data!$C$4:$N$1005,12,TRUE),"")</f>
        <v/>
      </c>
      <c r="U188" s="74" t="str">
        <f t="shared" si="25"/>
        <v xml:space="preserve"> </v>
      </c>
      <c r="V188" s="75" t="str">
        <f t="shared" si="26"/>
        <v/>
      </c>
      <c r="X188" s="55" t="str">
        <f>IF($B$1="Metric",IFERROR(VLOOKUP(SUBSTITUTE($A188&amp;"Metric"&amp;$B188," ",""),members_metric!$F$7:$K$2000,6,FALSE),""),IFERROR(VLOOKUP(SUBSTITUTE($A188&amp;$B188," ",""),members!$D$7:$I$2000,6,FALSE),""))</f>
        <v/>
      </c>
      <c r="Y188" s="66" t="str">
        <f>IF($B$1="Metric", IFERROR(VLOOKUP(SUBSTITUTE($A188&amp;"Metric"&amp;$B188," ",""),members_metric!$F$7:$J$2000,2,FALSE)/12,""),IFERROR(VLOOKUP(SUBSTITUTE($A188&amp;$B188," ",""),members!$D$7:$G$2000,2,FALSE)/12,""))</f>
        <v/>
      </c>
      <c r="Z188" s="67" t="str">
        <f>IF($B$1="Metric", IFERROR(VLOOKUP(SUBSTITUTE($A188&amp;"Metric"&amp;$B188," ",""),members_metric!$F$7:$J$2000,5,FALSE),""),IFERROR(VLOOKUP(SUBSTITUTE($A188&amp;$B188," ",""),members!$D$7:$H$2000,5,FALSE),""))</f>
        <v/>
      </c>
      <c r="AA188" s="55" t="e">
        <f>IF(#REF!&lt;=N188,1,0)</f>
        <v>#REF!</v>
      </c>
      <c r="AB188" s="119"/>
      <c r="AC188" s="119"/>
      <c r="AD188" s="119"/>
      <c r="AE188" s="119"/>
      <c r="AF188" s="119"/>
      <c r="AG188" s="119"/>
      <c r="AH188" s="119"/>
      <c r="AI188" s="119"/>
      <c r="AJ188" s="119"/>
      <c r="AK188" s="119"/>
      <c r="AL188" s="119"/>
      <c r="AM188" s="119"/>
      <c r="AN188" s="119"/>
      <c r="AO188" s="119"/>
      <c r="AP188" s="119"/>
      <c r="AQ188" s="119"/>
      <c r="AR188" s="119"/>
      <c r="AS188" s="119"/>
      <c r="AT188" s="119"/>
      <c r="AU188" s="119"/>
      <c r="AV188" s="119"/>
      <c r="AW188" s="119"/>
      <c r="AX188" s="119"/>
    </row>
    <row r="189" spans="1:50" ht="15" x14ac:dyDescent="0.2">
      <c r="A189" s="121"/>
      <c r="B189" s="122"/>
      <c r="C189" s="122"/>
      <c r="D189" s="122"/>
      <c r="E189" s="122"/>
      <c r="F189" s="58">
        <f t="shared" si="23"/>
        <v>0</v>
      </c>
      <c r="G189" s="59" t="str">
        <f>IF($B$1="Metric", IFERROR(VLOOKUP(SUBSTITUTE($A189&amp;"Metric"&amp;$B189," ",""),members_metric!$F$7:$J$2000,3,FALSE),""),  IFERROR(VLOOKUP(SUBSTITUTE($A189&amp;$B189," ",""),members!$D$7:$G$2000,3,FALSE),""))</f>
        <v/>
      </c>
      <c r="H189" s="60" t="str">
        <f t="shared" si="27"/>
        <v/>
      </c>
      <c r="I189" s="57"/>
      <c r="J189" s="61" t="str">
        <f>IFERROR(VLOOKUP(SUBSTITUTE($X189&amp;ROUNDUP($G189,2)," ",""),HFF_Data1!$C$4:$M$1004,MATCH('Estimator Steel Portfolio'!$C189,HFF_Data1!$C$4:$M$4,0),TRUE)*1000,"")</f>
        <v/>
      </c>
      <c r="K189" s="61" t="str">
        <f>IFERROR($J189/HFF_Data1!$H$1,"")</f>
        <v/>
      </c>
      <c r="L189" s="62" t="str">
        <f t="shared" si="20"/>
        <v/>
      </c>
      <c r="M189" s="63" t="str">
        <f>IFERROR(VLOOKUP(SUBSTITUTE($X189&amp;ROUNDUP($G189,2)," ",""),HFF_Data1!$C$4:$N$1004,12,TRUE),"")</f>
        <v/>
      </c>
      <c r="N189" s="64" t="str">
        <f t="shared" si="21"/>
        <v/>
      </c>
      <c r="O189" s="65" t="str">
        <f t="shared" si="22"/>
        <v/>
      </c>
      <c r="P189" s="57"/>
      <c r="Q189" s="61" t="str">
        <f>IFERROR(VLOOKUP(SUBSTITUTE($X189&amp;ROUNDUP($G189,2)," ",""),AWHB_Data!$C$4:$M$1005,MATCH('Estimator Steel Portfolio'!$C189,AWHB_Data!$C$4:$M$4,0),TRUE)*1000,"")</f>
        <v/>
      </c>
      <c r="R189" s="61" t="str">
        <f>IFERROR($Q189/AWHB_Data!$H$1,"")</f>
        <v/>
      </c>
      <c r="S189" s="62" t="str">
        <f t="shared" si="24"/>
        <v/>
      </c>
      <c r="T189" s="63" t="str">
        <f>IFERROR(VLOOKUP(SUBSTITUTE($X189&amp;ROUNDUP($G189,2)," ",""),AWHB_Data!$C$4:$N$1005,12,TRUE),"")</f>
        <v/>
      </c>
      <c r="U189" s="74" t="str">
        <f t="shared" si="25"/>
        <v xml:space="preserve"> </v>
      </c>
      <c r="V189" s="75" t="str">
        <f t="shared" si="26"/>
        <v/>
      </c>
      <c r="X189" s="55" t="str">
        <f>IF($B$1="Metric",IFERROR(VLOOKUP(SUBSTITUTE($A189&amp;"Metric"&amp;$B189," ",""),members_metric!$F$7:$K$2000,6,FALSE),""),IFERROR(VLOOKUP(SUBSTITUTE($A189&amp;$B189," ",""),members!$D$7:$I$2000,6,FALSE),""))</f>
        <v/>
      </c>
      <c r="Y189" s="66" t="str">
        <f>IF($B$1="Metric", IFERROR(VLOOKUP(SUBSTITUTE($A189&amp;"Metric"&amp;$B189," ",""),members_metric!$F$7:$J$2000,2,FALSE)/12,""),IFERROR(VLOOKUP(SUBSTITUTE($A189&amp;$B189," ",""),members!$D$7:$G$2000,2,FALSE)/12,""))</f>
        <v/>
      </c>
      <c r="Z189" s="67" t="str">
        <f>IF($B$1="Metric", IFERROR(VLOOKUP(SUBSTITUTE($A189&amp;"Metric"&amp;$B189," ",""),members_metric!$F$7:$J$2000,5,FALSE),""),IFERROR(VLOOKUP(SUBSTITUTE($A189&amp;$B189," ",""),members!$D$7:$H$2000,5,FALSE),""))</f>
        <v/>
      </c>
      <c r="AA189" s="55" t="e">
        <f>IF(#REF!&lt;=N189,1,0)</f>
        <v>#REF!</v>
      </c>
      <c r="AB189" s="119"/>
      <c r="AC189" s="119"/>
      <c r="AD189" s="119"/>
      <c r="AE189" s="119"/>
      <c r="AF189" s="119"/>
      <c r="AG189" s="119"/>
      <c r="AH189" s="119"/>
      <c r="AI189" s="119"/>
      <c r="AJ189" s="119"/>
      <c r="AK189" s="119"/>
      <c r="AL189" s="119"/>
      <c r="AM189" s="119"/>
      <c r="AN189" s="119"/>
      <c r="AO189" s="119"/>
      <c r="AP189" s="119"/>
      <c r="AQ189" s="119"/>
      <c r="AR189" s="119"/>
      <c r="AS189" s="119"/>
      <c r="AT189" s="119"/>
      <c r="AU189" s="119"/>
      <c r="AV189" s="119"/>
      <c r="AW189" s="119"/>
      <c r="AX189" s="119"/>
    </row>
    <row r="190" spans="1:50" ht="15" x14ac:dyDescent="0.2">
      <c r="A190" s="121"/>
      <c r="B190" s="122"/>
      <c r="C190" s="122"/>
      <c r="D190" s="122"/>
      <c r="E190" s="122"/>
      <c r="F190" s="58">
        <f t="shared" si="23"/>
        <v>0</v>
      </c>
      <c r="G190" s="59" t="str">
        <f>IF($B$1="Metric", IFERROR(VLOOKUP(SUBSTITUTE($A190&amp;"Metric"&amp;$B190," ",""),members_metric!$F$7:$J$2000,3,FALSE),""),  IFERROR(VLOOKUP(SUBSTITUTE($A190&amp;$B190," ",""),members!$D$7:$G$2000,3,FALSE),""))</f>
        <v/>
      </c>
      <c r="H190" s="60" t="str">
        <f t="shared" si="27"/>
        <v/>
      </c>
      <c r="I190" s="57"/>
      <c r="J190" s="61" t="str">
        <f>IFERROR(VLOOKUP(SUBSTITUTE($X190&amp;ROUNDUP($G190,2)," ",""),HFF_Data1!$C$4:$M$1004,MATCH('Estimator Steel Portfolio'!$C190,HFF_Data1!$C$4:$M$4,0),TRUE)*1000,"")</f>
        <v/>
      </c>
      <c r="K190" s="61" t="str">
        <f>IFERROR($J190/HFF_Data1!$H$1,"")</f>
        <v/>
      </c>
      <c r="L190" s="62" t="str">
        <f t="shared" si="20"/>
        <v/>
      </c>
      <c r="M190" s="63" t="str">
        <f>IFERROR(VLOOKUP(SUBSTITUTE($X190&amp;ROUNDUP($G190,2)," ",""),HFF_Data1!$C$4:$N$1004,12,TRUE),"")</f>
        <v/>
      </c>
      <c r="N190" s="64" t="str">
        <f t="shared" si="21"/>
        <v/>
      </c>
      <c r="O190" s="65" t="str">
        <f t="shared" si="22"/>
        <v/>
      </c>
      <c r="P190" s="57"/>
      <c r="Q190" s="61" t="str">
        <f>IFERROR(VLOOKUP(SUBSTITUTE($X190&amp;ROUNDUP($G190,2)," ",""),AWHB_Data!$C$4:$M$1005,MATCH('Estimator Steel Portfolio'!$C190,AWHB_Data!$C$4:$M$4,0),TRUE)*1000,"")</f>
        <v/>
      </c>
      <c r="R190" s="61" t="str">
        <f>IFERROR($Q190/AWHB_Data!$H$1,"")</f>
        <v/>
      </c>
      <c r="S190" s="62" t="str">
        <f t="shared" si="24"/>
        <v/>
      </c>
      <c r="T190" s="63" t="str">
        <f>IFERROR(VLOOKUP(SUBSTITUTE($X190&amp;ROUNDUP($G190,2)," ",""),AWHB_Data!$C$4:$N$1005,12,TRUE),"")</f>
        <v/>
      </c>
      <c r="U190" s="74" t="str">
        <f t="shared" si="25"/>
        <v xml:space="preserve"> </v>
      </c>
      <c r="V190" s="75" t="str">
        <f t="shared" si="26"/>
        <v/>
      </c>
      <c r="X190" s="55" t="str">
        <f>IF($B$1="Metric",IFERROR(VLOOKUP(SUBSTITUTE($A190&amp;"Metric"&amp;$B190," ",""),members_metric!$F$7:$K$2000,6,FALSE),""),IFERROR(VLOOKUP(SUBSTITUTE($A190&amp;$B190," ",""),members!$D$7:$I$2000,6,FALSE),""))</f>
        <v/>
      </c>
      <c r="Y190" s="66" t="str">
        <f>IF($B$1="Metric", IFERROR(VLOOKUP(SUBSTITUTE($A190&amp;"Metric"&amp;$B190," ",""),members_metric!$F$7:$J$2000,2,FALSE)/12,""),IFERROR(VLOOKUP(SUBSTITUTE($A190&amp;$B190," ",""),members!$D$7:$G$2000,2,FALSE)/12,""))</f>
        <v/>
      </c>
      <c r="Z190" s="67" t="str">
        <f>IF($B$1="Metric", IFERROR(VLOOKUP(SUBSTITUTE($A190&amp;"Metric"&amp;$B190," ",""),members_metric!$F$7:$J$2000,5,FALSE),""),IFERROR(VLOOKUP(SUBSTITUTE($A190&amp;$B190," ",""),members!$D$7:$H$2000,5,FALSE),""))</f>
        <v/>
      </c>
      <c r="AA190" s="55" t="e">
        <f>IF(#REF!&lt;=N190,1,0)</f>
        <v>#REF!</v>
      </c>
      <c r="AB190" s="119"/>
      <c r="AC190" s="119"/>
      <c r="AD190" s="119"/>
      <c r="AE190" s="119"/>
      <c r="AF190" s="119"/>
      <c r="AG190" s="119"/>
      <c r="AH190" s="119"/>
      <c r="AI190" s="119"/>
      <c r="AJ190" s="119"/>
      <c r="AK190" s="119"/>
      <c r="AL190" s="119"/>
      <c r="AM190" s="119"/>
      <c r="AN190" s="119"/>
      <c r="AO190" s="119"/>
      <c r="AP190" s="119"/>
      <c r="AQ190" s="119"/>
      <c r="AR190" s="119"/>
      <c r="AS190" s="119"/>
      <c r="AT190" s="119"/>
      <c r="AU190" s="119"/>
      <c r="AV190" s="119"/>
      <c r="AW190" s="119"/>
      <c r="AX190" s="119"/>
    </row>
    <row r="191" spans="1:50" ht="15" x14ac:dyDescent="0.2">
      <c r="A191" s="121"/>
      <c r="B191" s="122"/>
      <c r="C191" s="122"/>
      <c r="D191" s="122"/>
      <c r="E191" s="122"/>
      <c r="F191" s="58">
        <f t="shared" si="23"/>
        <v>0</v>
      </c>
      <c r="G191" s="59" t="str">
        <f>IF($B$1="Metric", IFERROR(VLOOKUP(SUBSTITUTE($A191&amp;"Metric"&amp;$B191," ",""),members_metric!$F$7:$J$2000,3,FALSE),""),  IFERROR(VLOOKUP(SUBSTITUTE($A191&amp;$B191," ",""),members!$D$7:$G$2000,3,FALSE),""))</f>
        <v/>
      </c>
      <c r="H191" s="60" t="str">
        <f t="shared" si="27"/>
        <v/>
      </c>
      <c r="I191" s="57"/>
      <c r="J191" s="61" t="str">
        <f>IFERROR(VLOOKUP(SUBSTITUTE($X191&amp;ROUNDUP($G191,2)," ",""),HFF_Data1!$C$4:$M$1004,MATCH('Estimator Steel Portfolio'!$C191,HFF_Data1!$C$4:$M$4,0),TRUE)*1000,"")</f>
        <v/>
      </c>
      <c r="K191" s="61" t="str">
        <f>IFERROR($J191/HFF_Data1!$H$1,"")</f>
        <v/>
      </c>
      <c r="L191" s="62" t="str">
        <f t="shared" si="20"/>
        <v/>
      </c>
      <c r="M191" s="63" t="str">
        <f>IFERROR(VLOOKUP(SUBSTITUTE($X191&amp;ROUNDUP($G191,2)," ",""),HFF_Data1!$C$4:$N$1004,12,TRUE),"")</f>
        <v/>
      </c>
      <c r="N191" s="64" t="str">
        <f t="shared" si="21"/>
        <v/>
      </c>
      <c r="O191" s="65" t="str">
        <f t="shared" si="22"/>
        <v/>
      </c>
      <c r="P191" s="57"/>
      <c r="Q191" s="61" t="str">
        <f>IFERROR(VLOOKUP(SUBSTITUTE($X191&amp;ROUNDUP($G191,2)," ",""),AWHB_Data!$C$4:$M$1005,MATCH('Estimator Steel Portfolio'!$C191,AWHB_Data!$C$4:$M$4,0),TRUE)*1000,"")</f>
        <v/>
      </c>
      <c r="R191" s="61" t="str">
        <f>IFERROR($Q191/AWHB_Data!$H$1,"")</f>
        <v/>
      </c>
      <c r="S191" s="62" t="str">
        <f t="shared" si="24"/>
        <v/>
      </c>
      <c r="T191" s="63" t="str">
        <f>IFERROR(VLOOKUP(SUBSTITUTE($X191&amp;ROUNDUP($G191,2)," ",""),AWHB_Data!$C$4:$N$1005,12,TRUE),"")</f>
        <v/>
      </c>
      <c r="U191" s="74" t="str">
        <f t="shared" si="25"/>
        <v xml:space="preserve"> </v>
      </c>
      <c r="V191" s="75" t="str">
        <f t="shared" si="26"/>
        <v/>
      </c>
      <c r="X191" s="55" t="str">
        <f>IF($B$1="Metric",IFERROR(VLOOKUP(SUBSTITUTE($A191&amp;"Metric"&amp;$B191," ",""),members_metric!$F$7:$K$2000,6,FALSE),""),IFERROR(VLOOKUP(SUBSTITUTE($A191&amp;$B191," ",""),members!$D$7:$I$2000,6,FALSE),""))</f>
        <v/>
      </c>
      <c r="Y191" s="66" t="str">
        <f>IF($B$1="Metric", IFERROR(VLOOKUP(SUBSTITUTE($A191&amp;"Metric"&amp;$B191," ",""),members_metric!$F$7:$J$2000,2,FALSE)/12,""),IFERROR(VLOOKUP(SUBSTITUTE($A191&amp;$B191," ",""),members!$D$7:$G$2000,2,FALSE)/12,""))</f>
        <v/>
      </c>
      <c r="Z191" s="67" t="str">
        <f>IF($B$1="Metric", IFERROR(VLOOKUP(SUBSTITUTE($A191&amp;"Metric"&amp;$B191," ",""),members_metric!$F$7:$J$2000,5,FALSE),""),IFERROR(VLOOKUP(SUBSTITUTE($A191&amp;$B191," ",""),members!$D$7:$H$2000,5,FALSE),""))</f>
        <v/>
      </c>
      <c r="AA191" s="55" t="e">
        <f>IF(#REF!&lt;=N191,1,0)</f>
        <v>#REF!</v>
      </c>
      <c r="AB191" s="119"/>
      <c r="AC191" s="119"/>
      <c r="AD191" s="119"/>
      <c r="AE191" s="119"/>
      <c r="AF191" s="119"/>
      <c r="AG191" s="119"/>
      <c r="AH191" s="119"/>
      <c r="AI191" s="119"/>
      <c r="AJ191" s="119"/>
      <c r="AK191" s="119"/>
      <c r="AL191" s="119"/>
      <c r="AM191" s="119"/>
      <c r="AN191" s="119"/>
      <c r="AO191" s="119"/>
      <c r="AP191" s="119"/>
      <c r="AQ191" s="119"/>
      <c r="AR191" s="119"/>
      <c r="AS191" s="119"/>
      <c r="AT191" s="119"/>
      <c r="AU191" s="119"/>
      <c r="AV191" s="119"/>
      <c r="AW191" s="119"/>
      <c r="AX191" s="119"/>
    </row>
    <row r="192" spans="1:50" ht="15" x14ac:dyDescent="0.2">
      <c r="A192" s="121"/>
      <c r="B192" s="122"/>
      <c r="C192" s="122"/>
      <c r="D192" s="122"/>
      <c r="E192" s="122"/>
      <c r="F192" s="58">
        <f t="shared" si="23"/>
        <v>0</v>
      </c>
      <c r="G192" s="59" t="str">
        <f>IF($B$1="Metric", IFERROR(VLOOKUP(SUBSTITUTE($A192&amp;"Metric"&amp;$B192," ",""),members_metric!$F$7:$J$2000,3,FALSE),""),  IFERROR(VLOOKUP(SUBSTITUTE($A192&amp;$B192," ",""),members!$D$7:$G$2000,3,FALSE),""))</f>
        <v/>
      </c>
      <c r="H192" s="60" t="str">
        <f t="shared" si="27"/>
        <v/>
      </c>
      <c r="I192" s="57"/>
      <c r="J192" s="61" t="str">
        <f>IFERROR(VLOOKUP(SUBSTITUTE($X192&amp;ROUNDUP($G192,2)," ",""),HFF_Data1!$C$4:$M$1004,MATCH('Estimator Steel Portfolio'!$C192,HFF_Data1!$C$4:$M$4,0),TRUE)*1000,"")</f>
        <v/>
      </c>
      <c r="K192" s="61" t="str">
        <f>IFERROR($J192/HFF_Data1!$H$1,"")</f>
        <v/>
      </c>
      <c r="L192" s="62" t="str">
        <f t="shared" si="20"/>
        <v/>
      </c>
      <c r="M192" s="63" t="str">
        <f>IFERROR(VLOOKUP(SUBSTITUTE($X192&amp;ROUNDUP($G192,2)," ",""),HFF_Data1!$C$4:$N$1004,12,TRUE),"")</f>
        <v/>
      </c>
      <c r="N192" s="64" t="str">
        <f t="shared" si="21"/>
        <v/>
      </c>
      <c r="O192" s="65" t="str">
        <f t="shared" si="22"/>
        <v/>
      </c>
      <c r="P192" s="57"/>
      <c r="Q192" s="61" t="str">
        <f>IFERROR(VLOOKUP(SUBSTITUTE($X192&amp;ROUNDUP($G192,2)," ",""),AWHB_Data!$C$4:$M$1005,MATCH('Estimator Steel Portfolio'!$C192,AWHB_Data!$C$4:$M$4,0),TRUE)*1000,"")</f>
        <v/>
      </c>
      <c r="R192" s="61" t="str">
        <f>IFERROR($Q192/AWHB_Data!$H$1,"")</f>
        <v/>
      </c>
      <c r="S192" s="62" t="str">
        <f t="shared" si="24"/>
        <v/>
      </c>
      <c r="T192" s="63" t="str">
        <f>IFERROR(VLOOKUP(SUBSTITUTE($X192&amp;ROUNDUP($G192,2)," ",""),AWHB_Data!$C$4:$N$1005,12,TRUE),"")</f>
        <v/>
      </c>
      <c r="U192" s="74" t="str">
        <f t="shared" si="25"/>
        <v xml:space="preserve"> </v>
      </c>
      <c r="V192" s="75" t="str">
        <f t="shared" si="26"/>
        <v/>
      </c>
      <c r="X192" s="55" t="str">
        <f>IF($B$1="Metric",IFERROR(VLOOKUP(SUBSTITUTE($A192&amp;"Metric"&amp;$B192," ",""),members_metric!$F$7:$K$2000,6,FALSE),""),IFERROR(VLOOKUP(SUBSTITUTE($A192&amp;$B192," ",""),members!$D$7:$I$2000,6,FALSE),""))</f>
        <v/>
      </c>
      <c r="Y192" s="66" t="str">
        <f>IF($B$1="Metric", IFERROR(VLOOKUP(SUBSTITUTE($A192&amp;"Metric"&amp;$B192," ",""),members_metric!$F$7:$J$2000,2,FALSE)/12,""),IFERROR(VLOOKUP(SUBSTITUTE($A192&amp;$B192," ",""),members!$D$7:$G$2000,2,FALSE)/12,""))</f>
        <v/>
      </c>
      <c r="Z192" s="67" t="str">
        <f>IF($B$1="Metric", IFERROR(VLOOKUP(SUBSTITUTE($A192&amp;"Metric"&amp;$B192," ",""),members_metric!$F$7:$J$2000,5,FALSE),""),IFERROR(VLOOKUP(SUBSTITUTE($A192&amp;$B192," ",""),members!$D$7:$H$2000,5,FALSE),""))</f>
        <v/>
      </c>
      <c r="AA192" s="55" t="e">
        <f>IF(#REF!&lt;=N192,1,0)</f>
        <v>#REF!</v>
      </c>
      <c r="AB192" s="119"/>
      <c r="AC192" s="119"/>
      <c r="AD192" s="119"/>
      <c r="AE192" s="119"/>
      <c r="AF192" s="119"/>
      <c r="AG192" s="119"/>
      <c r="AH192" s="119"/>
      <c r="AI192" s="119"/>
      <c r="AJ192" s="119"/>
      <c r="AK192" s="119"/>
      <c r="AL192" s="119"/>
      <c r="AM192" s="119"/>
      <c r="AN192" s="119"/>
      <c r="AO192" s="119"/>
      <c r="AP192" s="119"/>
      <c r="AQ192" s="119"/>
      <c r="AR192" s="119"/>
      <c r="AS192" s="119"/>
      <c r="AT192" s="119"/>
      <c r="AU192" s="119"/>
      <c r="AV192" s="119"/>
      <c r="AW192" s="119"/>
      <c r="AX192" s="119"/>
    </row>
    <row r="193" spans="1:50" ht="15" x14ac:dyDescent="0.2">
      <c r="A193" s="121"/>
      <c r="B193" s="122"/>
      <c r="C193" s="122"/>
      <c r="D193" s="122"/>
      <c r="E193" s="122"/>
      <c r="F193" s="58">
        <f t="shared" si="23"/>
        <v>0</v>
      </c>
      <c r="G193" s="59" t="str">
        <f>IF($B$1="Metric", IFERROR(VLOOKUP(SUBSTITUTE($A193&amp;"Metric"&amp;$B193," ",""),members_metric!$F$7:$J$2000,3,FALSE),""),  IFERROR(VLOOKUP(SUBSTITUTE($A193&amp;$B193," ",""),members!$D$7:$G$2000,3,FALSE),""))</f>
        <v/>
      </c>
      <c r="H193" s="60" t="str">
        <f t="shared" si="27"/>
        <v/>
      </c>
      <c r="I193" s="57"/>
      <c r="J193" s="61" t="str">
        <f>IFERROR(VLOOKUP(SUBSTITUTE($X193&amp;ROUNDUP($G193,2)," ",""),HFF_Data1!$C$4:$M$1004,MATCH('Estimator Steel Portfolio'!$C193,HFF_Data1!$C$4:$M$4,0),TRUE)*1000,"")</f>
        <v/>
      </c>
      <c r="K193" s="61" t="str">
        <f>IFERROR($J193/HFF_Data1!$H$1,"")</f>
        <v/>
      </c>
      <c r="L193" s="62" t="str">
        <f t="shared" si="20"/>
        <v/>
      </c>
      <c r="M193" s="63" t="str">
        <f>IFERROR(VLOOKUP(SUBSTITUTE($X193&amp;ROUNDUP($G193,2)," ",""),HFF_Data1!$C$4:$N$1004,12,TRUE),"")</f>
        <v/>
      </c>
      <c r="N193" s="64" t="str">
        <f t="shared" si="21"/>
        <v/>
      </c>
      <c r="O193" s="65" t="str">
        <f t="shared" si="22"/>
        <v/>
      </c>
      <c r="P193" s="57"/>
      <c r="Q193" s="61" t="str">
        <f>IFERROR(VLOOKUP(SUBSTITUTE($X193&amp;ROUNDUP($G193,2)," ",""),AWHB_Data!$C$4:$M$1005,MATCH('Estimator Steel Portfolio'!$C193,AWHB_Data!$C$4:$M$4,0),TRUE)*1000,"")</f>
        <v/>
      </c>
      <c r="R193" s="61" t="str">
        <f>IFERROR($Q193/AWHB_Data!$H$1,"")</f>
        <v/>
      </c>
      <c r="S193" s="62" t="str">
        <f t="shared" si="24"/>
        <v/>
      </c>
      <c r="T193" s="63" t="str">
        <f>IFERROR(VLOOKUP(SUBSTITUTE($X193&amp;ROUNDUP($G193,2)," ",""),AWHB_Data!$C$4:$N$1005,12,TRUE),"")</f>
        <v/>
      </c>
      <c r="U193" s="74" t="str">
        <f t="shared" si="25"/>
        <v xml:space="preserve"> </v>
      </c>
      <c r="V193" s="75" t="str">
        <f t="shared" si="26"/>
        <v/>
      </c>
      <c r="X193" s="55" t="str">
        <f>IF($B$1="Metric",IFERROR(VLOOKUP(SUBSTITUTE($A193&amp;"Metric"&amp;$B193," ",""),members_metric!$F$7:$K$2000,6,FALSE),""),IFERROR(VLOOKUP(SUBSTITUTE($A193&amp;$B193," ",""),members!$D$7:$I$2000,6,FALSE),""))</f>
        <v/>
      </c>
      <c r="Y193" s="66" t="str">
        <f>IF($B$1="Metric", IFERROR(VLOOKUP(SUBSTITUTE($A193&amp;"Metric"&amp;$B193," ",""),members_metric!$F$7:$J$2000,2,FALSE)/12,""),IFERROR(VLOOKUP(SUBSTITUTE($A193&amp;$B193," ",""),members!$D$7:$G$2000,2,FALSE)/12,""))</f>
        <v/>
      </c>
      <c r="Z193" s="67" t="str">
        <f>IF($B$1="Metric", IFERROR(VLOOKUP(SUBSTITUTE($A193&amp;"Metric"&amp;$B193," ",""),members_metric!$F$7:$J$2000,5,FALSE),""),IFERROR(VLOOKUP(SUBSTITUTE($A193&amp;$B193," ",""),members!$D$7:$H$2000,5,FALSE),""))</f>
        <v/>
      </c>
      <c r="AA193" s="55" t="e">
        <f>IF(#REF!&lt;=N193,1,0)</f>
        <v>#REF!</v>
      </c>
      <c r="AB193" s="119"/>
      <c r="AC193" s="119"/>
      <c r="AD193" s="119"/>
      <c r="AE193" s="119"/>
      <c r="AF193" s="119"/>
      <c r="AG193" s="119"/>
      <c r="AH193" s="119"/>
      <c r="AI193" s="119"/>
      <c r="AJ193" s="119"/>
      <c r="AK193" s="119"/>
      <c r="AL193" s="119"/>
      <c r="AM193" s="119"/>
      <c r="AN193" s="119"/>
      <c r="AO193" s="119"/>
      <c r="AP193" s="119"/>
      <c r="AQ193" s="119"/>
      <c r="AR193" s="119"/>
      <c r="AS193" s="119"/>
      <c r="AT193" s="119"/>
      <c r="AU193" s="119"/>
      <c r="AV193" s="119"/>
      <c r="AW193" s="119"/>
      <c r="AX193" s="119"/>
    </row>
    <row r="194" spans="1:50" ht="15" x14ac:dyDescent="0.2">
      <c r="A194" s="121"/>
      <c r="B194" s="122"/>
      <c r="C194" s="122"/>
      <c r="D194" s="122"/>
      <c r="E194" s="122"/>
      <c r="F194" s="58">
        <f t="shared" si="23"/>
        <v>0</v>
      </c>
      <c r="G194" s="59" t="str">
        <f>IF($B$1="Metric", IFERROR(VLOOKUP(SUBSTITUTE($A194&amp;"Metric"&amp;$B194," ",""),members_metric!$F$7:$J$2000,3,FALSE),""),  IFERROR(VLOOKUP(SUBSTITUTE($A194&amp;$B194," ",""),members!$D$7:$G$2000,3,FALSE),""))</f>
        <v/>
      </c>
      <c r="H194" s="60" t="str">
        <f t="shared" si="27"/>
        <v/>
      </c>
      <c r="I194" s="57"/>
      <c r="J194" s="61" t="str">
        <f>IFERROR(VLOOKUP(SUBSTITUTE($X194&amp;ROUNDUP($G194,2)," ",""),HFF_Data1!$C$4:$M$1004,MATCH('Estimator Steel Portfolio'!$C194,HFF_Data1!$C$4:$M$4,0),TRUE)*1000,"")</f>
        <v/>
      </c>
      <c r="K194" s="61" t="str">
        <f>IFERROR($J194/HFF_Data1!$H$1,"")</f>
        <v/>
      </c>
      <c r="L194" s="62" t="str">
        <f t="shared" si="20"/>
        <v/>
      </c>
      <c r="M194" s="63" t="str">
        <f>IFERROR(VLOOKUP(SUBSTITUTE($X194&amp;ROUNDUP($G194,2)," ",""),HFF_Data1!$C$4:$N$1004,12,TRUE),"")</f>
        <v/>
      </c>
      <c r="N194" s="64" t="str">
        <f t="shared" si="21"/>
        <v/>
      </c>
      <c r="O194" s="65" t="str">
        <f t="shared" si="22"/>
        <v/>
      </c>
      <c r="P194" s="57"/>
      <c r="Q194" s="61" t="str">
        <f>IFERROR(VLOOKUP(SUBSTITUTE($X194&amp;ROUNDUP($G194,2)," ",""),AWHB_Data!$C$4:$M$1005,MATCH('Estimator Steel Portfolio'!$C194,AWHB_Data!$C$4:$M$4,0),TRUE)*1000,"")</f>
        <v/>
      </c>
      <c r="R194" s="61" t="str">
        <f>IFERROR($Q194/AWHB_Data!$H$1,"")</f>
        <v/>
      </c>
      <c r="S194" s="62" t="str">
        <f t="shared" si="24"/>
        <v/>
      </c>
      <c r="T194" s="63" t="str">
        <f>IFERROR(VLOOKUP(SUBSTITUTE($X194&amp;ROUNDUP($G194,2)," ",""),AWHB_Data!$C$4:$N$1005,12,TRUE),"")</f>
        <v/>
      </c>
      <c r="U194" s="74" t="str">
        <f t="shared" si="25"/>
        <v xml:space="preserve"> </v>
      </c>
      <c r="V194" s="75" t="str">
        <f t="shared" si="26"/>
        <v/>
      </c>
      <c r="X194" s="55" t="str">
        <f>IF($B$1="Metric",IFERROR(VLOOKUP(SUBSTITUTE($A194&amp;"Metric"&amp;$B194," ",""),members_metric!$F$7:$K$2000,6,FALSE),""),IFERROR(VLOOKUP(SUBSTITUTE($A194&amp;$B194," ",""),members!$D$7:$I$2000,6,FALSE),""))</f>
        <v/>
      </c>
      <c r="Y194" s="66" t="str">
        <f>IF($B$1="Metric", IFERROR(VLOOKUP(SUBSTITUTE($A194&amp;"Metric"&amp;$B194," ",""),members_metric!$F$7:$J$2000,2,FALSE)/12,""),IFERROR(VLOOKUP(SUBSTITUTE($A194&amp;$B194," ",""),members!$D$7:$G$2000,2,FALSE)/12,""))</f>
        <v/>
      </c>
      <c r="Z194" s="67" t="str">
        <f>IF($B$1="Metric", IFERROR(VLOOKUP(SUBSTITUTE($A194&amp;"Metric"&amp;$B194," ",""),members_metric!$F$7:$J$2000,5,FALSE),""),IFERROR(VLOOKUP(SUBSTITUTE($A194&amp;$B194," ",""),members!$D$7:$H$2000,5,FALSE),""))</f>
        <v/>
      </c>
      <c r="AA194" s="55" t="e">
        <f>IF(#REF!&lt;=N194,1,0)</f>
        <v>#REF!</v>
      </c>
      <c r="AB194" s="119"/>
      <c r="AC194" s="119"/>
      <c r="AD194" s="119"/>
      <c r="AE194" s="119"/>
      <c r="AF194" s="119"/>
      <c r="AG194" s="119"/>
      <c r="AH194" s="119"/>
      <c r="AI194" s="119"/>
      <c r="AJ194" s="119"/>
      <c r="AK194" s="119"/>
      <c r="AL194" s="119"/>
      <c r="AM194" s="119"/>
      <c r="AN194" s="119"/>
      <c r="AO194" s="119"/>
      <c r="AP194" s="119"/>
      <c r="AQ194" s="119"/>
      <c r="AR194" s="119"/>
      <c r="AS194" s="119"/>
      <c r="AT194" s="119"/>
      <c r="AU194" s="119"/>
      <c r="AV194" s="119"/>
      <c r="AW194" s="119"/>
      <c r="AX194" s="119"/>
    </row>
    <row r="195" spans="1:50" ht="15" x14ac:dyDescent="0.2">
      <c r="A195" s="121"/>
      <c r="B195" s="122"/>
      <c r="C195" s="122"/>
      <c r="D195" s="122"/>
      <c r="E195" s="122"/>
      <c r="F195" s="58">
        <f t="shared" si="23"/>
        <v>0</v>
      </c>
      <c r="G195" s="59" t="str">
        <f>IF($B$1="Metric", IFERROR(VLOOKUP(SUBSTITUTE($A195&amp;"Metric"&amp;$B195," ",""),members_metric!$F$7:$J$2000,3,FALSE),""),  IFERROR(VLOOKUP(SUBSTITUTE($A195&amp;$B195," ",""),members!$D$7:$G$2000,3,FALSE),""))</f>
        <v/>
      </c>
      <c r="H195" s="60" t="str">
        <f t="shared" si="27"/>
        <v/>
      </c>
      <c r="I195" s="57"/>
      <c r="J195" s="61" t="str">
        <f>IFERROR(VLOOKUP(SUBSTITUTE($X195&amp;ROUNDUP($G195,2)," ",""),HFF_Data1!$C$4:$M$1004,MATCH('Estimator Steel Portfolio'!$C195,HFF_Data1!$C$4:$M$4,0),TRUE)*1000,"")</f>
        <v/>
      </c>
      <c r="K195" s="61" t="str">
        <f>IFERROR($J195/HFF_Data1!$H$1,"")</f>
        <v/>
      </c>
      <c r="L195" s="62" t="str">
        <f t="shared" si="20"/>
        <v/>
      </c>
      <c r="M195" s="63" t="str">
        <f>IFERROR(VLOOKUP(SUBSTITUTE($X195&amp;ROUNDUP($G195,2)," ",""),HFF_Data1!$C$4:$N$1004,12,TRUE),"")</f>
        <v/>
      </c>
      <c r="N195" s="64" t="str">
        <f t="shared" si="21"/>
        <v/>
      </c>
      <c r="O195" s="65" t="str">
        <f t="shared" si="22"/>
        <v/>
      </c>
      <c r="P195" s="57"/>
      <c r="Q195" s="61" t="str">
        <f>IFERROR(VLOOKUP(SUBSTITUTE($X195&amp;ROUNDUP($G195,2)," ",""),AWHB_Data!$C$4:$M$1005,MATCH('Estimator Steel Portfolio'!$C195,AWHB_Data!$C$4:$M$4,0),TRUE)*1000,"")</f>
        <v/>
      </c>
      <c r="R195" s="61" t="str">
        <f>IFERROR($Q195/AWHB_Data!$H$1,"")</f>
        <v/>
      </c>
      <c r="S195" s="62" t="str">
        <f t="shared" si="24"/>
        <v/>
      </c>
      <c r="T195" s="63" t="str">
        <f>IFERROR(VLOOKUP(SUBSTITUTE($X195&amp;ROUNDUP($G195,2)," ",""),AWHB_Data!$C$4:$N$1005,12,TRUE),"")</f>
        <v/>
      </c>
      <c r="U195" s="74" t="str">
        <f t="shared" si="25"/>
        <v xml:space="preserve"> </v>
      </c>
      <c r="V195" s="75" t="str">
        <f t="shared" si="26"/>
        <v/>
      </c>
      <c r="X195" s="55" t="str">
        <f>IF($B$1="Metric",IFERROR(VLOOKUP(SUBSTITUTE($A195&amp;"Metric"&amp;$B195," ",""),members_metric!$F$7:$K$2000,6,FALSE),""),IFERROR(VLOOKUP(SUBSTITUTE($A195&amp;$B195," ",""),members!$D$7:$I$2000,6,FALSE),""))</f>
        <v/>
      </c>
      <c r="Y195" s="66" t="str">
        <f>IF($B$1="Metric", IFERROR(VLOOKUP(SUBSTITUTE($A195&amp;"Metric"&amp;$B195," ",""),members_metric!$F$7:$J$2000,2,FALSE)/12,""),IFERROR(VLOOKUP(SUBSTITUTE($A195&amp;$B195," ",""),members!$D$7:$G$2000,2,FALSE)/12,""))</f>
        <v/>
      </c>
      <c r="Z195" s="67" t="str">
        <f>IF($B$1="Metric", IFERROR(VLOOKUP(SUBSTITUTE($A195&amp;"Metric"&amp;$B195," ",""),members_metric!$F$7:$J$2000,5,FALSE),""),IFERROR(VLOOKUP(SUBSTITUTE($A195&amp;$B195," ",""),members!$D$7:$H$2000,5,FALSE),""))</f>
        <v/>
      </c>
      <c r="AA195" s="55" t="e">
        <f>IF(#REF!&lt;=N195,1,0)</f>
        <v>#REF!</v>
      </c>
      <c r="AB195" s="119"/>
      <c r="AC195" s="119"/>
      <c r="AD195" s="119"/>
      <c r="AE195" s="119"/>
      <c r="AF195" s="119"/>
      <c r="AG195" s="119"/>
      <c r="AH195" s="119"/>
      <c r="AI195" s="119"/>
      <c r="AJ195" s="119"/>
      <c r="AK195" s="119"/>
      <c r="AL195" s="119"/>
      <c r="AM195" s="119"/>
      <c r="AN195" s="119"/>
      <c r="AO195" s="119"/>
      <c r="AP195" s="119"/>
      <c r="AQ195" s="119"/>
      <c r="AR195" s="119"/>
      <c r="AS195" s="119"/>
      <c r="AT195" s="119"/>
      <c r="AU195" s="119"/>
      <c r="AV195" s="119"/>
      <c r="AW195" s="119"/>
      <c r="AX195" s="119"/>
    </row>
    <row r="196" spans="1:50" ht="15" x14ac:dyDescent="0.2">
      <c r="A196" s="121"/>
      <c r="B196" s="122"/>
      <c r="C196" s="122"/>
      <c r="D196" s="122"/>
      <c r="E196" s="122"/>
      <c r="F196" s="58">
        <f t="shared" si="23"/>
        <v>0</v>
      </c>
      <c r="G196" s="59" t="str">
        <f>IF($B$1="Metric", IFERROR(VLOOKUP(SUBSTITUTE($A196&amp;"Metric"&amp;$B196," ",""),members_metric!$F$7:$J$2000,3,FALSE),""),  IFERROR(VLOOKUP(SUBSTITUTE($A196&amp;$B196," ",""),members!$D$7:$G$2000,3,FALSE),""))</f>
        <v/>
      </c>
      <c r="H196" s="60" t="str">
        <f t="shared" si="27"/>
        <v/>
      </c>
      <c r="I196" s="57"/>
      <c r="J196" s="61" t="str">
        <f>IFERROR(VLOOKUP(SUBSTITUTE($X196&amp;ROUNDUP($G196,2)," ",""),HFF_Data1!$C$4:$M$1004,MATCH('Estimator Steel Portfolio'!$C196,HFF_Data1!$C$4:$M$4,0),TRUE)*1000,"")</f>
        <v/>
      </c>
      <c r="K196" s="61" t="str">
        <f>IFERROR($J196/HFF_Data1!$H$1,"")</f>
        <v/>
      </c>
      <c r="L196" s="62" t="str">
        <f t="shared" si="20"/>
        <v/>
      </c>
      <c r="M196" s="63" t="str">
        <f>IFERROR(VLOOKUP(SUBSTITUTE($X196&amp;ROUNDUP($G196,2)," ",""),HFF_Data1!$C$4:$N$1004,12,TRUE),"")</f>
        <v/>
      </c>
      <c r="N196" s="64" t="str">
        <f t="shared" si="21"/>
        <v/>
      </c>
      <c r="O196" s="65" t="str">
        <f t="shared" si="22"/>
        <v/>
      </c>
      <c r="P196" s="57"/>
      <c r="Q196" s="61" t="str">
        <f>IFERROR(VLOOKUP(SUBSTITUTE($X196&amp;ROUNDUP($G196,2)," ",""),AWHB_Data!$C$4:$M$1005,MATCH('Estimator Steel Portfolio'!$C196,AWHB_Data!$C$4:$M$4,0),TRUE)*1000,"")</f>
        <v/>
      </c>
      <c r="R196" s="61" t="str">
        <f>IFERROR($Q196/AWHB_Data!$H$1,"")</f>
        <v/>
      </c>
      <c r="S196" s="62" t="str">
        <f t="shared" si="24"/>
        <v/>
      </c>
      <c r="T196" s="63" t="str">
        <f>IFERROR(VLOOKUP(SUBSTITUTE($X196&amp;ROUNDUP($G196,2)," ",""),AWHB_Data!$C$4:$N$1005,12,TRUE),"")</f>
        <v/>
      </c>
      <c r="U196" s="74" t="str">
        <f t="shared" si="25"/>
        <v xml:space="preserve"> </v>
      </c>
      <c r="V196" s="75" t="str">
        <f t="shared" si="26"/>
        <v/>
      </c>
      <c r="X196" s="55" t="str">
        <f>IF($B$1="Metric",IFERROR(VLOOKUP(SUBSTITUTE($A196&amp;"Metric"&amp;$B196," ",""),members_metric!$F$7:$K$2000,6,FALSE),""),IFERROR(VLOOKUP(SUBSTITUTE($A196&amp;$B196," ",""),members!$D$7:$I$2000,6,FALSE),""))</f>
        <v/>
      </c>
      <c r="Y196" s="66" t="str">
        <f>IF($B$1="Metric", IFERROR(VLOOKUP(SUBSTITUTE($A196&amp;"Metric"&amp;$B196," ",""),members_metric!$F$7:$J$2000,2,FALSE)/12,""),IFERROR(VLOOKUP(SUBSTITUTE($A196&amp;$B196," ",""),members!$D$7:$G$2000,2,FALSE)/12,""))</f>
        <v/>
      </c>
      <c r="Z196" s="67" t="str">
        <f>IF($B$1="Metric", IFERROR(VLOOKUP(SUBSTITUTE($A196&amp;"Metric"&amp;$B196," ",""),members_metric!$F$7:$J$2000,5,FALSE),""),IFERROR(VLOOKUP(SUBSTITUTE($A196&amp;$B196," ",""),members!$D$7:$H$2000,5,FALSE),""))</f>
        <v/>
      </c>
      <c r="AA196" s="55" t="e">
        <f>IF(#REF!&lt;=N196,1,0)</f>
        <v>#REF!</v>
      </c>
      <c r="AB196" s="119"/>
      <c r="AC196" s="119"/>
      <c r="AD196" s="119"/>
      <c r="AE196" s="119"/>
      <c r="AF196" s="119"/>
      <c r="AG196" s="119"/>
      <c r="AH196" s="119"/>
      <c r="AI196" s="119"/>
      <c r="AJ196" s="119"/>
      <c r="AK196" s="119"/>
      <c r="AL196" s="119"/>
      <c r="AM196" s="119"/>
      <c r="AN196" s="119"/>
      <c r="AO196" s="119"/>
      <c r="AP196" s="119"/>
      <c r="AQ196" s="119"/>
      <c r="AR196" s="119"/>
      <c r="AS196" s="119"/>
      <c r="AT196" s="119"/>
      <c r="AU196" s="119"/>
      <c r="AV196" s="119"/>
      <c r="AW196" s="119"/>
      <c r="AX196" s="119"/>
    </row>
    <row r="197" spans="1:50" ht="15" x14ac:dyDescent="0.2">
      <c r="A197" s="121"/>
      <c r="B197" s="122"/>
      <c r="C197" s="122"/>
      <c r="D197" s="122"/>
      <c r="E197" s="122"/>
      <c r="F197" s="58">
        <f t="shared" si="23"/>
        <v>0</v>
      </c>
      <c r="G197" s="59" t="str">
        <f>IF($B$1="Metric", IFERROR(VLOOKUP(SUBSTITUTE($A197&amp;"Metric"&amp;$B197," ",""),members_metric!$F$7:$J$2000,3,FALSE),""),  IFERROR(VLOOKUP(SUBSTITUTE($A197&amp;$B197," ",""),members!$D$7:$G$2000,3,FALSE),""))</f>
        <v/>
      </c>
      <c r="H197" s="60" t="str">
        <f t="shared" si="27"/>
        <v/>
      </c>
      <c r="I197" s="57"/>
      <c r="J197" s="61" t="str">
        <f>IFERROR(VLOOKUP(SUBSTITUTE($X197&amp;ROUNDUP($G197,2)," ",""),HFF_Data1!$C$4:$M$1004,MATCH('Estimator Steel Portfolio'!$C197,HFF_Data1!$C$4:$M$4,0),TRUE)*1000,"")</f>
        <v/>
      </c>
      <c r="K197" s="61" t="str">
        <f>IFERROR($J197/HFF_Data1!$H$1,"")</f>
        <v/>
      </c>
      <c r="L197" s="62" t="str">
        <f t="shared" si="20"/>
        <v/>
      </c>
      <c r="M197" s="63" t="str">
        <f>IFERROR(VLOOKUP(SUBSTITUTE($X197&amp;ROUNDUP($G197,2)," ",""),HFF_Data1!$C$4:$N$1004,12,TRUE),"")</f>
        <v/>
      </c>
      <c r="N197" s="64" t="str">
        <f t="shared" si="21"/>
        <v/>
      </c>
      <c r="O197" s="65" t="str">
        <f t="shared" si="22"/>
        <v/>
      </c>
      <c r="P197" s="57"/>
      <c r="Q197" s="61" t="str">
        <f>IFERROR(VLOOKUP(SUBSTITUTE($X197&amp;ROUNDUP($G197,2)," ",""),AWHB_Data!$C$4:$M$1005,MATCH('Estimator Steel Portfolio'!$C197,AWHB_Data!$C$4:$M$4,0),TRUE)*1000,"")</f>
        <v/>
      </c>
      <c r="R197" s="61" t="str">
        <f>IFERROR($Q197/AWHB_Data!$H$1,"")</f>
        <v/>
      </c>
      <c r="S197" s="62" t="str">
        <f t="shared" si="24"/>
        <v/>
      </c>
      <c r="T197" s="63" t="str">
        <f>IFERROR(VLOOKUP(SUBSTITUTE($X197&amp;ROUNDUP($G197,2)," ",""),AWHB_Data!$C$4:$N$1005,12,TRUE),"")</f>
        <v/>
      </c>
      <c r="U197" s="74" t="str">
        <f t="shared" si="25"/>
        <v xml:space="preserve"> </v>
      </c>
      <c r="V197" s="75" t="str">
        <f t="shared" si="26"/>
        <v/>
      </c>
      <c r="X197" s="55" t="str">
        <f>IF($B$1="Metric",IFERROR(VLOOKUP(SUBSTITUTE($A197&amp;"Metric"&amp;$B197," ",""),members_metric!$F$7:$K$2000,6,FALSE),""),IFERROR(VLOOKUP(SUBSTITUTE($A197&amp;$B197," ",""),members!$D$7:$I$2000,6,FALSE),""))</f>
        <v/>
      </c>
      <c r="Y197" s="66" t="str">
        <f>IF($B$1="Metric", IFERROR(VLOOKUP(SUBSTITUTE($A197&amp;"Metric"&amp;$B197," ",""),members_metric!$F$7:$J$2000,2,FALSE)/12,""),IFERROR(VLOOKUP(SUBSTITUTE($A197&amp;$B197," ",""),members!$D$7:$G$2000,2,FALSE)/12,""))</f>
        <v/>
      </c>
      <c r="Z197" s="67" t="str">
        <f>IF($B$1="Metric", IFERROR(VLOOKUP(SUBSTITUTE($A197&amp;"Metric"&amp;$B197," ",""),members_metric!$F$7:$J$2000,5,FALSE),""),IFERROR(VLOOKUP(SUBSTITUTE($A197&amp;$B197," ",""),members!$D$7:$H$2000,5,FALSE),""))</f>
        <v/>
      </c>
      <c r="AA197" s="55" t="e">
        <f>IF(#REF!&lt;=N197,1,0)</f>
        <v>#REF!</v>
      </c>
      <c r="AB197" s="119"/>
      <c r="AC197" s="119"/>
      <c r="AD197" s="119"/>
      <c r="AE197" s="119"/>
      <c r="AF197" s="119"/>
      <c r="AG197" s="119"/>
      <c r="AH197" s="119"/>
      <c r="AI197" s="119"/>
      <c r="AJ197" s="119"/>
      <c r="AK197" s="119"/>
      <c r="AL197" s="119"/>
      <c r="AM197" s="119"/>
      <c r="AN197" s="119"/>
      <c r="AO197" s="119"/>
      <c r="AP197" s="119"/>
      <c r="AQ197" s="119"/>
      <c r="AR197" s="119"/>
      <c r="AS197" s="119"/>
      <c r="AT197" s="119"/>
      <c r="AU197" s="119"/>
      <c r="AV197" s="119"/>
      <c r="AW197" s="119"/>
      <c r="AX197" s="119"/>
    </row>
    <row r="198" spans="1:50" ht="15" x14ac:dyDescent="0.2">
      <c r="A198" s="121"/>
      <c r="B198" s="122"/>
      <c r="C198" s="122"/>
      <c r="D198" s="122"/>
      <c r="E198" s="122"/>
      <c r="F198" s="58">
        <f t="shared" si="23"/>
        <v>0</v>
      </c>
      <c r="G198" s="59" t="str">
        <f>IF($B$1="Metric", IFERROR(VLOOKUP(SUBSTITUTE($A198&amp;"Metric"&amp;$B198," ",""),members_metric!$F$7:$J$2000,3,FALSE),""),  IFERROR(VLOOKUP(SUBSTITUTE($A198&amp;$B198," ",""),members!$D$7:$G$2000,3,FALSE),""))</f>
        <v/>
      </c>
      <c r="H198" s="60" t="str">
        <f t="shared" si="27"/>
        <v/>
      </c>
      <c r="I198" s="57"/>
      <c r="J198" s="61" t="str">
        <f>IFERROR(VLOOKUP(SUBSTITUTE($X198&amp;ROUNDUP($G198,2)," ",""),HFF_Data1!$C$4:$M$1004,MATCH('Estimator Steel Portfolio'!$C198,HFF_Data1!$C$4:$M$4,0),TRUE)*1000,"")</f>
        <v/>
      </c>
      <c r="K198" s="61" t="str">
        <f>IFERROR($J198/HFF_Data1!$H$1,"")</f>
        <v/>
      </c>
      <c r="L198" s="62" t="str">
        <f t="shared" si="20"/>
        <v/>
      </c>
      <c r="M198" s="63" t="str">
        <f>IFERROR(VLOOKUP(SUBSTITUTE($X198&amp;ROUNDUP($G198,2)," ",""),HFF_Data1!$C$4:$N$1004,12,TRUE),"")</f>
        <v/>
      </c>
      <c r="N198" s="64" t="str">
        <f t="shared" si="21"/>
        <v/>
      </c>
      <c r="O198" s="65" t="str">
        <f t="shared" si="22"/>
        <v/>
      </c>
      <c r="P198" s="57"/>
      <c r="Q198" s="61" t="str">
        <f>IFERROR(VLOOKUP(SUBSTITUTE($X198&amp;ROUNDUP($G198,2)," ",""),AWHB_Data!$C$4:$M$1005,MATCH('Estimator Steel Portfolio'!$C198,AWHB_Data!$C$4:$M$4,0),TRUE)*1000,"")</f>
        <v/>
      </c>
      <c r="R198" s="61" t="str">
        <f>IFERROR($Q198/AWHB_Data!$H$1,"")</f>
        <v/>
      </c>
      <c r="S198" s="62" t="str">
        <f t="shared" si="24"/>
        <v/>
      </c>
      <c r="T198" s="63" t="str">
        <f>IFERROR(VLOOKUP(SUBSTITUTE($X198&amp;ROUNDUP($G198,2)," ",""),AWHB_Data!$C$4:$N$1005,12,TRUE),"")</f>
        <v/>
      </c>
      <c r="U198" s="74" t="str">
        <f t="shared" si="25"/>
        <v xml:space="preserve"> </v>
      </c>
      <c r="V198" s="75" t="str">
        <f t="shared" si="26"/>
        <v/>
      </c>
      <c r="X198" s="55" t="str">
        <f>IF($B$1="Metric",IFERROR(VLOOKUP(SUBSTITUTE($A198&amp;"Metric"&amp;$B198," ",""),members_metric!$F$7:$K$2000,6,FALSE),""),IFERROR(VLOOKUP(SUBSTITUTE($A198&amp;$B198," ",""),members!$D$7:$I$2000,6,FALSE),""))</f>
        <v/>
      </c>
      <c r="Y198" s="66" t="str">
        <f>IF($B$1="Metric", IFERROR(VLOOKUP(SUBSTITUTE($A198&amp;"Metric"&amp;$B198," ",""),members_metric!$F$7:$J$2000,2,FALSE)/12,""),IFERROR(VLOOKUP(SUBSTITUTE($A198&amp;$B198," ",""),members!$D$7:$G$2000,2,FALSE)/12,""))</f>
        <v/>
      </c>
      <c r="Z198" s="67" t="str">
        <f>IF($B$1="Metric", IFERROR(VLOOKUP(SUBSTITUTE($A198&amp;"Metric"&amp;$B198," ",""),members_metric!$F$7:$J$2000,5,FALSE),""),IFERROR(VLOOKUP(SUBSTITUTE($A198&amp;$B198," ",""),members!$D$7:$H$2000,5,FALSE),""))</f>
        <v/>
      </c>
      <c r="AA198" s="55" t="e">
        <f>IF(#REF!&lt;=N198,1,0)</f>
        <v>#REF!</v>
      </c>
      <c r="AB198" s="119"/>
      <c r="AC198" s="119"/>
      <c r="AD198" s="119"/>
      <c r="AE198" s="119"/>
      <c r="AF198" s="119"/>
      <c r="AG198" s="119"/>
      <c r="AH198" s="119"/>
      <c r="AI198" s="119"/>
      <c r="AJ198" s="119"/>
      <c r="AK198" s="119"/>
      <c r="AL198" s="119"/>
      <c r="AM198" s="119"/>
      <c r="AN198" s="119"/>
      <c r="AO198" s="119"/>
      <c r="AP198" s="119"/>
      <c r="AQ198" s="119"/>
      <c r="AR198" s="119"/>
      <c r="AS198" s="119"/>
      <c r="AT198" s="119"/>
      <c r="AU198" s="119"/>
      <c r="AV198" s="119"/>
      <c r="AW198" s="119"/>
      <c r="AX198" s="119"/>
    </row>
    <row r="199" spans="1:50" ht="15" x14ac:dyDescent="0.2">
      <c r="A199" s="121"/>
      <c r="B199" s="122"/>
      <c r="C199" s="122"/>
      <c r="D199" s="122"/>
      <c r="E199" s="122"/>
      <c r="F199" s="58">
        <f t="shared" si="23"/>
        <v>0</v>
      </c>
      <c r="G199" s="59" t="str">
        <f>IF($B$1="Metric", IFERROR(VLOOKUP(SUBSTITUTE($A199&amp;"Metric"&amp;$B199," ",""),members_metric!$F$7:$J$2000,3,FALSE),""),  IFERROR(VLOOKUP(SUBSTITUTE($A199&amp;$B199," ",""),members!$D$7:$G$2000,3,FALSE),""))</f>
        <v/>
      </c>
      <c r="H199" s="60" t="str">
        <f t="shared" si="27"/>
        <v/>
      </c>
      <c r="I199" s="57"/>
      <c r="J199" s="61" t="str">
        <f>IFERROR(VLOOKUP(SUBSTITUTE($X199&amp;ROUNDUP($G199,2)," ",""),HFF_Data1!$C$4:$M$1004,MATCH('Estimator Steel Portfolio'!$C199,HFF_Data1!$C$4:$M$4,0),TRUE)*1000,"")</f>
        <v/>
      </c>
      <c r="K199" s="61" t="str">
        <f>IFERROR($J199/HFF_Data1!$H$1,"")</f>
        <v/>
      </c>
      <c r="L199" s="62" t="str">
        <f t="shared" si="20"/>
        <v/>
      </c>
      <c r="M199" s="63" t="str">
        <f>IFERROR(VLOOKUP(SUBSTITUTE($X199&amp;ROUNDUP($G199,2)," ",""),HFF_Data1!$C$4:$N$1004,12,TRUE),"")</f>
        <v/>
      </c>
      <c r="N199" s="64" t="str">
        <f t="shared" si="21"/>
        <v/>
      </c>
      <c r="O199" s="65" t="str">
        <f t="shared" si="22"/>
        <v/>
      </c>
      <c r="P199" s="57"/>
      <c r="Q199" s="61" t="str">
        <f>IFERROR(VLOOKUP(SUBSTITUTE($X199&amp;ROUNDUP($G199,2)," ",""),AWHB_Data!$C$4:$M$1005,MATCH('Estimator Steel Portfolio'!$C199,AWHB_Data!$C$4:$M$4,0),TRUE)*1000,"")</f>
        <v/>
      </c>
      <c r="R199" s="61" t="str">
        <f>IFERROR($Q199/AWHB_Data!$H$1,"")</f>
        <v/>
      </c>
      <c r="S199" s="62" t="str">
        <f t="shared" si="24"/>
        <v/>
      </c>
      <c r="T199" s="63" t="str">
        <f>IFERROR(VLOOKUP(SUBSTITUTE($X199&amp;ROUNDUP($G199,2)," ",""),AWHB_Data!$C$4:$N$1005,12,TRUE),"")</f>
        <v/>
      </c>
      <c r="U199" s="74" t="str">
        <f t="shared" si="25"/>
        <v xml:space="preserve"> </v>
      </c>
      <c r="V199" s="75" t="str">
        <f t="shared" si="26"/>
        <v/>
      </c>
      <c r="X199" s="55" t="str">
        <f>IF($B$1="Metric",IFERROR(VLOOKUP(SUBSTITUTE($A199&amp;"Metric"&amp;$B199," ",""),members_metric!$F$7:$K$2000,6,FALSE),""),IFERROR(VLOOKUP(SUBSTITUTE($A199&amp;$B199," ",""),members!$D$7:$I$2000,6,FALSE),""))</f>
        <v/>
      </c>
      <c r="Y199" s="66" t="str">
        <f>IF($B$1="Metric", IFERROR(VLOOKUP(SUBSTITUTE($A199&amp;"Metric"&amp;$B199," ",""),members_metric!$F$7:$J$2000,2,FALSE)/12,""),IFERROR(VLOOKUP(SUBSTITUTE($A199&amp;$B199," ",""),members!$D$7:$G$2000,2,FALSE)/12,""))</f>
        <v/>
      </c>
      <c r="Z199" s="67" t="str">
        <f>IF($B$1="Metric", IFERROR(VLOOKUP(SUBSTITUTE($A199&amp;"Metric"&amp;$B199," ",""),members_metric!$F$7:$J$2000,5,FALSE),""),IFERROR(VLOOKUP(SUBSTITUTE($A199&amp;$B199," ",""),members!$D$7:$H$2000,5,FALSE),""))</f>
        <v/>
      </c>
      <c r="AA199" s="55" t="e">
        <f>IF(#REF!&lt;=N199,1,0)</f>
        <v>#REF!</v>
      </c>
      <c r="AB199" s="119"/>
      <c r="AC199" s="119"/>
      <c r="AD199" s="119"/>
      <c r="AE199" s="119"/>
      <c r="AF199" s="119"/>
      <c r="AG199" s="119"/>
      <c r="AH199" s="119"/>
      <c r="AI199" s="119"/>
      <c r="AJ199" s="119"/>
      <c r="AK199" s="119"/>
      <c r="AL199" s="119"/>
      <c r="AM199" s="119"/>
      <c r="AN199" s="119"/>
      <c r="AO199" s="119"/>
      <c r="AP199" s="119"/>
      <c r="AQ199" s="119"/>
      <c r="AR199" s="119"/>
      <c r="AS199" s="119"/>
      <c r="AT199" s="119"/>
      <c r="AU199" s="119"/>
      <c r="AV199" s="119"/>
      <c r="AW199" s="119"/>
      <c r="AX199" s="119"/>
    </row>
    <row r="200" spans="1:50" ht="15" x14ac:dyDescent="0.2">
      <c r="A200" s="121"/>
      <c r="B200" s="122"/>
      <c r="C200" s="122"/>
      <c r="D200" s="122"/>
      <c r="E200" s="122"/>
      <c r="F200" s="58">
        <f t="shared" si="23"/>
        <v>0</v>
      </c>
      <c r="G200" s="59" t="str">
        <f>IF($B$1="Metric", IFERROR(VLOOKUP(SUBSTITUTE($A200&amp;"Metric"&amp;$B200," ",""),members_metric!$F$7:$J$2000,3,FALSE),""),  IFERROR(VLOOKUP(SUBSTITUTE($A200&amp;$B200," ",""),members!$D$7:$G$2000,3,FALSE),""))</f>
        <v/>
      </c>
      <c r="H200" s="60" t="str">
        <f t="shared" si="27"/>
        <v/>
      </c>
      <c r="I200" s="57"/>
      <c r="J200" s="61" t="str">
        <f>IFERROR(VLOOKUP(SUBSTITUTE($X200&amp;ROUNDUP($G200,2)," ",""),HFF_Data1!$C$4:$M$1004,MATCH('Estimator Steel Portfolio'!$C200,HFF_Data1!$C$4:$M$4,0),TRUE)*1000,"")</f>
        <v/>
      </c>
      <c r="K200" s="61" t="str">
        <f>IFERROR($J200/HFF_Data1!$H$1,"")</f>
        <v/>
      </c>
      <c r="L200" s="62" t="str">
        <f t="shared" si="20"/>
        <v/>
      </c>
      <c r="M200" s="63" t="str">
        <f>IFERROR(VLOOKUP(SUBSTITUTE($X200&amp;ROUNDUP($G200,2)," ",""),HFF_Data1!$C$4:$N$1004,12,TRUE),"")</f>
        <v/>
      </c>
      <c r="N200" s="64" t="str">
        <f t="shared" si="21"/>
        <v/>
      </c>
      <c r="O200" s="65" t="str">
        <f t="shared" si="22"/>
        <v/>
      </c>
      <c r="P200" s="57"/>
      <c r="Q200" s="61" t="str">
        <f>IFERROR(VLOOKUP(SUBSTITUTE($X200&amp;ROUNDUP($G200,2)," ",""),AWHB_Data!$C$4:$M$1005,MATCH('Estimator Steel Portfolio'!$C200,AWHB_Data!$C$4:$M$4,0),TRUE)*1000,"")</f>
        <v/>
      </c>
      <c r="R200" s="61" t="str">
        <f>IFERROR($Q200/AWHB_Data!$H$1,"")</f>
        <v/>
      </c>
      <c r="S200" s="62" t="str">
        <f t="shared" si="24"/>
        <v/>
      </c>
      <c r="T200" s="63" t="str">
        <f>IFERROR(VLOOKUP(SUBSTITUTE($X200&amp;ROUNDUP($G200,2)," ",""),AWHB_Data!$C$4:$N$1005,12,TRUE),"")</f>
        <v/>
      </c>
      <c r="U200" s="74" t="str">
        <f t="shared" si="25"/>
        <v xml:space="preserve"> </v>
      </c>
      <c r="V200" s="75" t="str">
        <f t="shared" si="26"/>
        <v/>
      </c>
      <c r="X200" s="55" t="str">
        <f>IF($B$1="Metric",IFERROR(VLOOKUP(SUBSTITUTE($A200&amp;"Metric"&amp;$B200," ",""),members_metric!$F$7:$K$2000,6,FALSE),""),IFERROR(VLOOKUP(SUBSTITUTE($A200&amp;$B200," ",""),members!$D$7:$I$2000,6,FALSE),""))</f>
        <v/>
      </c>
      <c r="Y200" s="66" t="str">
        <f>IF($B$1="Metric", IFERROR(VLOOKUP(SUBSTITUTE($A200&amp;"Metric"&amp;$B200," ",""),members_metric!$F$7:$J$2000,2,FALSE)/12,""),IFERROR(VLOOKUP(SUBSTITUTE($A200&amp;$B200," ",""),members!$D$7:$G$2000,2,FALSE)/12,""))</f>
        <v/>
      </c>
      <c r="Z200" s="67" t="str">
        <f>IF($B$1="Metric", IFERROR(VLOOKUP(SUBSTITUTE($A200&amp;"Metric"&amp;$B200," ",""),members_metric!$F$7:$J$2000,5,FALSE),""),IFERROR(VLOOKUP(SUBSTITUTE($A200&amp;$B200," ",""),members!$D$7:$H$2000,5,FALSE),""))</f>
        <v/>
      </c>
      <c r="AA200" s="55" t="e">
        <f>IF(#REF!&lt;=N200,1,0)</f>
        <v>#REF!</v>
      </c>
      <c r="AB200" s="119"/>
      <c r="AC200" s="119"/>
      <c r="AD200" s="119"/>
      <c r="AE200" s="119"/>
      <c r="AF200" s="119"/>
      <c r="AG200" s="119"/>
      <c r="AH200" s="119"/>
      <c r="AI200" s="119"/>
      <c r="AJ200" s="119"/>
      <c r="AK200" s="119"/>
      <c r="AL200" s="119"/>
      <c r="AM200" s="119"/>
      <c r="AN200" s="119"/>
      <c r="AO200" s="119"/>
      <c r="AP200" s="119"/>
      <c r="AQ200" s="119"/>
      <c r="AR200" s="119"/>
      <c r="AS200" s="119"/>
      <c r="AT200" s="119"/>
      <c r="AU200" s="119"/>
      <c r="AV200" s="119"/>
      <c r="AW200" s="119"/>
      <c r="AX200" s="119"/>
    </row>
    <row r="201" spans="1:50" ht="15" x14ac:dyDescent="0.2">
      <c r="A201" s="121"/>
      <c r="B201" s="122"/>
      <c r="C201" s="122"/>
      <c r="D201" s="122"/>
      <c r="E201" s="122"/>
      <c r="F201" s="58">
        <f t="shared" si="23"/>
        <v>0</v>
      </c>
      <c r="G201" s="59" t="str">
        <f>IF($B$1="Metric", IFERROR(VLOOKUP(SUBSTITUTE($A201&amp;"Metric"&amp;$B201," ",""),members_metric!$F$7:$J$2000,3,FALSE),""),  IFERROR(VLOOKUP(SUBSTITUTE($A201&amp;$B201," ",""),members!$D$7:$G$2000,3,FALSE),""))</f>
        <v/>
      </c>
      <c r="H201" s="60" t="str">
        <f t="shared" si="27"/>
        <v/>
      </c>
      <c r="I201" s="57"/>
      <c r="J201" s="61" t="str">
        <f>IFERROR(VLOOKUP(SUBSTITUTE($X201&amp;ROUNDUP($G201,2)," ",""),HFF_Data1!$C$4:$M$1004,MATCH('Estimator Steel Portfolio'!$C201,HFF_Data1!$C$4:$M$4,0),TRUE)*1000,"")</f>
        <v/>
      </c>
      <c r="K201" s="61" t="str">
        <f>IFERROR($J201/HFF_Data1!$H$1,"")</f>
        <v/>
      </c>
      <c r="L201" s="62" t="str">
        <f t="shared" si="20"/>
        <v/>
      </c>
      <c r="M201" s="63" t="str">
        <f>IFERROR(VLOOKUP(SUBSTITUTE($X201&amp;ROUNDUP($G201,2)," ",""),HFF_Data1!$C$4:$N$1004,12,TRUE),"")</f>
        <v/>
      </c>
      <c r="N201" s="64" t="str">
        <f t="shared" si="21"/>
        <v/>
      </c>
      <c r="O201" s="65" t="str">
        <f t="shared" si="22"/>
        <v/>
      </c>
      <c r="P201" s="57"/>
      <c r="Q201" s="61" t="str">
        <f>IFERROR(VLOOKUP(SUBSTITUTE($X201&amp;ROUNDUP($G201,2)," ",""),AWHB_Data!$C$4:$M$1005,MATCH('Estimator Steel Portfolio'!$C201,AWHB_Data!$C$4:$M$4,0),TRUE)*1000,"")</f>
        <v/>
      </c>
      <c r="R201" s="61" t="str">
        <f>IFERROR($Q201/AWHB_Data!$H$1,"")</f>
        <v/>
      </c>
      <c r="S201" s="62" t="str">
        <f t="shared" si="24"/>
        <v/>
      </c>
      <c r="T201" s="63" t="str">
        <f>IFERROR(VLOOKUP(SUBSTITUTE($X201&amp;ROUNDUP($G201,2)," ",""),AWHB_Data!$C$4:$N$1005,12,TRUE),"")</f>
        <v/>
      </c>
      <c r="U201" s="74" t="str">
        <f t="shared" si="25"/>
        <v xml:space="preserve"> </v>
      </c>
      <c r="V201" s="75" t="str">
        <f t="shared" si="26"/>
        <v/>
      </c>
      <c r="X201" s="55" t="str">
        <f>IF($B$1="Metric",IFERROR(VLOOKUP(SUBSTITUTE($A201&amp;"Metric"&amp;$B201," ",""),members_metric!$F$7:$K$2000,6,FALSE),""),IFERROR(VLOOKUP(SUBSTITUTE($A201&amp;$B201," ",""),members!$D$7:$I$2000,6,FALSE),""))</f>
        <v/>
      </c>
      <c r="Y201" s="66" t="str">
        <f>IF($B$1="Metric", IFERROR(VLOOKUP(SUBSTITUTE($A201&amp;"Metric"&amp;$B201," ",""),members_metric!$F$7:$J$2000,2,FALSE)/12,""),IFERROR(VLOOKUP(SUBSTITUTE($A201&amp;$B201," ",""),members!$D$7:$G$2000,2,FALSE)/12,""))</f>
        <v/>
      </c>
      <c r="Z201" s="67" t="str">
        <f>IF($B$1="Metric", IFERROR(VLOOKUP(SUBSTITUTE($A201&amp;"Metric"&amp;$B201," ",""),members_metric!$F$7:$J$2000,5,FALSE),""),IFERROR(VLOOKUP(SUBSTITUTE($A201&amp;$B201," ",""),members!$D$7:$H$2000,5,FALSE),""))</f>
        <v/>
      </c>
      <c r="AA201" s="55" t="e">
        <f>IF(#REF!&lt;=N201,1,0)</f>
        <v>#REF!</v>
      </c>
      <c r="AB201" s="119"/>
      <c r="AC201" s="119"/>
      <c r="AD201" s="119"/>
      <c r="AE201" s="119"/>
      <c r="AF201" s="119"/>
      <c r="AG201" s="119"/>
      <c r="AH201" s="119"/>
      <c r="AI201" s="119"/>
      <c r="AJ201" s="119"/>
      <c r="AK201" s="119"/>
      <c r="AL201" s="119"/>
      <c r="AM201" s="119"/>
      <c r="AN201" s="119"/>
      <c r="AO201" s="119"/>
      <c r="AP201" s="119"/>
      <c r="AQ201" s="119"/>
      <c r="AR201" s="119"/>
      <c r="AS201" s="119"/>
      <c r="AT201" s="119"/>
      <c r="AU201" s="119"/>
      <c r="AV201" s="119"/>
      <c r="AW201" s="119"/>
      <c r="AX201" s="119"/>
    </row>
    <row r="202" spans="1:50" ht="15" x14ac:dyDescent="0.2">
      <c r="A202" s="121"/>
      <c r="B202" s="122"/>
      <c r="C202" s="122"/>
      <c r="D202" s="122"/>
      <c r="E202" s="122"/>
      <c r="F202" s="58">
        <f t="shared" si="23"/>
        <v>0</v>
      </c>
      <c r="G202" s="59" t="str">
        <f>IF($B$1="Metric", IFERROR(VLOOKUP(SUBSTITUTE($A202&amp;"Metric"&amp;$B202," ",""),members_metric!$F$7:$J$2000,3,FALSE),""),  IFERROR(VLOOKUP(SUBSTITUTE($A202&amp;$B202," ",""),members!$D$7:$G$2000,3,FALSE),""))</f>
        <v/>
      </c>
      <c r="H202" s="60" t="str">
        <f t="shared" si="27"/>
        <v/>
      </c>
      <c r="I202" s="57"/>
      <c r="J202" s="61" t="str">
        <f>IFERROR(VLOOKUP(SUBSTITUTE($X202&amp;ROUNDUP($G202,2)," ",""),HFF_Data1!$C$4:$M$1004,MATCH('Estimator Steel Portfolio'!$C202,HFF_Data1!$C$4:$M$4,0),TRUE)*1000,"")</f>
        <v/>
      </c>
      <c r="K202" s="61" t="str">
        <f>IFERROR($J202/HFF_Data1!$H$1,"")</f>
        <v/>
      </c>
      <c r="L202" s="62" t="str">
        <f t="shared" si="20"/>
        <v/>
      </c>
      <c r="M202" s="63" t="str">
        <f>IFERROR(VLOOKUP(SUBSTITUTE($X202&amp;ROUNDUP($G202,2)," ",""),HFF_Data1!$C$4:$N$1004,12,TRUE),"")</f>
        <v/>
      </c>
      <c r="N202" s="64" t="str">
        <f t="shared" si="21"/>
        <v/>
      </c>
      <c r="O202" s="65" t="str">
        <f t="shared" si="22"/>
        <v/>
      </c>
      <c r="P202" s="57"/>
      <c r="Q202" s="61" t="str">
        <f>IFERROR(VLOOKUP(SUBSTITUTE($X202&amp;ROUNDUP($G202,2)," ",""),AWHB_Data!$C$4:$M$1005,MATCH('Estimator Steel Portfolio'!$C202,AWHB_Data!$C$4:$M$4,0),TRUE)*1000,"")</f>
        <v/>
      </c>
      <c r="R202" s="61" t="str">
        <f>IFERROR($Q202/AWHB_Data!$H$1,"")</f>
        <v/>
      </c>
      <c r="S202" s="62" t="str">
        <f t="shared" si="24"/>
        <v/>
      </c>
      <c r="T202" s="63" t="str">
        <f>IFERROR(VLOOKUP(SUBSTITUTE($X202&amp;ROUNDUP($G202,2)," ",""),AWHB_Data!$C$4:$N$1005,12,TRUE),"")</f>
        <v/>
      </c>
      <c r="U202" s="74" t="str">
        <f t="shared" si="25"/>
        <v xml:space="preserve"> </v>
      </c>
      <c r="V202" s="75" t="str">
        <f t="shared" si="26"/>
        <v/>
      </c>
      <c r="X202" s="55" t="str">
        <f>IF($B$1="Metric",IFERROR(VLOOKUP(SUBSTITUTE($A202&amp;"Metric"&amp;$B202," ",""),members_metric!$F$7:$K$2000,6,FALSE),""),IFERROR(VLOOKUP(SUBSTITUTE($A202&amp;$B202," ",""),members!$D$7:$I$2000,6,FALSE),""))</f>
        <v/>
      </c>
      <c r="Y202" s="66" t="str">
        <f>IF($B$1="Metric", IFERROR(VLOOKUP(SUBSTITUTE($A202&amp;"Metric"&amp;$B202," ",""),members_metric!$F$7:$J$2000,2,FALSE)/12,""),IFERROR(VLOOKUP(SUBSTITUTE($A202&amp;$B202," ",""),members!$D$7:$G$2000,2,FALSE)/12,""))</f>
        <v/>
      </c>
      <c r="Z202" s="67" t="str">
        <f>IF($B$1="Metric", IFERROR(VLOOKUP(SUBSTITUTE($A202&amp;"Metric"&amp;$B202," ",""),members_metric!$F$7:$J$2000,5,FALSE),""),IFERROR(VLOOKUP(SUBSTITUTE($A202&amp;$B202," ",""),members!$D$7:$H$2000,5,FALSE),""))</f>
        <v/>
      </c>
      <c r="AA202" s="55" t="e">
        <f>IF(#REF!&lt;=N202,1,0)</f>
        <v>#REF!</v>
      </c>
      <c r="AB202" s="119"/>
      <c r="AC202" s="119"/>
      <c r="AD202" s="119"/>
      <c r="AE202" s="119"/>
      <c r="AF202" s="119"/>
      <c r="AG202" s="119"/>
      <c r="AH202" s="119"/>
      <c r="AI202" s="119"/>
      <c r="AJ202" s="119"/>
      <c r="AK202" s="119"/>
      <c r="AL202" s="119"/>
      <c r="AM202" s="119"/>
      <c r="AN202" s="119"/>
      <c r="AO202" s="119"/>
      <c r="AP202" s="119"/>
      <c r="AQ202" s="119"/>
      <c r="AR202" s="119"/>
      <c r="AS202" s="119"/>
      <c r="AT202" s="119"/>
      <c r="AU202" s="119"/>
      <c r="AV202" s="119"/>
      <c r="AW202" s="119"/>
      <c r="AX202" s="119"/>
    </row>
    <row r="203" spans="1:50" ht="15" x14ac:dyDescent="0.2">
      <c r="A203" s="121"/>
      <c r="B203" s="122"/>
      <c r="C203" s="122"/>
      <c r="D203" s="122"/>
      <c r="E203" s="122"/>
      <c r="F203" s="58">
        <f t="shared" si="23"/>
        <v>0</v>
      </c>
      <c r="G203" s="59" t="str">
        <f>IF($B$1="Metric", IFERROR(VLOOKUP(SUBSTITUTE($A203&amp;"Metric"&amp;$B203," ",""),members_metric!$F$7:$J$2000,3,FALSE),""),  IFERROR(VLOOKUP(SUBSTITUTE($A203&amp;$B203," ",""),members!$D$7:$G$2000,3,FALSE),""))</f>
        <v/>
      </c>
      <c r="H203" s="60" t="str">
        <f t="shared" si="27"/>
        <v/>
      </c>
      <c r="I203" s="57"/>
      <c r="J203" s="61" t="str">
        <f>IFERROR(VLOOKUP(SUBSTITUTE($X203&amp;ROUNDUP($G203,2)," ",""),HFF_Data1!$C$4:$M$1004,MATCH('Estimator Steel Portfolio'!$C203,HFF_Data1!$C$4:$M$4,0),TRUE)*1000,"")</f>
        <v/>
      </c>
      <c r="K203" s="61" t="str">
        <f>IFERROR($J203/HFF_Data1!$H$1,"")</f>
        <v/>
      </c>
      <c r="L203" s="62" t="str">
        <f t="shared" si="20"/>
        <v/>
      </c>
      <c r="M203" s="63" t="str">
        <f>IFERROR(VLOOKUP(SUBSTITUTE($X203&amp;ROUNDUP($G203,2)," ",""),HFF_Data1!$C$4:$N$1004,12,TRUE),"")</f>
        <v/>
      </c>
      <c r="N203" s="64" t="str">
        <f t="shared" si="21"/>
        <v/>
      </c>
      <c r="O203" s="65" t="str">
        <f t="shared" si="22"/>
        <v/>
      </c>
      <c r="P203" s="57"/>
      <c r="Q203" s="61" t="str">
        <f>IFERROR(VLOOKUP(SUBSTITUTE($X203&amp;ROUNDUP($G203,2)," ",""),AWHB_Data!$C$4:$M$1005,MATCH('Estimator Steel Portfolio'!$C203,AWHB_Data!$C$4:$M$4,0),TRUE)*1000,"")</f>
        <v/>
      </c>
      <c r="R203" s="61" t="str">
        <f>IFERROR($Q203/AWHB_Data!$H$1,"")</f>
        <v/>
      </c>
      <c r="S203" s="62" t="str">
        <f t="shared" si="24"/>
        <v/>
      </c>
      <c r="T203" s="63" t="str">
        <f>IFERROR(VLOOKUP(SUBSTITUTE($X203&amp;ROUNDUP($G203,2)," ",""),AWHB_Data!$C$4:$N$1005,12,TRUE),"")</f>
        <v/>
      </c>
      <c r="U203" s="74" t="str">
        <f t="shared" si="25"/>
        <v xml:space="preserve"> </v>
      </c>
      <c r="V203" s="75" t="str">
        <f t="shared" si="26"/>
        <v/>
      </c>
      <c r="X203" s="55" t="str">
        <f>IF($B$1="Metric",IFERROR(VLOOKUP(SUBSTITUTE($A203&amp;"Metric"&amp;$B203," ",""),members_metric!$F$7:$K$2000,6,FALSE),""),IFERROR(VLOOKUP(SUBSTITUTE($A203&amp;$B203," ",""),members!$D$7:$I$2000,6,FALSE),""))</f>
        <v/>
      </c>
      <c r="Y203" s="66" t="str">
        <f>IF($B$1="Metric", IFERROR(VLOOKUP(SUBSTITUTE($A203&amp;"Metric"&amp;$B203," ",""),members_metric!$F$7:$J$2000,2,FALSE)/12,""),IFERROR(VLOOKUP(SUBSTITUTE($A203&amp;$B203," ",""),members!$D$7:$G$2000,2,FALSE)/12,""))</f>
        <v/>
      </c>
      <c r="Z203" s="67" t="str">
        <f>IF($B$1="Metric", IFERROR(VLOOKUP(SUBSTITUTE($A203&amp;"Metric"&amp;$B203," ",""),members_metric!$F$7:$J$2000,5,FALSE),""),IFERROR(VLOOKUP(SUBSTITUTE($A203&amp;$B203," ",""),members!$D$7:$H$2000,5,FALSE),""))</f>
        <v/>
      </c>
      <c r="AA203" s="55" t="e">
        <f>IF(#REF!&lt;=N203,1,0)</f>
        <v>#REF!</v>
      </c>
      <c r="AB203" s="119"/>
      <c r="AC203" s="119"/>
      <c r="AD203" s="119"/>
      <c r="AE203" s="119"/>
      <c r="AF203" s="119"/>
      <c r="AG203" s="119"/>
      <c r="AH203" s="119"/>
      <c r="AI203" s="119"/>
      <c r="AJ203" s="119"/>
      <c r="AK203" s="119"/>
      <c r="AL203" s="119"/>
      <c r="AM203" s="119"/>
      <c r="AN203" s="119"/>
      <c r="AO203" s="119"/>
      <c r="AP203" s="119"/>
      <c r="AQ203" s="119"/>
      <c r="AR203" s="119"/>
      <c r="AS203" s="119"/>
      <c r="AT203" s="119"/>
      <c r="AU203" s="119"/>
      <c r="AV203" s="119"/>
      <c r="AW203" s="119"/>
      <c r="AX203" s="119"/>
    </row>
    <row r="204" spans="1:50" ht="15" x14ac:dyDescent="0.2">
      <c r="A204" s="121"/>
      <c r="B204" s="122"/>
      <c r="C204" s="122"/>
      <c r="D204" s="122"/>
      <c r="E204" s="122"/>
      <c r="F204" s="58">
        <f t="shared" si="23"/>
        <v>0</v>
      </c>
      <c r="G204" s="59" t="str">
        <f>IF($B$1="Metric", IFERROR(VLOOKUP(SUBSTITUTE($A204&amp;"Metric"&amp;$B204," ",""),members_metric!$F$7:$J$2000,3,FALSE),""),  IFERROR(VLOOKUP(SUBSTITUTE($A204&amp;$B204," ",""),members!$D$7:$G$2000,3,FALSE),""))</f>
        <v/>
      </c>
      <c r="H204" s="60" t="str">
        <f t="shared" si="27"/>
        <v/>
      </c>
      <c r="I204" s="57"/>
      <c r="J204" s="61" t="str">
        <f>IFERROR(VLOOKUP(SUBSTITUTE($X204&amp;ROUNDUP($G204,2)," ",""),HFF_Data1!$C$4:$M$1004,MATCH('Estimator Steel Portfolio'!$C204,HFF_Data1!$C$4:$M$4,0),TRUE)*1000,"")</f>
        <v/>
      </c>
      <c r="K204" s="61" t="str">
        <f>IFERROR($J204/HFF_Data1!$H$1,"")</f>
        <v/>
      </c>
      <c r="L204" s="62" t="str">
        <f t="shared" si="20"/>
        <v/>
      </c>
      <c r="M204" s="63" t="str">
        <f>IFERROR(VLOOKUP(SUBSTITUTE($X204&amp;ROUNDUP($G204,2)," ",""),HFF_Data1!$C$4:$N$1004,12,TRUE),"")</f>
        <v/>
      </c>
      <c r="N204" s="64" t="str">
        <f t="shared" si="21"/>
        <v/>
      </c>
      <c r="O204" s="65" t="str">
        <f t="shared" si="22"/>
        <v/>
      </c>
      <c r="P204" s="57"/>
      <c r="Q204" s="61" t="str">
        <f>IFERROR(VLOOKUP(SUBSTITUTE($X204&amp;ROUNDUP($G204,2)," ",""),AWHB_Data!$C$4:$M$1005,MATCH('Estimator Steel Portfolio'!$C204,AWHB_Data!$C$4:$M$4,0),TRUE)*1000,"")</f>
        <v/>
      </c>
      <c r="R204" s="61" t="str">
        <f>IFERROR($Q204/AWHB_Data!$H$1,"")</f>
        <v/>
      </c>
      <c r="S204" s="62" t="str">
        <f t="shared" si="24"/>
        <v/>
      </c>
      <c r="T204" s="63" t="str">
        <f>IFERROR(VLOOKUP(SUBSTITUTE($X204&amp;ROUNDUP($G204,2)," ",""),AWHB_Data!$C$4:$N$1005,12,TRUE),"")</f>
        <v/>
      </c>
      <c r="U204" s="74" t="str">
        <f t="shared" si="25"/>
        <v xml:space="preserve"> </v>
      </c>
      <c r="V204" s="75" t="str">
        <f t="shared" si="26"/>
        <v/>
      </c>
      <c r="X204" s="55" t="str">
        <f>IF($B$1="Metric",IFERROR(VLOOKUP(SUBSTITUTE($A204&amp;"Metric"&amp;$B204," ",""),members_metric!$F$7:$K$2000,6,FALSE),""),IFERROR(VLOOKUP(SUBSTITUTE($A204&amp;$B204," ",""),members!$D$7:$I$2000,6,FALSE),""))</f>
        <v/>
      </c>
      <c r="Y204" s="66" t="str">
        <f>IF($B$1="Metric", IFERROR(VLOOKUP(SUBSTITUTE($A204&amp;"Metric"&amp;$B204," ",""),members_metric!$F$7:$J$2000,2,FALSE)/12,""),IFERROR(VLOOKUP(SUBSTITUTE($A204&amp;$B204," ",""),members!$D$7:$G$2000,2,FALSE)/12,""))</f>
        <v/>
      </c>
      <c r="Z204" s="67" t="str">
        <f>IF($B$1="Metric", IFERROR(VLOOKUP(SUBSTITUTE($A204&amp;"Metric"&amp;$B204," ",""),members_metric!$F$7:$J$2000,5,FALSE),""),IFERROR(VLOOKUP(SUBSTITUTE($A204&amp;$B204," ",""),members!$D$7:$H$2000,5,FALSE),""))</f>
        <v/>
      </c>
      <c r="AA204" s="55" t="e">
        <f>IF(#REF!&lt;=N204,1,0)</f>
        <v>#REF!</v>
      </c>
      <c r="AB204" s="119"/>
      <c r="AC204" s="119"/>
      <c r="AD204" s="119"/>
      <c r="AE204" s="119"/>
      <c r="AF204" s="119"/>
      <c r="AG204" s="119"/>
      <c r="AH204" s="119"/>
      <c r="AI204" s="119"/>
      <c r="AJ204" s="119"/>
      <c r="AK204" s="119"/>
      <c r="AL204" s="119"/>
      <c r="AM204" s="119"/>
      <c r="AN204" s="119"/>
      <c r="AO204" s="119"/>
      <c r="AP204" s="119"/>
      <c r="AQ204" s="119"/>
      <c r="AR204" s="119"/>
      <c r="AS204" s="119"/>
      <c r="AT204" s="119"/>
      <c r="AU204" s="119"/>
      <c r="AV204" s="119"/>
      <c r="AW204" s="119"/>
      <c r="AX204" s="119"/>
    </row>
    <row r="205" spans="1:50" ht="15" x14ac:dyDescent="0.2">
      <c r="A205" s="121"/>
      <c r="B205" s="122"/>
      <c r="C205" s="122"/>
      <c r="D205" s="122"/>
      <c r="E205" s="122"/>
      <c r="F205" s="58">
        <f t="shared" si="23"/>
        <v>0</v>
      </c>
      <c r="G205" s="59" t="str">
        <f>IF($B$1="Metric", IFERROR(VLOOKUP(SUBSTITUTE($A205&amp;"Metric"&amp;$B205," ",""),members_metric!$F$7:$J$2000,3,FALSE),""),  IFERROR(VLOOKUP(SUBSTITUTE($A205&amp;$B205," ",""),members!$D$7:$G$2000,3,FALSE),""))</f>
        <v/>
      </c>
      <c r="H205" s="60" t="str">
        <f t="shared" si="27"/>
        <v/>
      </c>
      <c r="I205" s="57"/>
      <c r="J205" s="61" t="str">
        <f>IFERROR(VLOOKUP(SUBSTITUTE($X205&amp;ROUNDUP($G205,2)," ",""),HFF_Data1!$C$4:$M$1004,MATCH('Estimator Steel Portfolio'!$C205,HFF_Data1!$C$4:$M$4,0),TRUE)*1000,"")</f>
        <v/>
      </c>
      <c r="K205" s="61" t="str">
        <f>IFERROR($J205/HFF_Data1!$H$1,"")</f>
        <v/>
      </c>
      <c r="L205" s="62" t="str">
        <f t="shared" si="20"/>
        <v/>
      </c>
      <c r="M205" s="63" t="str">
        <f>IFERROR(VLOOKUP(SUBSTITUTE($X205&amp;ROUNDUP($G205,2)," ",""),HFF_Data1!$C$4:$N$1004,12,TRUE),"")</f>
        <v/>
      </c>
      <c r="N205" s="64" t="str">
        <f t="shared" si="21"/>
        <v/>
      </c>
      <c r="O205" s="65" t="str">
        <f t="shared" si="22"/>
        <v/>
      </c>
      <c r="P205" s="57"/>
      <c r="Q205" s="61" t="str">
        <f>IFERROR(VLOOKUP(SUBSTITUTE($X205&amp;ROUNDUP($G205,2)," ",""),AWHB_Data!$C$4:$M$1005,MATCH('Estimator Steel Portfolio'!$C205,AWHB_Data!$C$4:$M$4,0),TRUE)*1000,"")</f>
        <v/>
      </c>
      <c r="R205" s="61" t="str">
        <f>IFERROR($Q205/AWHB_Data!$H$1,"")</f>
        <v/>
      </c>
      <c r="S205" s="62" t="str">
        <f t="shared" si="24"/>
        <v/>
      </c>
      <c r="T205" s="63" t="str">
        <f>IFERROR(VLOOKUP(SUBSTITUTE($X205&amp;ROUNDUP($G205,2)," ",""),AWHB_Data!$C$4:$N$1005,12,TRUE),"")</f>
        <v/>
      </c>
      <c r="U205" s="74" t="str">
        <f t="shared" si="25"/>
        <v xml:space="preserve"> </v>
      </c>
      <c r="V205" s="75" t="str">
        <f t="shared" si="26"/>
        <v/>
      </c>
      <c r="X205" s="55" t="str">
        <f>IF($B$1="Metric",IFERROR(VLOOKUP(SUBSTITUTE($A205&amp;"Metric"&amp;$B205," ",""),members_metric!$F$7:$K$2000,6,FALSE),""),IFERROR(VLOOKUP(SUBSTITUTE($A205&amp;$B205," ",""),members!$D$7:$I$2000,6,FALSE),""))</f>
        <v/>
      </c>
      <c r="Y205" s="66" t="str">
        <f>IF($B$1="Metric", IFERROR(VLOOKUP(SUBSTITUTE($A205&amp;"Metric"&amp;$B205," ",""),members_metric!$F$7:$J$2000,2,FALSE)/12,""),IFERROR(VLOOKUP(SUBSTITUTE($A205&amp;$B205," ",""),members!$D$7:$G$2000,2,FALSE)/12,""))</f>
        <v/>
      </c>
      <c r="Z205" s="67" t="str">
        <f>IF($B$1="Metric", IFERROR(VLOOKUP(SUBSTITUTE($A205&amp;"Metric"&amp;$B205," ",""),members_metric!$F$7:$J$2000,5,FALSE),""),IFERROR(VLOOKUP(SUBSTITUTE($A205&amp;$B205," ",""),members!$D$7:$H$2000,5,FALSE),""))</f>
        <v/>
      </c>
      <c r="AA205" s="55" t="e">
        <f>IF(#REF!&lt;=N205,1,0)</f>
        <v>#REF!</v>
      </c>
      <c r="AB205" s="119"/>
      <c r="AC205" s="119"/>
      <c r="AD205" s="119"/>
      <c r="AE205" s="119"/>
      <c r="AF205" s="119"/>
      <c r="AG205" s="119"/>
      <c r="AH205" s="119"/>
      <c r="AI205" s="119"/>
      <c r="AJ205" s="119"/>
      <c r="AK205" s="119"/>
      <c r="AL205" s="119"/>
      <c r="AM205" s="119"/>
      <c r="AN205" s="119"/>
      <c r="AO205" s="119"/>
      <c r="AP205" s="119"/>
      <c r="AQ205" s="119"/>
      <c r="AR205" s="119"/>
      <c r="AS205" s="119"/>
      <c r="AT205" s="119"/>
      <c r="AU205" s="119"/>
      <c r="AV205" s="119"/>
      <c r="AW205" s="119"/>
      <c r="AX205" s="119"/>
    </row>
    <row r="206" spans="1:50" x14ac:dyDescent="0.2">
      <c r="F206" s="21"/>
      <c r="G206" s="21"/>
      <c r="H206" s="21"/>
      <c r="I206" s="21"/>
      <c r="J206" s="21"/>
      <c r="K206" s="21"/>
      <c r="N206" s="21"/>
      <c r="O206" s="21"/>
      <c r="P206" s="21"/>
      <c r="Q206" s="21"/>
      <c r="R206" s="21"/>
      <c r="S206" s="21"/>
      <c r="T206" s="21"/>
      <c r="U206" s="21"/>
    </row>
  </sheetData>
  <sheetProtection algorithmName="SHA-512" hashValue="4UYXVovJTFK3tkWafCN63+aTa91JKoquRz13mGuwccIgMFaueBm2nVZi2qPOZWRlmiORxUQNgb3FZFEaS1s2qw==" saltValue="pd+Bkguztgvz5tqVx7F4KQ==" spinCount="100000" sheet="1" objects="1" scenarios="1"/>
  <mergeCells count="20">
    <mergeCell ref="Q1:U2"/>
    <mergeCell ref="Q3:U5"/>
    <mergeCell ref="H1:L2"/>
    <mergeCell ref="B10:G10"/>
    <mergeCell ref="H10:K10"/>
    <mergeCell ref="B8:G8"/>
    <mergeCell ref="H8:K8"/>
    <mergeCell ref="B9:G9"/>
    <mergeCell ref="H9:K9"/>
    <mergeCell ref="B3:G5"/>
    <mergeCell ref="H3:L5"/>
    <mergeCell ref="B7:G7"/>
    <mergeCell ref="H7:K7"/>
    <mergeCell ref="Q7:T7"/>
    <mergeCell ref="Q8:T8"/>
    <mergeCell ref="Q9:T9"/>
    <mergeCell ref="Q10:T10"/>
    <mergeCell ref="J12:M12"/>
    <mergeCell ref="A11:L11"/>
    <mergeCell ref="Q12:T12"/>
  </mergeCells>
  <dataValidations count="5">
    <dataValidation type="list" allowBlank="1" showInputMessage="1" showErrorMessage="1" sqref="B1" xr:uid="{D2183369-6BAF-44F0-A344-06C8D7F06576}">
      <formula1>EstimatorMode</formula1>
    </dataValidation>
    <dataValidation type="list" allowBlank="1" showInputMessage="1" showErrorMessage="1" sqref="L8" xr:uid="{BD751769-E6D3-4BCC-9374-419AB8EA2250}">
      <formula1>Overspray</formula1>
    </dataValidation>
    <dataValidation type="list" allowBlank="1" showInputMessage="1" showErrorMessage="1" sqref="C14:C205" xr:uid="{02FFBCF3-8E9D-4FFE-A5E3-2F7B7A609E2F}">
      <formula1>FireRating</formula1>
    </dataValidation>
    <dataValidation type="list" allowBlank="1" showInputMessage="1" showErrorMessage="1" sqref="A14:A205" xr:uid="{B07DBCFF-0C0C-4CF5-92AF-64DCE8532300}">
      <formula1>BeamType</formula1>
    </dataValidation>
    <dataValidation type="list" allowBlank="1" showInputMessage="1" showErrorMessage="1" sqref="B14:B205" xr:uid="{875E1A23-DB4C-49A2-8BD8-FDB153568579}">
      <formula1>INDIRECT(IF($B$1="Metric",SUBSTITUTE($A14," ","")&amp;"Metric",SUBSTITUTE($A14," ","")))</formula1>
    </dataValidation>
  </dataValidations>
  <pageMargins left="0.7" right="0.7" top="0.78740157499999996" bottom="0.78740157499999996" header="0.3" footer="0.3"/>
  <pageSetup paperSize="9" orientation="portrait" r:id="rId1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61479-7D4E-4AA8-84E0-49DE8149EE77}">
  <dimension ref="A1:AN207"/>
  <sheetViews>
    <sheetView tabSelected="1" topLeftCell="A4" zoomScale="70" zoomScaleNormal="70" workbookViewId="0">
      <selection activeCell="B16" sqref="B16"/>
    </sheetView>
  </sheetViews>
  <sheetFormatPr defaultColWidth="11.42578125" defaultRowHeight="12.75" x14ac:dyDescent="0.2"/>
  <cols>
    <col min="1" max="1" width="40.5703125" style="15" customWidth="1"/>
    <col min="2" max="2" width="16.5703125" style="21" customWidth="1"/>
    <col min="3" max="3" width="8.42578125" style="21" customWidth="1"/>
    <col min="4" max="4" width="21.42578125" style="21" customWidth="1"/>
    <col min="5" max="5" width="16.5703125" style="21" customWidth="1"/>
    <col min="6" max="6" width="17" style="15" customWidth="1"/>
    <col min="7" max="7" width="16" style="15" customWidth="1"/>
    <col min="8" max="8" width="13.85546875" style="15" customWidth="1"/>
    <col min="9" max="9" width="2.5703125" style="15" customWidth="1"/>
    <col min="10" max="11" width="13.5703125" style="15" customWidth="1"/>
    <col min="12" max="12" width="16.140625" style="15" customWidth="1"/>
    <col min="13" max="15" width="13.5703125" style="15" customWidth="1"/>
    <col min="16" max="20" width="1.5703125" style="15" customWidth="1"/>
    <col min="21" max="21" width="15.140625" style="15" bestFit="1" customWidth="1"/>
    <col min="22" max="22" width="19" style="15" bestFit="1" customWidth="1"/>
    <col min="23" max="23" width="21.85546875" style="15" bestFit="1" customWidth="1"/>
    <col min="24" max="16384" width="11.42578125" style="15"/>
  </cols>
  <sheetData>
    <row r="1" spans="1:40" ht="27.6" customHeight="1" x14ac:dyDescent="0.3">
      <c r="A1" s="120" t="s">
        <v>1703</v>
      </c>
      <c r="B1" s="124" t="s">
        <v>1704</v>
      </c>
    </row>
    <row r="2" spans="1:40" ht="13.5" thickBot="1" x14ac:dyDescent="0.25"/>
    <row r="3" spans="1:40" ht="19.7" customHeight="1" x14ac:dyDescent="0.2">
      <c r="B3" s="178" t="s">
        <v>307</v>
      </c>
      <c r="C3" s="179"/>
      <c r="D3" s="179"/>
      <c r="E3" s="179"/>
      <c r="F3" s="179"/>
      <c r="G3" s="180"/>
      <c r="H3" s="187" t="s">
        <v>4086</v>
      </c>
      <c r="I3" s="188"/>
      <c r="J3" s="188"/>
      <c r="K3" s="189"/>
      <c r="L3" s="78"/>
      <c r="M3" s="138"/>
      <c r="N3" s="138"/>
      <c r="O3" s="138"/>
      <c r="P3" s="138"/>
      <c r="U3" s="176"/>
      <c r="V3" s="176"/>
      <c r="W3" s="176"/>
    </row>
    <row r="4" spans="1:40" ht="21.6" customHeight="1" thickBot="1" x14ac:dyDescent="0.25">
      <c r="B4" s="181"/>
      <c r="C4" s="182"/>
      <c r="D4" s="182"/>
      <c r="E4" s="182"/>
      <c r="F4" s="182"/>
      <c r="G4" s="183"/>
      <c r="H4" s="190"/>
      <c r="I4" s="191"/>
      <c r="J4" s="191"/>
      <c r="K4" s="192"/>
      <c r="L4" s="78"/>
      <c r="M4" s="138"/>
      <c r="N4" s="138"/>
      <c r="O4" s="138"/>
      <c r="P4" s="138"/>
      <c r="U4" s="176"/>
      <c r="V4" s="176"/>
      <c r="W4" s="176"/>
    </row>
    <row r="5" spans="1:40" ht="21.6" customHeight="1" thickBot="1" x14ac:dyDescent="0.25">
      <c r="A5" s="19"/>
      <c r="B5" s="184"/>
      <c r="C5" s="185"/>
      <c r="D5" s="185"/>
      <c r="E5" s="185"/>
      <c r="F5" s="185"/>
      <c r="G5" s="186"/>
      <c r="H5" s="193"/>
      <c r="I5" s="194"/>
      <c r="J5" s="194"/>
      <c r="K5" s="195"/>
      <c r="L5" s="78"/>
      <c r="M5" s="138"/>
      <c r="N5" s="138"/>
      <c r="O5" s="138"/>
      <c r="P5" s="138"/>
      <c r="V5" s="57"/>
      <c r="W5" s="57"/>
    </row>
    <row r="6" spans="1:40" ht="4.5" customHeight="1" thickBot="1" x14ac:dyDescent="0.25">
      <c r="B6" s="128"/>
      <c r="C6" s="128"/>
      <c r="D6" s="128"/>
      <c r="E6" s="128"/>
      <c r="F6" s="119"/>
      <c r="G6" s="119"/>
      <c r="H6" s="22"/>
      <c r="I6" s="22"/>
    </row>
    <row r="7" spans="1:40" s="16" customFormat="1" ht="20.100000000000001" customHeight="1" thickBot="1" x14ac:dyDescent="0.25">
      <c r="A7" s="24" t="s">
        <v>308</v>
      </c>
      <c r="B7" s="169"/>
      <c r="C7" s="168"/>
      <c r="D7" s="168"/>
      <c r="E7" s="168"/>
      <c r="F7" s="168"/>
      <c r="G7" s="177"/>
      <c r="H7" s="139" t="s">
        <v>811</v>
      </c>
      <c r="I7" s="140"/>
      <c r="J7" s="140"/>
      <c r="K7" s="127">
        <f>SUM(N15:N206)</f>
        <v>0</v>
      </c>
      <c r="P7" s="137"/>
      <c r="V7" s="79"/>
      <c r="W7" s="79"/>
    </row>
    <row r="8" spans="1:40" s="16" customFormat="1" ht="20.100000000000001" customHeight="1" thickBot="1" x14ac:dyDescent="0.25">
      <c r="A8" s="25" t="s">
        <v>309</v>
      </c>
      <c r="B8" s="169"/>
      <c r="C8" s="168"/>
      <c r="D8" s="168"/>
      <c r="E8" s="168"/>
      <c r="F8" s="168"/>
      <c r="G8" s="177"/>
      <c r="H8" s="139" t="s">
        <v>812</v>
      </c>
      <c r="I8" s="140"/>
      <c r="J8" s="140"/>
      <c r="K8" s="123">
        <v>20</v>
      </c>
      <c r="P8" s="137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</row>
    <row r="9" spans="1:40" s="16" customFormat="1" ht="20.100000000000001" customHeight="1" thickBot="1" x14ac:dyDescent="0.25">
      <c r="A9" s="26" t="s">
        <v>310</v>
      </c>
      <c r="B9" s="169"/>
      <c r="C9" s="168"/>
      <c r="D9" s="168"/>
      <c r="E9" s="168"/>
      <c r="F9" s="168"/>
      <c r="G9" s="177"/>
      <c r="H9" s="139" t="s">
        <v>813</v>
      </c>
      <c r="I9" s="140"/>
      <c r="J9" s="140"/>
      <c r="K9" s="50">
        <f>K7+((K7*K8)/100)</f>
        <v>0</v>
      </c>
      <c r="P9" s="137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</row>
    <row r="10" spans="1:40" ht="18.75" thickBot="1" x14ac:dyDescent="0.25">
      <c r="A10" s="26"/>
      <c r="B10" s="169"/>
      <c r="C10" s="168"/>
      <c r="D10" s="168"/>
      <c r="E10" s="168"/>
      <c r="F10" s="168"/>
      <c r="G10" s="177"/>
      <c r="H10" s="139" t="s">
        <v>814</v>
      </c>
      <c r="I10" s="140"/>
      <c r="J10" s="140"/>
      <c r="K10" s="50">
        <f>ROUNDUP(K9/4.605,0)</f>
        <v>0</v>
      </c>
      <c r="M10" s="16"/>
      <c r="N10" s="16"/>
      <c r="O10" s="16"/>
      <c r="P10" s="137"/>
      <c r="U10" s="12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</row>
    <row r="11" spans="1:40" s="45" customFormat="1" ht="29.25" customHeight="1" x14ac:dyDescent="0.2">
      <c r="A11" s="143" t="s">
        <v>821</v>
      </c>
      <c r="B11" s="143"/>
      <c r="C11" s="143"/>
      <c r="D11" s="143"/>
      <c r="E11" s="143"/>
      <c r="F11" s="143"/>
      <c r="G11" s="143"/>
      <c r="H11" s="144"/>
      <c r="I11" s="144"/>
      <c r="J11" s="196" t="s">
        <v>4088</v>
      </c>
      <c r="K11" s="196"/>
      <c r="L11" s="196"/>
      <c r="M11" s="196"/>
      <c r="N11" s="196"/>
      <c r="O11" s="196"/>
      <c r="P11" s="15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</row>
    <row r="12" spans="1:40" ht="29.25" customHeight="1" x14ac:dyDescent="0.2">
      <c r="B12" s="15"/>
      <c r="C12" s="15"/>
      <c r="D12" s="15"/>
      <c r="E12" s="15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</row>
    <row r="13" spans="1:40" s="45" customFormat="1" ht="33.6" customHeight="1" thickBot="1" x14ac:dyDescent="0.25">
      <c r="A13" s="37"/>
      <c r="B13" s="37"/>
      <c r="C13" s="37"/>
      <c r="D13" s="37"/>
      <c r="E13" s="37"/>
      <c r="F13" s="37"/>
      <c r="G13" s="37"/>
      <c r="H13" s="37"/>
      <c r="J13" s="145" t="s">
        <v>1700</v>
      </c>
      <c r="K13" s="145"/>
      <c r="L13" s="145"/>
      <c r="M13" s="145"/>
      <c r="N13" s="68" t="s">
        <v>4084</v>
      </c>
      <c r="O13" s="69">
        <v>160</v>
      </c>
      <c r="P13" s="15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</row>
    <row r="14" spans="1:40" s="57" customFormat="1" ht="34.35" customHeight="1" thickBot="1" x14ac:dyDescent="0.25">
      <c r="A14" s="51" t="s">
        <v>275</v>
      </c>
      <c r="B14" s="52" t="s">
        <v>8</v>
      </c>
      <c r="C14" s="53" t="s">
        <v>306</v>
      </c>
      <c r="D14" s="53" t="s">
        <v>4121</v>
      </c>
      <c r="E14" s="53" t="s">
        <v>804</v>
      </c>
      <c r="F14" s="54" t="s">
        <v>305</v>
      </c>
      <c r="G14" s="53" t="s">
        <v>820</v>
      </c>
      <c r="H14" s="54" t="s">
        <v>1251</v>
      </c>
      <c r="J14" s="53" t="s">
        <v>818</v>
      </c>
      <c r="K14" s="53" t="s">
        <v>819</v>
      </c>
      <c r="L14" s="53" t="s">
        <v>1688</v>
      </c>
      <c r="M14" s="53" t="s">
        <v>311</v>
      </c>
      <c r="N14" s="53" t="s">
        <v>312</v>
      </c>
      <c r="O14" s="53" t="s">
        <v>823</v>
      </c>
      <c r="P14" s="15"/>
      <c r="Q14" s="55" t="s">
        <v>1699</v>
      </c>
      <c r="R14" s="56" t="s">
        <v>1249</v>
      </c>
      <c r="S14" s="56" t="s">
        <v>1248</v>
      </c>
      <c r="T14" s="55" t="s">
        <v>4083</v>
      </c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</row>
    <row r="15" spans="1:40" ht="15" x14ac:dyDescent="0.2">
      <c r="A15" s="121" t="s">
        <v>439</v>
      </c>
      <c r="B15" s="122" t="s">
        <v>719</v>
      </c>
      <c r="C15" s="122" t="s">
        <v>304</v>
      </c>
      <c r="D15" s="122"/>
      <c r="E15" s="122"/>
      <c r="F15" s="58">
        <f t="shared" ref="F15:F78" si="0">D15*E15</f>
        <v>0</v>
      </c>
      <c r="G15" s="59">
        <f>IF($B$1="Metric", IFERROR(VLOOKUP(SUBSTITUTE($A15&amp;"Metric"&amp;$B15," ",""),members_metric!$F$7:$J$2000,3,FALSE),""),  IFERROR(VLOOKUP(SUBSTITUTE($A15&amp;$B15," ",""),members!$D$7:$G$2000,3,FALSE),""))</f>
        <v>0.45300000000000001</v>
      </c>
      <c r="H15" s="60">
        <f t="shared" ref="H15:H46" si="1">IFERROR($R15*$E15*$D15,"")</f>
        <v>0</v>
      </c>
      <c r="I15" s="57"/>
      <c r="J15" s="61">
        <f>IFERROR(VLOOKUP(SUBSTITUTE($Q15&amp;ROUNDUP($G15,2)," ",""),AWHB_Data!$C$4:$M$1005,MATCH('Estimator AWHB'!$C15,AWHB_Data!$C$4:$M$4,0),TRUE)*1000,"")</f>
        <v>207</v>
      </c>
      <c r="K15" s="61">
        <f>IFERROR($J15/AWHB_Data!$H$1,"")</f>
        <v>243.52941176470588</v>
      </c>
      <c r="L15" s="62">
        <f>IFERROR(1/((($K15/1000)*12*12)/231),"")</f>
        <v>6.5871578099838963</v>
      </c>
      <c r="M15" s="63" t="str">
        <f>IFERROR(VLOOKUP(SUBSTITUTE($Q15&amp;ROUNDUP($G15,2)," ",""),AWHB_Data!$C$4:$N$1005,12,TRUE),"")</f>
        <v>Y657</v>
      </c>
      <c r="N15" s="74">
        <f t="shared" ref="N15:N46" si="2">IFERROR($H15/$L15," ")</f>
        <v>0</v>
      </c>
      <c r="O15" s="75">
        <f>IFERROR(ROUNDUP($K15/$O$13,0), "")</f>
        <v>2</v>
      </c>
      <c r="Q15" s="55">
        <f>IF($B$1="Metric",IFERROR(VLOOKUP(SUBSTITUTE($A15&amp;"Metric"&amp;$B15," ",""),members_metric!$F$7:$K$2000,6,FALSE),""),IFERROR(VLOOKUP(SUBSTITUTE($A15&amp;$B15," ",""),members!$D$7:$I$2000,6,FALSE),""))</f>
        <v>2</v>
      </c>
      <c r="R15" s="66">
        <f>IF($B$1="Metric", IFERROR(VLOOKUP(SUBSTITUTE($A15&amp;"Metric"&amp;$B15," ",""),members_metric!$F$7:$J$2000,2,FALSE)/12,""),IFERROR(VLOOKUP(SUBSTITUTE($A15&amp;$B15," ",""),members!$D$7:$G$2000,2,FALSE)/12,""))</f>
        <v>4.66</v>
      </c>
      <c r="S15" s="67" t="str">
        <f>IF($B$1="Metric", IFERROR(VLOOKUP(SUBSTITUTE($A15&amp;"Metric"&amp;$B15," ",""),members_metric!$F$7:$J$2000,5,FALSE),""),IFERROR(VLOOKUP(SUBSTITUTE($A15&amp;$B15," ",""),members!$D$7:$H$2000,5,FALSE),""))</f>
        <v>Closed Column</v>
      </c>
      <c r="T15" s="55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</row>
    <row r="16" spans="1:40" ht="15" x14ac:dyDescent="0.2">
      <c r="A16" s="121" t="s">
        <v>1</v>
      </c>
      <c r="B16" s="122" t="s">
        <v>243</v>
      </c>
      <c r="C16" s="122" t="s">
        <v>304</v>
      </c>
      <c r="D16" s="122"/>
      <c r="E16" s="122"/>
      <c r="F16" s="58">
        <f t="shared" si="0"/>
        <v>0</v>
      </c>
      <c r="G16" s="59">
        <f>IF($B$1="Metric", IFERROR(VLOOKUP(SUBSTITUTE($A16&amp;"Metric"&amp;$B16," ",""),members_metric!$F$7:$J$2000,3,FALSE),""),  IFERROR(VLOOKUP(SUBSTITUTE($A16&amp;$B16," ",""),members!$D$7:$G$2000,3,FALSE),""))</f>
        <v>0.88800000000000001</v>
      </c>
      <c r="H16" s="60">
        <f t="shared" si="1"/>
        <v>0</v>
      </c>
      <c r="I16" s="57"/>
      <c r="J16" s="61">
        <f>IFERROR(VLOOKUP(SUBSTITUTE($Q16&amp;ROUNDUP($G16,2)," ",""),AWHB_Data!$C$4:$M$1005,MATCH('Estimator AWHB'!$C16,AWHB_Data!$C$4:$M$4,0),TRUE)*1000,"")</f>
        <v>188</v>
      </c>
      <c r="K16" s="61">
        <f>IFERROR($J16/AWHB_Data!$H$1,"")</f>
        <v>221.1764705882353</v>
      </c>
      <c r="L16" s="62">
        <f t="shared" ref="L16:L79" si="3">IFERROR(1/((($K16/1000)*12*12)/231),"")</f>
        <v>7.2528812056737575</v>
      </c>
      <c r="M16" s="63" t="str">
        <f>IFERROR(VLOOKUP(SUBSTITUTE($Q16&amp;ROUNDUP($G16,2)," ",""),AWHB_Data!$C$4:$N$1005,12,TRUE),"")</f>
        <v>Y656</v>
      </c>
      <c r="N16" s="74">
        <f t="shared" si="2"/>
        <v>0</v>
      </c>
      <c r="O16" s="75">
        <f t="shared" ref="O16:O79" si="4">IFERROR(ROUNDUP($K16/$O$13,0), "")</f>
        <v>2</v>
      </c>
      <c r="Q16" s="55">
        <f>IF($B$1="Metric",IFERROR(VLOOKUP(SUBSTITUTE($A16&amp;"Metric"&amp;$B16," ",""),members_metric!$F$7:$K$2000,6,FALSE),""),IFERROR(VLOOKUP(SUBSTITUTE($A16&amp;$B16," ",""),members!$D$7:$I$2000,6,FALSE),""))</f>
        <v>1</v>
      </c>
      <c r="R16" s="66">
        <f>IF($B$1="Metric", IFERROR(VLOOKUP(SUBSTITUTE($A16&amp;"Metric"&amp;$B16," ",""),members_metric!$F$7:$J$2000,2,FALSE)/12,""),IFERROR(VLOOKUP(SUBSTITUTE($A16&amp;$B16," ",""),members!$D$7:$G$2000,2,FALSE)/12,""))</f>
        <v>4.2250000000000005</v>
      </c>
      <c r="S16" s="67" t="str">
        <f>IF($B$1="Metric", IFERROR(VLOOKUP(SUBSTITUTE($A16&amp;"Metric"&amp;$B16," ",""),members_metric!$F$7:$J$2000,5,FALSE),""),IFERROR(VLOOKUP(SUBSTITUTE($A16&amp;$B16," ",""),members!$D$7:$H$2000,5,FALSE),""))</f>
        <v>Open Column</v>
      </c>
      <c r="T16" s="55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</row>
    <row r="17" spans="1:40" ht="15" x14ac:dyDescent="0.2">
      <c r="A17" s="121" t="s">
        <v>3</v>
      </c>
      <c r="B17" s="122" t="s">
        <v>3582</v>
      </c>
      <c r="C17" s="122" t="s">
        <v>304</v>
      </c>
      <c r="D17" s="122"/>
      <c r="E17" s="122"/>
      <c r="F17" s="58">
        <f t="shared" si="0"/>
        <v>0</v>
      </c>
      <c r="G17" s="59">
        <f>IF($B$1="Metric", IFERROR(VLOOKUP(SUBSTITUTE($A17&amp;"Metric"&amp;$B17," ",""),members_metric!$F$7:$J$2000,3,FALSE),""),  IFERROR(VLOOKUP(SUBSTITUTE($A17&amp;$B17," ",""),members!$D$7:$G$2000,3,FALSE),""))</f>
        <v>0.47699999999999998</v>
      </c>
      <c r="H17" s="60">
        <f t="shared" si="1"/>
        <v>0</v>
      </c>
      <c r="I17" s="57"/>
      <c r="J17" s="61">
        <f>IFERROR(VLOOKUP(SUBSTITUTE($Q17&amp;ROUNDUP($G17,2)," ",""),AWHB_Data!$C$4:$M$1005,MATCH('Estimator AWHB'!$C17,AWHB_Data!$C$4:$M$4,0),TRUE)*1000,"")</f>
        <v>331</v>
      </c>
      <c r="K17" s="61">
        <f>IFERROR($J17/AWHB_Data!$H$1,"")</f>
        <v>389.41176470588238</v>
      </c>
      <c r="L17" s="62">
        <f t="shared" si="3"/>
        <v>4.1194612286002004</v>
      </c>
      <c r="M17" s="63" t="str">
        <f>IFERROR(VLOOKUP(SUBSTITUTE($Q17&amp;ROUNDUP($G17,2)," ",""),AWHB_Data!$C$4:$N$1005,12,TRUE),"")</f>
        <v>Y656</v>
      </c>
      <c r="N17" s="74">
        <f t="shared" si="2"/>
        <v>0</v>
      </c>
      <c r="O17" s="75">
        <f t="shared" si="4"/>
        <v>3</v>
      </c>
      <c r="Q17" s="55">
        <f>IF($B$1="Metric",IFERROR(VLOOKUP(SUBSTITUTE($A17&amp;"Metric"&amp;$B17," ",""),members_metric!$F$7:$K$2000,6,FALSE),""),IFERROR(VLOOKUP(SUBSTITUTE($A17&amp;$B17," ",""),members!$D$7:$I$2000,6,FALSE),""))</f>
        <v>1</v>
      </c>
      <c r="R17" s="66">
        <f>IF($B$1="Metric", IFERROR(VLOOKUP(SUBSTITUTE($A17&amp;"Metric"&amp;$B17," ",""),members_metric!$F$7:$J$2000,2,FALSE)/12,""),IFERROR(VLOOKUP(SUBSTITUTE($A17&amp;$B17," ",""),members!$D$7:$G$2000,2,FALSE)/12,""))</f>
        <v>2.0083333333333333</v>
      </c>
      <c r="S17" s="67" t="str">
        <f>IF($B$1="Metric", IFERROR(VLOOKUP(SUBSTITUTE($A17&amp;"Metric"&amp;$B17," ",""),members_metric!$F$7:$J$2000,5,FALSE),""),IFERROR(VLOOKUP(SUBSTITUTE($A17&amp;$B17," ",""),members!$D$7:$H$2000,5,FALSE),""))</f>
        <v>Open Column</v>
      </c>
      <c r="T17" s="55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</row>
    <row r="18" spans="1:40" ht="15" x14ac:dyDescent="0.2">
      <c r="A18" s="121"/>
      <c r="B18" s="122"/>
      <c r="C18" s="122"/>
      <c r="D18" s="122"/>
      <c r="E18" s="122"/>
      <c r="F18" s="58">
        <f t="shared" si="0"/>
        <v>0</v>
      </c>
      <c r="G18" s="59" t="str">
        <f>IF($B$1="Metric", IFERROR(VLOOKUP(SUBSTITUTE($A18&amp;"Metric"&amp;$B18," ",""),members_metric!$F$7:$J$2000,3,FALSE),""),  IFERROR(VLOOKUP(SUBSTITUTE($A18&amp;$B18," ",""),members!$D$7:$G$2000,3,FALSE),""))</f>
        <v/>
      </c>
      <c r="H18" s="60" t="str">
        <f t="shared" si="1"/>
        <v/>
      </c>
      <c r="I18" s="57"/>
      <c r="J18" s="61" t="str">
        <f>IFERROR(VLOOKUP(SUBSTITUTE($Q18&amp;ROUNDUP($G18,2)," ",""),AWHB_Data!$C$4:$M$1005,MATCH('Estimator AWHB'!$C18,AWHB_Data!$C$4:$M$4,0),TRUE)*1000,"")</f>
        <v/>
      </c>
      <c r="K18" s="61" t="str">
        <f>IFERROR($J18/AWHB_Data!$H$1,"")</f>
        <v/>
      </c>
      <c r="L18" s="62" t="str">
        <f t="shared" si="3"/>
        <v/>
      </c>
      <c r="M18" s="63" t="str">
        <f>IFERROR(VLOOKUP(SUBSTITUTE($Q18&amp;ROUNDUP($G18,2)," ",""),AWHB_Data!$C$4:$N$1005,12,TRUE),"")</f>
        <v/>
      </c>
      <c r="N18" s="74" t="str">
        <f t="shared" si="2"/>
        <v xml:space="preserve"> </v>
      </c>
      <c r="O18" s="75" t="str">
        <f t="shared" si="4"/>
        <v/>
      </c>
      <c r="Q18" s="55" t="str">
        <f>IF($B$1="Metric",IFERROR(VLOOKUP(SUBSTITUTE($A18&amp;"Metric"&amp;$B18," ",""),members_metric!$F$7:$K$2000,6,FALSE),""),IFERROR(VLOOKUP(SUBSTITUTE($A18&amp;$B18," ",""),members!$D$7:$I$2000,6,FALSE),""))</f>
        <v/>
      </c>
      <c r="R18" s="66" t="str">
        <f>IF($B$1="Metric", IFERROR(VLOOKUP(SUBSTITUTE($A18&amp;"Metric"&amp;$B18," ",""),members_metric!$F$7:$J$2000,2,FALSE)/12,""),IFERROR(VLOOKUP(SUBSTITUTE($A18&amp;$B18," ",""),members!$D$7:$G$2000,2,FALSE)/12,""))</f>
        <v/>
      </c>
      <c r="S18" s="67" t="str">
        <f>IF($B$1="Metric", IFERROR(VLOOKUP(SUBSTITUTE($A18&amp;"Metric"&amp;$B18," ",""),members_metric!$F$7:$J$2000,5,FALSE),""),IFERROR(VLOOKUP(SUBSTITUTE($A18&amp;$B18," ",""),members!$D$7:$H$2000,5,FALSE),""))</f>
        <v/>
      </c>
      <c r="T18" s="55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</row>
    <row r="19" spans="1:40" ht="15" x14ac:dyDescent="0.2">
      <c r="A19" s="121"/>
      <c r="B19" s="122"/>
      <c r="C19" s="122"/>
      <c r="D19" s="122"/>
      <c r="E19" s="122"/>
      <c r="F19" s="58">
        <f t="shared" si="0"/>
        <v>0</v>
      </c>
      <c r="G19" s="59" t="str">
        <f>IF($B$1="Metric", IFERROR(VLOOKUP(SUBSTITUTE($A19&amp;"Metric"&amp;$B19," ",""),members_metric!$F$7:$J$2000,3,FALSE),""),  IFERROR(VLOOKUP(SUBSTITUTE($A19&amp;$B19," ",""),members!$D$7:$G$2000,3,FALSE),""))</f>
        <v/>
      </c>
      <c r="H19" s="60" t="str">
        <f t="shared" si="1"/>
        <v/>
      </c>
      <c r="I19" s="57"/>
      <c r="J19" s="61" t="str">
        <f>IFERROR(VLOOKUP(SUBSTITUTE($Q19&amp;ROUNDUP($G19,2)," ",""),AWHB_Data!$C$4:$M$1005,MATCH('Estimator AWHB'!$C19,AWHB_Data!$C$4:$M$4,0),TRUE)*1000,"")</f>
        <v/>
      </c>
      <c r="K19" s="61" t="str">
        <f>IFERROR($J19/AWHB_Data!$H$1,"")</f>
        <v/>
      </c>
      <c r="L19" s="62" t="str">
        <f t="shared" si="3"/>
        <v/>
      </c>
      <c r="M19" s="63" t="str">
        <f>IFERROR(VLOOKUP(SUBSTITUTE($Q19&amp;ROUNDUP($G19,2)," ",""),AWHB_Data!$C$4:$N$1005,12,TRUE),"")</f>
        <v/>
      </c>
      <c r="N19" s="74" t="str">
        <f t="shared" si="2"/>
        <v xml:space="preserve"> </v>
      </c>
      <c r="O19" s="75" t="str">
        <f t="shared" si="4"/>
        <v/>
      </c>
      <c r="Q19" s="55" t="str">
        <f>IF($B$1="Metric",IFERROR(VLOOKUP(SUBSTITUTE($A19&amp;"Metric"&amp;$B19," ",""),members_metric!$F$7:$K$2000,6,FALSE),""),IFERROR(VLOOKUP(SUBSTITUTE($A19&amp;$B19," ",""),members!$D$7:$I$2000,6,FALSE),""))</f>
        <v/>
      </c>
      <c r="R19" s="66" t="str">
        <f>IF($B$1="Metric", IFERROR(VLOOKUP(SUBSTITUTE($A19&amp;"Metric"&amp;$B19," ",""),members_metric!$F$7:$J$2000,2,FALSE)/12,""),IFERROR(VLOOKUP(SUBSTITUTE($A19&amp;$B19," ",""),members!$D$7:$G$2000,2,FALSE)/12,""))</f>
        <v/>
      </c>
      <c r="S19" s="67" t="str">
        <f>IF($B$1="Metric", IFERROR(VLOOKUP(SUBSTITUTE($A19&amp;"Metric"&amp;$B19," ",""),members_metric!$F$7:$J$2000,5,FALSE),""),IFERROR(VLOOKUP(SUBSTITUTE($A19&amp;$B19," ",""),members!$D$7:$H$2000,5,FALSE),""))</f>
        <v/>
      </c>
      <c r="T19" s="55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</row>
    <row r="20" spans="1:40" ht="15" x14ac:dyDescent="0.2">
      <c r="A20" s="121"/>
      <c r="B20" s="122"/>
      <c r="C20" s="122"/>
      <c r="D20" s="122"/>
      <c r="E20" s="122"/>
      <c r="F20" s="58">
        <f t="shared" si="0"/>
        <v>0</v>
      </c>
      <c r="G20" s="59" t="str">
        <f>IF($B$1="Metric", IFERROR(VLOOKUP(SUBSTITUTE($A20&amp;"Metric"&amp;$B20," ",""),members_metric!$F$7:$J$2000,3,FALSE),""),  IFERROR(VLOOKUP(SUBSTITUTE($A20&amp;$B20," ",""),members!$D$7:$G$2000,3,FALSE),""))</f>
        <v/>
      </c>
      <c r="H20" s="60" t="str">
        <f t="shared" si="1"/>
        <v/>
      </c>
      <c r="I20" s="57"/>
      <c r="J20" s="61" t="str">
        <f>IFERROR(VLOOKUP(SUBSTITUTE($Q20&amp;ROUNDUP($G20,2)," ",""),AWHB_Data!$C$4:$M$1005,MATCH('Estimator AWHB'!$C20,AWHB_Data!$C$4:$M$4,0),TRUE)*1000,"")</f>
        <v/>
      </c>
      <c r="K20" s="61" t="str">
        <f>IFERROR($J20/AWHB_Data!$H$1,"")</f>
        <v/>
      </c>
      <c r="L20" s="62" t="str">
        <f t="shared" si="3"/>
        <v/>
      </c>
      <c r="M20" s="63" t="str">
        <f>IFERROR(VLOOKUP(SUBSTITUTE($Q20&amp;ROUNDUP($G20,2)," ",""),AWHB_Data!$C$4:$N$1005,12,TRUE),"")</f>
        <v/>
      </c>
      <c r="N20" s="74" t="str">
        <f t="shared" si="2"/>
        <v xml:space="preserve"> </v>
      </c>
      <c r="O20" s="75" t="str">
        <f t="shared" si="4"/>
        <v/>
      </c>
      <c r="Q20" s="55" t="str">
        <f>IF($B$1="Metric",IFERROR(VLOOKUP(SUBSTITUTE($A20&amp;"Metric"&amp;$B20," ",""),members_metric!$F$7:$K$2000,6,FALSE),""),IFERROR(VLOOKUP(SUBSTITUTE($A20&amp;$B20," ",""),members!$D$7:$I$2000,6,FALSE),""))</f>
        <v/>
      </c>
      <c r="R20" s="66" t="str">
        <f>IF($B$1="Metric", IFERROR(VLOOKUP(SUBSTITUTE($A20&amp;"Metric"&amp;$B20," ",""),members_metric!$F$7:$J$2000,2,FALSE)/12,""),IFERROR(VLOOKUP(SUBSTITUTE($A20&amp;$B20," ",""),members!$D$7:$G$2000,2,FALSE)/12,""))</f>
        <v/>
      </c>
      <c r="S20" s="67" t="str">
        <f>IF($B$1="Metric", IFERROR(VLOOKUP(SUBSTITUTE($A20&amp;"Metric"&amp;$B20," ",""),members_metric!$F$7:$J$2000,5,FALSE),""),IFERROR(VLOOKUP(SUBSTITUTE($A20&amp;$B20," ",""),members!$D$7:$H$2000,5,FALSE),""))</f>
        <v/>
      </c>
      <c r="T20" s="55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</row>
    <row r="21" spans="1:40" ht="15" x14ac:dyDescent="0.2">
      <c r="A21" s="121"/>
      <c r="B21" s="122"/>
      <c r="C21" s="122"/>
      <c r="D21" s="122"/>
      <c r="E21" s="122"/>
      <c r="F21" s="58">
        <f t="shared" si="0"/>
        <v>0</v>
      </c>
      <c r="G21" s="59" t="str">
        <f>IF($B$1="Metric", IFERROR(VLOOKUP(SUBSTITUTE($A21&amp;"Metric"&amp;$B21," ",""),members_metric!$F$7:$J$2000,3,FALSE),""),  IFERROR(VLOOKUP(SUBSTITUTE($A21&amp;$B21," ",""),members!$D$7:$G$2000,3,FALSE),""))</f>
        <v/>
      </c>
      <c r="H21" s="60" t="str">
        <f t="shared" si="1"/>
        <v/>
      </c>
      <c r="I21" s="57"/>
      <c r="J21" s="61" t="str">
        <f>IFERROR(VLOOKUP(SUBSTITUTE($Q21&amp;ROUNDUP($G21,2)," ",""),AWHB_Data!$C$4:$M$1005,MATCH('Estimator AWHB'!$C21,AWHB_Data!$C$4:$M$4,0),TRUE)*1000,"")</f>
        <v/>
      </c>
      <c r="K21" s="61" t="str">
        <f>IFERROR($J21/AWHB_Data!$H$1,"")</f>
        <v/>
      </c>
      <c r="L21" s="62" t="str">
        <f t="shared" si="3"/>
        <v/>
      </c>
      <c r="M21" s="63" t="str">
        <f>IFERROR(VLOOKUP(SUBSTITUTE($Q21&amp;ROUNDUP($G21,2)," ",""),AWHB_Data!$C$4:$N$1005,12,TRUE),"")</f>
        <v/>
      </c>
      <c r="N21" s="74" t="str">
        <f t="shared" si="2"/>
        <v xml:space="preserve"> </v>
      </c>
      <c r="O21" s="75" t="str">
        <f t="shared" si="4"/>
        <v/>
      </c>
      <c r="Q21" s="55" t="str">
        <f>IF($B$1="Metric",IFERROR(VLOOKUP(SUBSTITUTE($A21&amp;"Metric"&amp;$B21," ",""),members_metric!$F$7:$K$2000,6,FALSE),""),IFERROR(VLOOKUP(SUBSTITUTE($A21&amp;$B21," ",""),members!$D$7:$I$2000,6,FALSE),""))</f>
        <v/>
      </c>
      <c r="R21" s="66" t="str">
        <f>IF($B$1="Metric", IFERROR(VLOOKUP(SUBSTITUTE($A21&amp;"Metric"&amp;$B21," ",""),members_metric!$F$7:$J$2000,2,FALSE)/12,""),IFERROR(VLOOKUP(SUBSTITUTE($A21&amp;$B21," ",""),members!$D$7:$G$2000,2,FALSE)/12,""))</f>
        <v/>
      </c>
      <c r="S21" s="67" t="str">
        <f>IF($B$1="Metric", IFERROR(VLOOKUP(SUBSTITUTE($A21&amp;"Metric"&amp;$B21," ",""),members_metric!$F$7:$J$2000,5,FALSE),""),IFERROR(VLOOKUP(SUBSTITUTE($A21&amp;$B21," ",""),members!$D$7:$H$2000,5,FALSE),""))</f>
        <v/>
      </c>
      <c r="T21" s="55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</row>
    <row r="22" spans="1:40" ht="15" x14ac:dyDescent="0.2">
      <c r="A22" s="121"/>
      <c r="B22" s="122"/>
      <c r="C22" s="122"/>
      <c r="D22" s="122"/>
      <c r="E22" s="122"/>
      <c r="F22" s="58">
        <f t="shared" si="0"/>
        <v>0</v>
      </c>
      <c r="G22" s="59" t="str">
        <f>IF($B$1="Metric", IFERROR(VLOOKUP(SUBSTITUTE($A22&amp;"Metric"&amp;$B22," ",""),members_metric!$F$7:$J$2000,3,FALSE),""),  IFERROR(VLOOKUP(SUBSTITUTE($A22&amp;$B22," ",""),members!$D$7:$G$2000,3,FALSE),""))</f>
        <v/>
      </c>
      <c r="H22" s="60" t="str">
        <f t="shared" si="1"/>
        <v/>
      </c>
      <c r="I22" s="57"/>
      <c r="J22" s="61" t="str">
        <f>IFERROR(VLOOKUP(SUBSTITUTE($Q22&amp;ROUNDUP($G22,2)," ",""),AWHB_Data!$C$4:$M$1005,MATCH('Estimator AWHB'!$C22,AWHB_Data!$C$4:$M$4,0),TRUE)*1000,"")</f>
        <v/>
      </c>
      <c r="K22" s="61" t="str">
        <f>IFERROR($J22/AWHB_Data!$H$1,"")</f>
        <v/>
      </c>
      <c r="L22" s="62" t="str">
        <f t="shared" si="3"/>
        <v/>
      </c>
      <c r="M22" s="63" t="str">
        <f>IFERROR(VLOOKUP(SUBSTITUTE($Q22&amp;ROUNDUP($G22,2)," ",""),AWHB_Data!$C$4:$N$1005,12,TRUE),"")</f>
        <v/>
      </c>
      <c r="N22" s="74" t="str">
        <f t="shared" si="2"/>
        <v xml:space="preserve"> </v>
      </c>
      <c r="O22" s="75" t="str">
        <f t="shared" si="4"/>
        <v/>
      </c>
      <c r="Q22" s="55" t="str">
        <f>IF($B$1="Metric",IFERROR(VLOOKUP(SUBSTITUTE($A22&amp;"Metric"&amp;$B22," ",""),members_metric!$F$7:$K$2000,6,FALSE),""),IFERROR(VLOOKUP(SUBSTITUTE($A22&amp;$B22," ",""),members!$D$7:$I$2000,6,FALSE),""))</f>
        <v/>
      </c>
      <c r="R22" s="66" t="str">
        <f>IF($B$1="Metric", IFERROR(VLOOKUP(SUBSTITUTE($A22&amp;"Metric"&amp;$B22," ",""),members_metric!$F$7:$J$2000,2,FALSE)/12,""),IFERROR(VLOOKUP(SUBSTITUTE($A22&amp;$B22," ",""),members!$D$7:$G$2000,2,FALSE)/12,""))</f>
        <v/>
      </c>
      <c r="S22" s="67" t="str">
        <f>IF($B$1="Metric", IFERROR(VLOOKUP(SUBSTITUTE($A22&amp;"Metric"&amp;$B22," ",""),members_metric!$F$7:$J$2000,5,FALSE),""),IFERROR(VLOOKUP(SUBSTITUTE($A22&amp;$B22," ",""),members!$D$7:$H$2000,5,FALSE),""))</f>
        <v/>
      </c>
      <c r="T22" s="55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</row>
    <row r="23" spans="1:40" ht="15" x14ac:dyDescent="0.2">
      <c r="A23" s="121"/>
      <c r="B23" s="122"/>
      <c r="C23" s="122"/>
      <c r="D23" s="122"/>
      <c r="E23" s="122"/>
      <c r="F23" s="58">
        <f t="shared" si="0"/>
        <v>0</v>
      </c>
      <c r="G23" s="59" t="str">
        <f>IF($B$1="Metric", IFERROR(VLOOKUP(SUBSTITUTE($A23&amp;"Metric"&amp;$B23," ",""),members_metric!$F$7:$J$2000,3,FALSE),""),  IFERROR(VLOOKUP(SUBSTITUTE($A23&amp;$B23," ",""),members!$D$7:$G$2000,3,FALSE),""))</f>
        <v/>
      </c>
      <c r="H23" s="60" t="str">
        <f t="shared" si="1"/>
        <v/>
      </c>
      <c r="I23" s="57"/>
      <c r="J23" s="61" t="str">
        <f>IFERROR(VLOOKUP(SUBSTITUTE($Q23&amp;ROUNDUP($G23,2)," ",""),AWHB_Data!$C$4:$M$1005,MATCH('Estimator AWHB'!$C23,AWHB_Data!$C$4:$M$4,0),TRUE)*1000,"")</f>
        <v/>
      </c>
      <c r="K23" s="61" t="str">
        <f>IFERROR($J23/AWHB_Data!$H$1,"")</f>
        <v/>
      </c>
      <c r="L23" s="62" t="str">
        <f t="shared" si="3"/>
        <v/>
      </c>
      <c r="M23" s="63" t="str">
        <f>IFERROR(VLOOKUP(SUBSTITUTE($Q23&amp;ROUNDUP($G23,2)," ",""),AWHB_Data!$C$4:$N$1005,12,TRUE),"")</f>
        <v/>
      </c>
      <c r="N23" s="74" t="str">
        <f t="shared" si="2"/>
        <v xml:space="preserve"> </v>
      </c>
      <c r="O23" s="75" t="str">
        <f t="shared" si="4"/>
        <v/>
      </c>
      <c r="Q23" s="55" t="str">
        <f>IF($B$1="Metric",IFERROR(VLOOKUP(SUBSTITUTE($A23&amp;"Metric"&amp;$B23," ",""),members_metric!$F$7:$K$2000,6,FALSE),""),IFERROR(VLOOKUP(SUBSTITUTE($A23&amp;$B23," ",""),members!$D$7:$I$2000,6,FALSE),""))</f>
        <v/>
      </c>
      <c r="R23" s="66" t="str">
        <f>IF($B$1="Metric", IFERROR(VLOOKUP(SUBSTITUTE($A23&amp;"Metric"&amp;$B23," ",""),members_metric!$F$7:$J$2000,2,FALSE)/12,""),IFERROR(VLOOKUP(SUBSTITUTE($A23&amp;$B23," ",""),members!$D$7:$G$2000,2,FALSE)/12,""))</f>
        <v/>
      </c>
      <c r="S23" s="67" t="str">
        <f>IF($B$1="Metric", IFERROR(VLOOKUP(SUBSTITUTE($A23&amp;"Metric"&amp;$B23," ",""),members_metric!$F$7:$J$2000,5,FALSE),""),IFERROR(VLOOKUP(SUBSTITUTE($A23&amp;$B23," ",""),members!$D$7:$H$2000,5,FALSE),""))</f>
        <v/>
      </c>
      <c r="T23" s="55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</row>
    <row r="24" spans="1:40" ht="15" x14ac:dyDescent="0.2">
      <c r="A24" s="121"/>
      <c r="B24" s="122"/>
      <c r="C24" s="122"/>
      <c r="D24" s="122"/>
      <c r="E24" s="122"/>
      <c r="F24" s="58">
        <f t="shared" si="0"/>
        <v>0</v>
      </c>
      <c r="G24" s="59" t="str">
        <f>IF($B$1="Metric", IFERROR(VLOOKUP(SUBSTITUTE($A24&amp;"Metric"&amp;$B24," ",""),members_metric!$F$7:$J$2000,3,FALSE),""),  IFERROR(VLOOKUP(SUBSTITUTE($A24&amp;$B24," ",""),members!$D$7:$G$2000,3,FALSE),""))</f>
        <v/>
      </c>
      <c r="H24" s="60" t="str">
        <f t="shared" si="1"/>
        <v/>
      </c>
      <c r="I24" s="57"/>
      <c r="J24" s="61" t="str">
        <f>IFERROR(VLOOKUP(SUBSTITUTE($Q24&amp;ROUNDUP($G24,2)," ",""),AWHB_Data!$C$4:$M$1005,MATCH('Estimator AWHB'!$C24,AWHB_Data!$C$4:$M$4,0),TRUE)*1000,"")</f>
        <v/>
      </c>
      <c r="K24" s="61" t="str">
        <f>IFERROR($J24/AWHB_Data!$H$1,"")</f>
        <v/>
      </c>
      <c r="L24" s="62" t="str">
        <f t="shared" si="3"/>
        <v/>
      </c>
      <c r="M24" s="63" t="str">
        <f>IFERROR(VLOOKUP(SUBSTITUTE($Q24&amp;ROUNDUP($G24,2)," ",""),AWHB_Data!$C$4:$N$1005,12,TRUE),"")</f>
        <v/>
      </c>
      <c r="N24" s="74" t="str">
        <f t="shared" si="2"/>
        <v xml:space="preserve"> </v>
      </c>
      <c r="O24" s="75" t="str">
        <f t="shared" si="4"/>
        <v/>
      </c>
      <c r="Q24" s="55" t="str">
        <f>IF($B$1="Metric",IFERROR(VLOOKUP(SUBSTITUTE($A24&amp;"Metric"&amp;$B24," ",""),members_metric!$F$7:$K$2000,6,FALSE),""),IFERROR(VLOOKUP(SUBSTITUTE($A24&amp;$B24," ",""),members!$D$7:$I$2000,6,FALSE),""))</f>
        <v/>
      </c>
      <c r="R24" s="66" t="str">
        <f>IF($B$1="Metric", IFERROR(VLOOKUP(SUBSTITUTE($A24&amp;"Metric"&amp;$B24," ",""),members_metric!$F$7:$J$2000,2,FALSE)/12,""),IFERROR(VLOOKUP(SUBSTITUTE($A24&amp;$B24," ",""),members!$D$7:$G$2000,2,FALSE)/12,""))</f>
        <v/>
      </c>
      <c r="S24" s="67" t="str">
        <f>IF($B$1="Metric", IFERROR(VLOOKUP(SUBSTITUTE($A24&amp;"Metric"&amp;$B24," ",""),members_metric!$F$7:$J$2000,5,FALSE),""),IFERROR(VLOOKUP(SUBSTITUTE($A24&amp;$B24," ",""),members!$D$7:$H$2000,5,FALSE),""))</f>
        <v/>
      </c>
      <c r="T24" s="55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</row>
    <row r="25" spans="1:40" ht="15" x14ac:dyDescent="0.2">
      <c r="A25" s="121"/>
      <c r="B25" s="122"/>
      <c r="C25" s="122"/>
      <c r="D25" s="122"/>
      <c r="E25" s="122"/>
      <c r="F25" s="58">
        <f t="shared" si="0"/>
        <v>0</v>
      </c>
      <c r="G25" s="59" t="str">
        <f>IF($B$1="Metric", IFERROR(VLOOKUP(SUBSTITUTE($A25&amp;"Metric"&amp;$B25," ",""),members_metric!$F$7:$J$2000,3,FALSE),""),  IFERROR(VLOOKUP(SUBSTITUTE($A25&amp;$B25," ",""),members!$D$7:$G$2000,3,FALSE),""))</f>
        <v/>
      </c>
      <c r="H25" s="60" t="str">
        <f t="shared" si="1"/>
        <v/>
      </c>
      <c r="I25" s="57"/>
      <c r="J25" s="61" t="str">
        <f>IFERROR(VLOOKUP(SUBSTITUTE($Q25&amp;ROUNDUP($G25,2)," ",""),AWHB_Data!$C$4:$M$1005,MATCH('Estimator AWHB'!$C25,AWHB_Data!$C$4:$M$4,0),TRUE)*1000,"")</f>
        <v/>
      </c>
      <c r="K25" s="61" t="str">
        <f>IFERROR($J25/AWHB_Data!$H$1,"")</f>
        <v/>
      </c>
      <c r="L25" s="62" t="str">
        <f t="shared" si="3"/>
        <v/>
      </c>
      <c r="M25" s="63" t="str">
        <f>IFERROR(VLOOKUP(SUBSTITUTE($Q25&amp;ROUNDUP($G25,2)," ",""),AWHB_Data!$C$4:$N$1005,12,TRUE),"")</f>
        <v/>
      </c>
      <c r="N25" s="74" t="str">
        <f t="shared" si="2"/>
        <v xml:space="preserve"> </v>
      </c>
      <c r="O25" s="75" t="str">
        <f t="shared" si="4"/>
        <v/>
      </c>
      <c r="Q25" s="55" t="str">
        <f>IF($B$1="Metric",IFERROR(VLOOKUP(SUBSTITUTE($A25&amp;"Metric"&amp;$B25," ",""),members_metric!$F$7:$K$2000,6,FALSE),""),IFERROR(VLOOKUP(SUBSTITUTE($A25&amp;$B25," ",""),members!$D$7:$I$2000,6,FALSE),""))</f>
        <v/>
      </c>
      <c r="R25" s="66" t="str">
        <f>IF($B$1="Metric", IFERROR(VLOOKUP(SUBSTITUTE($A25&amp;"Metric"&amp;$B25," ",""),members_metric!$F$7:$J$2000,2,FALSE)/12,""),IFERROR(VLOOKUP(SUBSTITUTE($A25&amp;$B25," ",""),members!$D$7:$G$2000,2,FALSE)/12,""))</f>
        <v/>
      </c>
      <c r="S25" s="67" t="str">
        <f>IF($B$1="Metric", IFERROR(VLOOKUP(SUBSTITUTE($A25&amp;"Metric"&amp;$B25," ",""),members_metric!$F$7:$J$2000,5,FALSE),""),IFERROR(VLOOKUP(SUBSTITUTE($A25&amp;$B25," ",""),members!$D$7:$H$2000,5,FALSE),""))</f>
        <v/>
      </c>
      <c r="T25" s="55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</row>
    <row r="26" spans="1:40" ht="15" x14ac:dyDescent="0.2">
      <c r="A26" s="121"/>
      <c r="B26" s="122"/>
      <c r="C26" s="122"/>
      <c r="D26" s="122"/>
      <c r="E26" s="122"/>
      <c r="F26" s="58">
        <f t="shared" si="0"/>
        <v>0</v>
      </c>
      <c r="G26" s="59" t="str">
        <f>IF($B$1="Metric", IFERROR(VLOOKUP(SUBSTITUTE($A26&amp;"Metric"&amp;$B26," ",""),members_metric!$F$7:$J$2000,3,FALSE),""),  IFERROR(VLOOKUP(SUBSTITUTE($A26&amp;$B26," ",""),members!$D$7:$G$2000,3,FALSE),""))</f>
        <v/>
      </c>
      <c r="H26" s="60" t="str">
        <f t="shared" si="1"/>
        <v/>
      </c>
      <c r="I26" s="57"/>
      <c r="J26" s="61" t="str">
        <f>IFERROR(VLOOKUP(SUBSTITUTE($Q26&amp;ROUNDUP($G26,2)," ",""),AWHB_Data!$C$4:$M$1005,MATCH('Estimator AWHB'!$C26,AWHB_Data!$C$4:$M$4,0),TRUE)*1000,"")</f>
        <v/>
      </c>
      <c r="K26" s="61" t="str">
        <f>IFERROR($J26/AWHB_Data!$H$1,"")</f>
        <v/>
      </c>
      <c r="L26" s="62" t="str">
        <f t="shared" si="3"/>
        <v/>
      </c>
      <c r="M26" s="63" t="str">
        <f>IFERROR(VLOOKUP(SUBSTITUTE($Q26&amp;ROUNDUP($G26,2)," ",""),AWHB_Data!$C$4:$N$1005,12,TRUE),"")</f>
        <v/>
      </c>
      <c r="N26" s="74" t="str">
        <f t="shared" si="2"/>
        <v xml:space="preserve"> </v>
      </c>
      <c r="O26" s="75" t="str">
        <f t="shared" si="4"/>
        <v/>
      </c>
      <c r="Q26" s="55" t="str">
        <f>IF($B$1="Metric",IFERROR(VLOOKUP(SUBSTITUTE($A26&amp;"Metric"&amp;$B26," ",""),members_metric!$F$7:$K$2000,6,FALSE),""),IFERROR(VLOOKUP(SUBSTITUTE($A26&amp;$B26," ",""),members!$D$7:$I$2000,6,FALSE),""))</f>
        <v/>
      </c>
      <c r="R26" s="66" t="str">
        <f>IF($B$1="Metric", IFERROR(VLOOKUP(SUBSTITUTE($A26&amp;"Metric"&amp;$B26," ",""),members_metric!$F$7:$J$2000,2,FALSE)/12,""),IFERROR(VLOOKUP(SUBSTITUTE($A26&amp;$B26," ",""),members!$D$7:$G$2000,2,FALSE)/12,""))</f>
        <v/>
      </c>
      <c r="S26" s="67" t="str">
        <f>IF($B$1="Metric", IFERROR(VLOOKUP(SUBSTITUTE($A26&amp;"Metric"&amp;$B26," ",""),members_metric!$F$7:$J$2000,5,FALSE),""),IFERROR(VLOOKUP(SUBSTITUTE($A26&amp;$B26," ",""),members!$D$7:$H$2000,5,FALSE),""))</f>
        <v/>
      </c>
      <c r="T26" s="55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</row>
    <row r="27" spans="1:40" ht="15" x14ac:dyDescent="0.2">
      <c r="A27" s="121"/>
      <c r="B27" s="122"/>
      <c r="C27" s="122"/>
      <c r="D27" s="122"/>
      <c r="E27" s="122"/>
      <c r="F27" s="58">
        <f t="shared" si="0"/>
        <v>0</v>
      </c>
      <c r="G27" s="59" t="str">
        <f>IF($B$1="Metric", IFERROR(VLOOKUP(SUBSTITUTE($A27&amp;"Metric"&amp;$B27," ",""),members_metric!$F$7:$J$2000,3,FALSE),""),  IFERROR(VLOOKUP(SUBSTITUTE($A27&amp;$B27," ",""),members!$D$7:$G$2000,3,FALSE),""))</f>
        <v/>
      </c>
      <c r="H27" s="60" t="str">
        <f t="shared" si="1"/>
        <v/>
      </c>
      <c r="I27" s="57"/>
      <c r="J27" s="61" t="str">
        <f>IFERROR(VLOOKUP(SUBSTITUTE($Q27&amp;ROUNDUP($G27,2)," ",""),AWHB_Data!$C$4:$M$1005,MATCH('Estimator AWHB'!$C27,AWHB_Data!$C$4:$M$4,0),TRUE)*1000,"")</f>
        <v/>
      </c>
      <c r="K27" s="61" t="str">
        <f>IFERROR($J27/AWHB_Data!$H$1,"")</f>
        <v/>
      </c>
      <c r="L27" s="62" t="str">
        <f t="shared" si="3"/>
        <v/>
      </c>
      <c r="M27" s="63" t="str">
        <f>IFERROR(VLOOKUP(SUBSTITUTE($Q27&amp;ROUNDUP($G27,2)," ",""),AWHB_Data!$C$4:$N$1005,12,TRUE),"")</f>
        <v/>
      </c>
      <c r="N27" s="74" t="str">
        <f t="shared" si="2"/>
        <v xml:space="preserve"> </v>
      </c>
      <c r="O27" s="75" t="str">
        <f t="shared" si="4"/>
        <v/>
      </c>
      <c r="Q27" s="55" t="str">
        <f>IF($B$1="Metric",IFERROR(VLOOKUP(SUBSTITUTE($A27&amp;"Metric"&amp;$B27," ",""),members_metric!$F$7:$K$2000,6,FALSE),""),IFERROR(VLOOKUP(SUBSTITUTE($A27&amp;$B27," ",""),members!$D$7:$I$2000,6,FALSE),""))</f>
        <v/>
      </c>
      <c r="R27" s="66" t="str">
        <f>IF($B$1="Metric", IFERROR(VLOOKUP(SUBSTITUTE($A27&amp;"Metric"&amp;$B27," ",""),members_metric!$F$7:$J$2000,2,FALSE)/12,""),IFERROR(VLOOKUP(SUBSTITUTE($A27&amp;$B27," ",""),members!$D$7:$G$2000,2,FALSE)/12,""))</f>
        <v/>
      </c>
      <c r="S27" s="67" t="str">
        <f>IF($B$1="Metric", IFERROR(VLOOKUP(SUBSTITUTE($A27&amp;"Metric"&amp;$B27," ",""),members_metric!$F$7:$J$2000,5,FALSE),""),IFERROR(VLOOKUP(SUBSTITUTE($A27&amp;$B27," ",""),members!$D$7:$H$2000,5,FALSE),""))</f>
        <v/>
      </c>
      <c r="T27" s="55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</row>
    <row r="28" spans="1:40" ht="15" x14ac:dyDescent="0.2">
      <c r="A28" s="121"/>
      <c r="B28" s="122"/>
      <c r="C28" s="122"/>
      <c r="D28" s="122"/>
      <c r="E28" s="122"/>
      <c r="F28" s="58">
        <f t="shared" si="0"/>
        <v>0</v>
      </c>
      <c r="G28" s="59" t="str">
        <f>IF($B$1="Metric", IFERROR(VLOOKUP(SUBSTITUTE($A28&amp;"Metric"&amp;$B28," ",""),members_metric!$F$7:$J$2000,3,FALSE),""),  IFERROR(VLOOKUP(SUBSTITUTE($A28&amp;$B28," ",""),members!$D$7:$G$2000,3,FALSE),""))</f>
        <v/>
      </c>
      <c r="H28" s="60" t="str">
        <f t="shared" si="1"/>
        <v/>
      </c>
      <c r="I28" s="57"/>
      <c r="J28" s="61" t="str">
        <f>IFERROR(VLOOKUP(SUBSTITUTE($Q28&amp;ROUNDUP($G28,2)," ",""),AWHB_Data!$C$4:$M$1005,MATCH('Estimator AWHB'!$C28,AWHB_Data!$C$4:$M$4,0),TRUE)*1000,"")</f>
        <v/>
      </c>
      <c r="K28" s="61" t="str">
        <f>IFERROR($J28/AWHB_Data!$H$1,"")</f>
        <v/>
      </c>
      <c r="L28" s="62" t="str">
        <f t="shared" si="3"/>
        <v/>
      </c>
      <c r="M28" s="63" t="str">
        <f>IFERROR(VLOOKUP(SUBSTITUTE($Q28&amp;ROUNDUP($G28,2)," ",""),AWHB_Data!$C$4:$N$1005,12,TRUE),"")</f>
        <v/>
      </c>
      <c r="N28" s="74" t="str">
        <f t="shared" si="2"/>
        <v xml:space="preserve"> </v>
      </c>
      <c r="O28" s="75" t="str">
        <f t="shared" si="4"/>
        <v/>
      </c>
      <c r="Q28" s="55" t="str">
        <f>IF($B$1="Metric",IFERROR(VLOOKUP(SUBSTITUTE($A28&amp;"Metric"&amp;$B28," ",""),members_metric!$F$7:$K$2000,6,FALSE),""),IFERROR(VLOOKUP(SUBSTITUTE($A28&amp;$B28," ",""),members!$D$7:$I$2000,6,FALSE),""))</f>
        <v/>
      </c>
      <c r="R28" s="66" t="str">
        <f>IF($B$1="Metric", IFERROR(VLOOKUP(SUBSTITUTE($A28&amp;"Metric"&amp;$B28," ",""),members_metric!$F$7:$J$2000,2,FALSE)/12,""),IFERROR(VLOOKUP(SUBSTITUTE($A28&amp;$B28," ",""),members!$D$7:$G$2000,2,FALSE)/12,""))</f>
        <v/>
      </c>
      <c r="S28" s="67" t="str">
        <f>IF($B$1="Metric", IFERROR(VLOOKUP(SUBSTITUTE($A28&amp;"Metric"&amp;$B28," ",""),members_metric!$F$7:$J$2000,5,FALSE),""),IFERROR(VLOOKUP(SUBSTITUTE($A28&amp;$B28," ",""),members!$D$7:$H$2000,5,FALSE),""))</f>
        <v/>
      </c>
      <c r="T28" s="55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</row>
    <row r="29" spans="1:40" ht="15" x14ac:dyDescent="0.2">
      <c r="A29" s="121"/>
      <c r="B29" s="122"/>
      <c r="C29" s="122"/>
      <c r="D29" s="122"/>
      <c r="E29" s="122"/>
      <c r="F29" s="58">
        <f t="shared" si="0"/>
        <v>0</v>
      </c>
      <c r="G29" s="59" t="str">
        <f>IF($B$1="Metric", IFERROR(VLOOKUP(SUBSTITUTE($A29&amp;"Metric"&amp;$B29," ",""),members_metric!$F$7:$J$2000,3,FALSE),""),  IFERROR(VLOOKUP(SUBSTITUTE($A29&amp;$B29," ",""),members!$D$7:$G$2000,3,FALSE),""))</f>
        <v/>
      </c>
      <c r="H29" s="60" t="str">
        <f t="shared" si="1"/>
        <v/>
      </c>
      <c r="I29" s="57"/>
      <c r="J29" s="61" t="str">
        <f>IFERROR(VLOOKUP(SUBSTITUTE($Q29&amp;ROUNDUP($G29,2)," ",""),AWHB_Data!$C$4:$M$1005,MATCH('Estimator AWHB'!$C29,AWHB_Data!$C$4:$M$4,0),TRUE)*1000,"")</f>
        <v/>
      </c>
      <c r="K29" s="61" t="str">
        <f>IFERROR($J29/AWHB_Data!$H$1,"")</f>
        <v/>
      </c>
      <c r="L29" s="62" t="str">
        <f t="shared" si="3"/>
        <v/>
      </c>
      <c r="M29" s="63" t="str">
        <f>IFERROR(VLOOKUP(SUBSTITUTE($Q29&amp;ROUNDUP($G29,2)," ",""),AWHB_Data!$C$4:$N$1005,12,TRUE),"")</f>
        <v/>
      </c>
      <c r="N29" s="74" t="str">
        <f t="shared" si="2"/>
        <v xml:space="preserve"> </v>
      </c>
      <c r="O29" s="75" t="str">
        <f t="shared" si="4"/>
        <v/>
      </c>
      <c r="Q29" s="55" t="str">
        <f>IF($B$1="Metric",IFERROR(VLOOKUP(SUBSTITUTE($A29&amp;"Metric"&amp;$B29," ",""),members_metric!$F$7:$K$2000,6,FALSE),""),IFERROR(VLOOKUP(SUBSTITUTE($A29&amp;$B29," ",""),members!$D$7:$I$2000,6,FALSE),""))</f>
        <v/>
      </c>
      <c r="R29" s="66" t="str">
        <f>IF($B$1="Metric", IFERROR(VLOOKUP(SUBSTITUTE($A29&amp;"Metric"&amp;$B29," ",""),members_metric!$F$7:$J$2000,2,FALSE)/12,""),IFERROR(VLOOKUP(SUBSTITUTE($A29&amp;$B29," ",""),members!$D$7:$G$2000,2,FALSE)/12,""))</f>
        <v/>
      </c>
      <c r="S29" s="67" t="str">
        <f>IF($B$1="Metric", IFERROR(VLOOKUP(SUBSTITUTE($A29&amp;"Metric"&amp;$B29," ",""),members_metric!$F$7:$J$2000,5,FALSE),""),IFERROR(VLOOKUP(SUBSTITUTE($A29&amp;$B29," ",""),members!$D$7:$H$2000,5,FALSE),""))</f>
        <v/>
      </c>
      <c r="T29" s="55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</row>
    <row r="30" spans="1:40" ht="15" x14ac:dyDescent="0.2">
      <c r="A30" s="121"/>
      <c r="B30" s="122"/>
      <c r="C30" s="122"/>
      <c r="D30" s="122"/>
      <c r="E30" s="122"/>
      <c r="F30" s="58">
        <f t="shared" si="0"/>
        <v>0</v>
      </c>
      <c r="G30" s="59" t="str">
        <f>IF($B$1="Metric", IFERROR(VLOOKUP(SUBSTITUTE($A30&amp;"Metric"&amp;$B30," ",""),members_metric!$F$7:$J$2000,3,FALSE),""),  IFERROR(VLOOKUP(SUBSTITUTE($A30&amp;$B30," ",""),members!$D$7:$G$2000,3,FALSE),""))</f>
        <v/>
      </c>
      <c r="H30" s="60" t="str">
        <f t="shared" si="1"/>
        <v/>
      </c>
      <c r="I30" s="57"/>
      <c r="J30" s="61" t="str">
        <f>IFERROR(VLOOKUP(SUBSTITUTE($Q30&amp;ROUNDUP($G30,2)," ",""),AWHB_Data!$C$4:$M$1005,MATCH('Estimator AWHB'!$C30,AWHB_Data!$C$4:$M$4,0),TRUE)*1000,"")</f>
        <v/>
      </c>
      <c r="K30" s="61" t="str">
        <f>IFERROR($J30/AWHB_Data!$H$1,"")</f>
        <v/>
      </c>
      <c r="L30" s="62" t="str">
        <f t="shared" si="3"/>
        <v/>
      </c>
      <c r="M30" s="63" t="str">
        <f>IFERROR(VLOOKUP(SUBSTITUTE($Q30&amp;ROUNDUP($G30,2)," ",""),AWHB_Data!$C$4:$N$1005,12,TRUE),"")</f>
        <v/>
      </c>
      <c r="N30" s="74" t="str">
        <f t="shared" si="2"/>
        <v xml:space="preserve"> </v>
      </c>
      <c r="O30" s="75" t="str">
        <f t="shared" si="4"/>
        <v/>
      </c>
      <c r="Q30" s="55" t="str">
        <f>IF($B$1="Metric",IFERROR(VLOOKUP(SUBSTITUTE($A30&amp;"Metric"&amp;$B30," ",""),members_metric!$F$7:$K$2000,6,FALSE),""),IFERROR(VLOOKUP(SUBSTITUTE($A30&amp;$B30," ",""),members!$D$7:$I$2000,6,FALSE),""))</f>
        <v/>
      </c>
      <c r="R30" s="66" t="str">
        <f>IF($B$1="Metric", IFERROR(VLOOKUP(SUBSTITUTE($A30&amp;"Metric"&amp;$B30," ",""),members_metric!$F$7:$J$2000,2,FALSE)/12,""),IFERROR(VLOOKUP(SUBSTITUTE($A30&amp;$B30," ",""),members!$D$7:$G$2000,2,FALSE)/12,""))</f>
        <v/>
      </c>
      <c r="S30" s="67" t="str">
        <f>IF($B$1="Metric", IFERROR(VLOOKUP(SUBSTITUTE($A30&amp;"Metric"&amp;$B30," ",""),members_metric!$F$7:$J$2000,5,FALSE),""),IFERROR(VLOOKUP(SUBSTITUTE($A30&amp;$B30," ",""),members!$D$7:$H$2000,5,FALSE),""))</f>
        <v/>
      </c>
      <c r="T30" s="55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</row>
    <row r="31" spans="1:40" ht="15" x14ac:dyDescent="0.2">
      <c r="A31" s="121"/>
      <c r="B31" s="122"/>
      <c r="C31" s="122"/>
      <c r="D31" s="122"/>
      <c r="E31" s="122"/>
      <c r="F31" s="58">
        <f t="shared" si="0"/>
        <v>0</v>
      </c>
      <c r="G31" s="59" t="str">
        <f>IF($B$1="Metric", IFERROR(VLOOKUP(SUBSTITUTE($A31&amp;"Metric"&amp;$B31," ",""),members_metric!$F$7:$J$2000,3,FALSE),""),  IFERROR(VLOOKUP(SUBSTITUTE($A31&amp;$B31," ",""),members!$D$7:$G$2000,3,FALSE),""))</f>
        <v/>
      </c>
      <c r="H31" s="60" t="str">
        <f t="shared" si="1"/>
        <v/>
      </c>
      <c r="I31" s="57"/>
      <c r="J31" s="61" t="str">
        <f>IFERROR(VLOOKUP(SUBSTITUTE($Q31&amp;ROUNDUP($G31,2)," ",""),AWHB_Data!$C$4:$M$1005,MATCH('Estimator AWHB'!$C31,AWHB_Data!$C$4:$M$4,0),TRUE)*1000,"")</f>
        <v/>
      </c>
      <c r="K31" s="61" t="str">
        <f>IFERROR($J31/AWHB_Data!$H$1,"")</f>
        <v/>
      </c>
      <c r="L31" s="62" t="str">
        <f t="shared" si="3"/>
        <v/>
      </c>
      <c r="M31" s="63" t="str">
        <f>IFERROR(VLOOKUP(SUBSTITUTE($Q31&amp;ROUNDUP($G31,2)," ",""),AWHB_Data!$C$4:$N$1005,12,TRUE),"")</f>
        <v/>
      </c>
      <c r="N31" s="74" t="str">
        <f t="shared" si="2"/>
        <v xml:space="preserve"> </v>
      </c>
      <c r="O31" s="75" t="str">
        <f t="shared" si="4"/>
        <v/>
      </c>
      <c r="Q31" s="55" t="str">
        <f>IF($B$1="Metric",IFERROR(VLOOKUP(SUBSTITUTE($A31&amp;"Metric"&amp;$B31," ",""),members_metric!$F$7:$K$2000,6,FALSE),""),IFERROR(VLOOKUP(SUBSTITUTE($A31&amp;$B31," ",""),members!$D$7:$I$2000,6,FALSE),""))</f>
        <v/>
      </c>
      <c r="R31" s="66" t="str">
        <f>IF($B$1="Metric", IFERROR(VLOOKUP(SUBSTITUTE($A31&amp;"Metric"&amp;$B31," ",""),members_metric!$F$7:$J$2000,2,FALSE)/12,""),IFERROR(VLOOKUP(SUBSTITUTE($A31&amp;$B31," ",""),members!$D$7:$G$2000,2,FALSE)/12,""))</f>
        <v/>
      </c>
      <c r="S31" s="67" t="str">
        <f>IF($B$1="Metric", IFERROR(VLOOKUP(SUBSTITUTE($A31&amp;"Metric"&amp;$B31," ",""),members_metric!$F$7:$J$2000,5,FALSE),""),IFERROR(VLOOKUP(SUBSTITUTE($A31&amp;$B31," ",""),members!$D$7:$H$2000,5,FALSE),""))</f>
        <v/>
      </c>
      <c r="T31" s="55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</row>
    <row r="32" spans="1:40" ht="15" x14ac:dyDescent="0.2">
      <c r="A32" s="121"/>
      <c r="B32" s="122"/>
      <c r="C32" s="122"/>
      <c r="D32" s="122"/>
      <c r="E32" s="122"/>
      <c r="F32" s="58">
        <f t="shared" si="0"/>
        <v>0</v>
      </c>
      <c r="G32" s="59" t="str">
        <f>IF($B$1="Metric", IFERROR(VLOOKUP(SUBSTITUTE($A32&amp;"Metric"&amp;$B32," ",""),members_metric!$F$7:$J$2000,3,FALSE),""),  IFERROR(VLOOKUP(SUBSTITUTE($A32&amp;$B32," ",""),members!$D$7:$G$2000,3,FALSE),""))</f>
        <v/>
      </c>
      <c r="H32" s="60" t="str">
        <f t="shared" si="1"/>
        <v/>
      </c>
      <c r="I32" s="57"/>
      <c r="J32" s="61" t="str">
        <f>IFERROR(VLOOKUP(SUBSTITUTE($Q32&amp;ROUNDUP($G32,2)," ",""),AWHB_Data!$C$4:$M$1005,MATCH('Estimator AWHB'!$C32,AWHB_Data!$C$4:$M$4,0),TRUE)*1000,"")</f>
        <v/>
      </c>
      <c r="K32" s="61" t="str">
        <f>IFERROR($J32/AWHB_Data!$H$1,"")</f>
        <v/>
      </c>
      <c r="L32" s="62" t="str">
        <f t="shared" si="3"/>
        <v/>
      </c>
      <c r="M32" s="63" t="str">
        <f>IFERROR(VLOOKUP(SUBSTITUTE($Q32&amp;ROUNDUP($G32,2)," ",""),AWHB_Data!$C$4:$N$1005,12,TRUE),"")</f>
        <v/>
      </c>
      <c r="N32" s="74" t="str">
        <f t="shared" si="2"/>
        <v xml:space="preserve"> </v>
      </c>
      <c r="O32" s="75" t="str">
        <f t="shared" si="4"/>
        <v/>
      </c>
      <c r="Q32" s="55" t="str">
        <f>IF($B$1="Metric",IFERROR(VLOOKUP(SUBSTITUTE($A32&amp;"Metric"&amp;$B32," ",""),members_metric!$F$7:$K$2000,6,FALSE),""),IFERROR(VLOOKUP(SUBSTITUTE($A32&amp;$B32," ",""),members!$D$7:$I$2000,6,FALSE),""))</f>
        <v/>
      </c>
      <c r="R32" s="66" t="str">
        <f>IF($B$1="Metric", IFERROR(VLOOKUP(SUBSTITUTE($A32&amp;"Metric"&amp;$B32," ",""),members_metric!$F$7:$J$2000,2,FALSE)/12,""),IFERROR(VLOOKUP(SUBSTITUTE($A32&amp;$B32," ",""),members!$D$7:$G$2000,2,FALSE)/12,""))</f>
        <v/>
      </c>
      <c r="S32" s="67" t="str">
        <f>IF($B$1="Metric", IFERROR(VLOOKUP(SUBSTITUTE($A32&amp;"Metric"&amp;$B32," ",""),members_metric!$F$7:$J$2000,5,FALSE),""),IFERROR(VLOOKUP(SUBSTITUTE($A32&amp;$B32," ",""),members!$D$7:$H$2000,5,FALSE),""))</f>
        <v/>
      </c>
      <c r="T32" s="55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</row>
    <row r="33" spans="1:40" ht="15" x14ac:dyDescent="0.2">
      <c r="A33" s="121"/>
      <c r="B33" s="122"/>
      <c r="C33" s="122"/>
      <c r="D33" s="122"/>
      <c r="E33" s="122"/>
      <c r="F33" s="58">
        <f t="shared" si="0"/>
        <v>0</v>
      </c>
      <c r="G33" s="59" t="str">
        <f>IF($B$1="Metric", IFERROR(VLOOKUP(SUBSTITUTE($A33&amp;"Metric"&amp;$B33," ",""),members_metric!$F$7:$J$2000,3,FALSE),""),  IFERROR(VLOOKUP(SUBSTITUTE($A33&amp;$B33," ",""),members!$D$7:$G$2000,3,FALSE),""))</f>
        <v/>
      </c>
      <c r="H33" s="60" t="str">
        <f t="shared" si="1"/>
        <v/>
      </c>
      <c r="I33" s="57"/>
      <c r="J33" s="61" t="str">
        <f>IFERROR(VLOOKUP(SUBSTITUTE($Q33&amp;ROUNDUP($G33,2)," ",""),AWHB_Data!$C$4:$M$1005,MATCH('Estimator AWHB'!$C33,AWHB_Data!$C$4:$M$4,0),TRUE)*1000,"")</f>
        <v/>
      </c>
      <c r="K33" s="61" t="str">
        <f>IFERROR($J33/AWHB_Data!$H$1,"")</f>
        <v/>
      </c>
      <c r="L33" s="62" t="str">
        <f t="shared" si="3"/>
        <v/>
      </c>
      <c r="M33" s="63" t="str">
        <f>IFERROR(VLOOKUP(SUBSTITUTE($Q33&amp;ROUNDUP($G33,2)," ",""),AWHB_Data!$C$4:$N$1005,12,TRUE),"")</f>
        <v/>
      </c>
      <c r="N33" s="74" t="str">
        <f t="shared" si="2"/>
        <v xml:space="preserve"> </v>
      </c>
      <c r="O33" s="75" t="str">
        <f t="shared" si="4"/>
        <v/>
      </c>
      <c r="Q33" s="55" t="str">
        <f>IF($B$1="Metric",IFERROR(VLOOKUP(SUBSTITUTE($A33&amp;"Metric"&amp;$B33," ",""),members_metric!$F$7:$K$2000,6,FALSE),""),IFERROR(VLOOKUP(SUBSTITUTE($A33&amp;$B33," ",""),members!$D$7:$I$2000,6,FALSE),""))</f>
        <v/>
      </c>
      <c r="R33" s="66" t="str">
        <f>IF($B$1="Metric", IFERROR(VLOOKUP(SUBSTITUTE($A33&amp;"Metric"&amp;$B33," ",""),members_metric!$F$7:$J$2000,2,FALSE)/12,""),IFERROR(VLOOKUP(SUBSTITUTE($A33&amp;$B33," ",""),members!$D$7:$G$2000,2,FALSE)/12,""))</f>
        <v/>
      </c>
      <c r="S33" s="67" t="str">
        <f>IF($B$1="Metric", IFERROR(VLOOKUP(SUBSTITUTE($A33&amp;"Metric"&amp;$B33," ",""),members_metric!$F$7:$J$2000,5,FALSE),""),IFERROR(VLOOKUP(SUBSTITUTE($A33&amp;$B33," ",""),members!$D$7:$H$2000,5,FALSE),""))</f>
        <v/>
      </c>
      <c r="T33" s="55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</row>
    <row r="34" spans="1:40" ht="15" x14ac:dyDescent="0.2">
      <c r="A34" s="121"/>
      <c r="B34" s="122"/>
      <c r="C34" s="122"/>
      <c r="D34" s="122"/>
      <c r="E34" s="122"/>
      <c r="F34" s="58">
        <f t="shared" si="0"/>
        <v>0</v>
      </c>
      <c r="G34" s="59" t="str">
        <f>IF($B$1="Metric", IFERROR(VLOOKUP(SUBSTITUTE($A34&amp;"Metric"&amp;$B34," ",""),members_metric!$F$7:$J$2000,3,FALSE),""),  IFERROR(VLOOKUP(SUBSTITUTE($A34&amp;$B34," ",""),members!$D$7:$G$2000,3,FALSE),""))</f>
        <v/>
      </c>
      <c r="H34" s="60" t="str">
        <f t="shared" si="1"/>
        <v/>
      </c>
      <c r="I34" s="57"/>
      <c r="J34" s="61" t="str">
        <f>IFERROR(VLOOKUP(SUBSTITUTE($Q34&amp;ROUNDUP($G34,2)," ",""),AWHB_Data!$C$4:$M$1005,MATCH('Estimator AWHB'!$C34,AWHB_Data!$C$4:$M$4,0),TRUE)*1000,"")</f>
        <v/>
      </c>
      <c r="K34" s="61" t="str">
        <f>IFERROR($J34/AWHB_Data!$H$1,"")</f>
        <v/>
      </c>
      <c r="L34" s="62" t="str">
        <f t="shared" si="3"/>
        <v/>
      </c>
      <c r="M34" s="63" t="str">
        <f>IFERROR(VLOOKUP(SUBSTITUTE($Q34&amp;ROUNDUP($G34,2)," ",""),AWHB_Data!$C$4:$N$1005,12,TRUE),"")</f>
        <v/>
      </c>
      <c r="N34" s="74" t="str">
        <f t="shared" si="2"/>
        <v xml:space="preserve"> </v>
      </c>
      <c r="O34" s="75" t="str">
        <f t="shared" si="4"/>
        <v/>
      </c>
      <c r="Q34" s="55" t="str">
        <f>IF($B$1="Metric",IFERROR(VLOOKUP(SUBSTITUTE($A34&amp;"Metric"&amp;$B34," ",""),members_metric!$F$7:$K$2000,6,FALSE),""),IFERROR(VLOOKUP(SUBSTITUTE($A34&amp;$B34," ",""),members!$D$7:$I$2000,6,FALSE),""))</f>
        <v/>
      </c>
      <c r="R34" s="66" t="str">
        <f>IF($B$1="Metric", IFERROR(VLOOKUP(SUBSTITUTE($A34&amp;"Metric"&amp;$B34," ",""),members_metric!$F$7:$J$2000,2,FALSE)/12,""),IFERROR(VLOOKUP(SUBSTITUTE($A34&amp;$B34," ",""),members!$D$7:$G$2000,2,FALSE)/12,""))</f>
        <v/>
      </c>
      <c r="S34" s="67" t="str">
        <f>IF($B$1="Metric", IFERROR(VLOOKUP(SUBSTITUTE($A34&amp;"Metric"&amp;$B34," ",""),members_metric!$F$7:$J$2000,5,FALSE),""),IFERROR(VLOOKUP(SUBSTITUTE($A34&amp;$B34," ",""),members!$D$7:$H$2000,5,FALSE),""))</f>
        <v/>
      </c>
      <c r="T34" s="55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</row>
    <row r="35" spans="1:40" ht="15" x14ac:dyDescent="0.2">
      <c r="A35" s="121"/>
      <c r="B35" s="122"/>
      <c r="C35" s="122"/>
      <c r="D35" s="122"/>
      <c r="E35" s="122"/>
      <c r="F35" s="58">
        <f t="shared" si="0"/>
        <v>0</v>
      </c>
      <c r="G35" s="59" t="str">
        <f>IF($B$1="Metric", IFERROR(VLOOKUP(SUBSTITUTE($A35&amp;"Metric"&amp;$B35," ",""),members_metric!$F$7:$J$2000,3,FALSE),""),  IFERROR(VLOOKUP(SUBSTITUTE($A35&amp;$B35," ",""),members!$D$7:$G$2000,3,FALSE),""))</f>
        <v/>
      </c>
      <c r="H35" s="60" t="str">
        <f t="shared" si="1"/>
        <v/>
      </c>
      <c r="I35" s="57"/>
      <c r="J35" s="61" t="str">
        <f>IFERROR(VLOOKUP(SUBSTITUTE($Q35&amp;ROUNDUP($G35,2)," ",""),AWHB_Data!$C$4:$M$1005,MATCH('Estimator AWHB'!$C35,AWHB_Data!$C$4:$M$4,0),TRUE)*1000,"")</f>
        <v/>
      </c>
      <c r="K35" s="61" t="str">
        <f>IFERROR($J35/AWHB_Data!$H$1,"")</f>
        <v/>
      </c>
      <c r="L35" s="62" t="str">
        <f t="shared" si="3"/>
        <v/>
      </c>
      <c r="M35" s="63" t="str">
        <f>IFERROR(VLOOKUP(SUBSTITUTE($Q35&amp;ROUNDUP($G35,2)," ",""),AWHB_Data!$C$4:$N$1005,12,TRUE),"")</f>
        <v/>
      </c>
      <c r="N35" s="74" t="str">
        <f t="shared" si="2"/>
        <v xml:space="preserve"> </v>
      </c>
      <c r="O35" s="75" t="str">
        <f t="shared" si="4"/>
        <v/>
      </c>
      <c r="Q35" s="55" t="str">
        <f>IF($B$1="Metric",IFERROR(VLOOKUP(SUBSTITUTE($A35&amp;"Metric"&amp;$B35," ",""),members_metric!$F$7:$K$2000,6,FALSE),""),IFERROR(VLOOKUP(SUBSTITUTE($A35&amp;$B35," ",""),members!$D$7:$I$2000,6,FALSE),""))</f>
        <v/>
      </c>
      <c r="R35" s="66" t="str">
        <f>IF($B$1="Metric", IFERROR(VLOOKUP(SUBSTITUTE($A35&amp;"Metric"&amp;$B35," ",""),members_metric!$F$7:$J$2000,2,FALSE)/12,""),IFERROR(VLOOKUP(SUBSTITUTE($A35&amp;$B35," ",""),members!$D$7:$G$2000,2,FALSE)/12,""))</f>
        <v/>
      </c>
      <c r="S35" s="67" t="str">
        <f>IF($B$1="Metric", IFERROR(VLOOKUP(SUBSTITUTE($A35&amp;"Metric"&amp;$B35," ",""),members_metric!$F$7:$J$2000,5,FALSE),""),IFERROR(VLOOKUP(SUBSTITUTE($A35&amp;$B35," ",""),members!$D$7:$H$2000,5,FALSE),""))</f>
        <v/>
      </c>
      <c r="T35" s="55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</row>
    <row r="36" spans="1:40" ht="15" x14ac:dyDescent="0.2">
      <c r="A36" s="121"/>
      <c r="B36" s="122"/>
      <c r="C36" s="122"/>
      <c r="D36" s="122"/>
      <c r="E36" s="122"/>
      <c r="F36" s="58">
        <f t="shared" si="0"/>
        <v>0</v>
      </c>
      <c r="G36" s="59" t="str">
        <f>IF($B$1="Metric", IFERROR(VLOOKUP(SUBSTITUTE($A36&amp;"Metric"&amp;$B36," ",""),members_metric!$F$7:$J$2000,3,FALSE),""),  IFERROR(VLOOKUP(SUBSTITUTE($A36&amp;$B36," ",""),members!$D$7:$G$2000,3,FALSE),""))</f>
        <v/>
      </c>
      <c r="H36" s="60" t="str">
        <f t="shared" si="1"/>
        <v/>
      </c>
      <c r="I36" s="57"/>
      <c r="J36" s="61" t="str">
        <f>IFERROR(VLOOKUP(SUBSTITUTE($Q36&amp;ROUNDUP($G36,2)," ",""),AWHB_Data!$C$4:$M$1005,MATCH('Estimator AWHB'!$C36,AWHB_Data!$C$4:$M$4,0),TRUE)*1000,"")</f>
        <v/>
      </c>
      <c r="K36" s="61" t="str">
        <f>IFERROR($J36/AWHB_Data!$H$1,"")</f>
        <v/>
      </c>
      <c r="L36" s="62" t="str">
        <f t="shared" si="3"/>
        <v/>
      </c>
      <c r="M36" s="63" t="str">
        <f>IFERROR(VLOOKUP(SUBSTITUTE($Q36&amp;ROUNDUP($G36,2)," ",""),AWHB_Data!$C$4:$N$1005,12,TRUE),"")</f>
        <v/>
      </c>
      <c r="N36" s="74" t="str">
        <f t="shared" si="2"/>
        <v xml:space="preserve"> </v>
      </c>
      <c r="O36" s="75" t="str">
        <f t="shared" si="4"/>
        <v/>
      </c>
      <c r="Q36" s="55" t="str">
        <f>IF($B$1="Metric",IFERROR(VLOOKUP(SUBSTITUTE($A36&amp;"Metric"&amp;$B36," ",""),members_metric!$F$7:$K$2000,6,FALSE),""),IFERROR(VLOOKUP(SUBSTITUTE($A36&amp;$B36," ",""),members!$D$7:$I$2000,6,FALSE),""))</f>
        <v/>
      </c>
      <c r="R36" s="66" t="str">
        <f>IF($B$1="Metric", IFERROR(VLOOKUP(SUBSTITUTE($A36&amp;"Metric"&amp;$B36," ",""),members_metric!$F$7:$J$2000,2,FALSE)/12,""),IFERROR(VLOOKUP(SUBSTITUTE($A36&amp;$B36," ",""),members!$D$7:$G$2000,2,FALSE)/12,""))</f>
        <v/>
      </c>
      <c r="S36" s="67" t="str">
        <f>IF($B$1="Metric", IFERROR(VLOOKUP(SUBSTITUTE($A36&amp;"Metric"&amp;$B36," ",""),members_metric!$F$7:$J$2000,5,FALSE),""),IFERROR(VLOOKUP(SUBSTITUTE($A36&amp;$B36," ",""),members!$D$7:$H$2000,5,FALSE),""))</f>
        <v/>
      </c>
      <c r="T36" s="55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</row>
    <row r="37" spans="1:40" ht="15" x14ac:dyDescent="0.2">
      <c r="A37" s="121"/>
      <c r="B37" s="122"/>
      <c r="C37" s="122"/>
      <c r="D37" s="122"/>
      <c r="E37" s="122"/>
      <c r="F37" s="58">
        <f t="shared" si="0"/>
        <v>0</v>
      </c>
      <c r="G37" s="59" t="str">
        <f>IF($B$1="Metric", IFERROR(VLOOKUP(SUBSTITUTE($A37&amp;"Metric"&amp;$B37," ",""),members_metric!$F$7:$J$2000,3,FALSE),""),  IFERROR(VLOOKUP(SUBSTITUTE($A37&amp;$B37," ",""),members!$D$7:$G$2000,3,FALSE),""))</f>
        <v/>
      </c>
      <c r="H37" s="60" t="str">
        <f t="shared" si="1"/>
        <v/>
      </c>
      <c r="I37" s="57"/>
      <c r="J37" s="61" t="str">
        <f>IFERROR(VLOOKUP(SUBSTITUTE($Q37&amp;ROUNDUP($G37,2)," ",""),AWHB_Data!$C$4:$M$1005,MATCH('Estimator AWHB'!$C37,AWHB_Data!$C$4:$M$4,0),TRUE)*1000,"")</f>
        <v/>
      </c>
      <c r="K37" s="61" t="str">
        <f>IFERROR($J37/AWHB_Data!$H$1,"")</f>
        <v/>
      </c>
      <c r="L37" s="62" t="str">
        <f t="shared" si="3"/>
        <v/>
      </c>
      <c r="M37" s="63" t="str">
        <f>IFERROR(VLOOKUP(SUBSTITUTE($Q37&amp;ROUNDUP($G37,2)," ",""),AWHB_Data!$C$4:$N$1005,12,TRUE),"")</f>
        <v/>
      </c>
      <c r="N37" s="74" t="str">
        <f t="shared" si="2"/>
        <v xml:space="preserve"> </v>
      </c>
      <c r="O37" s="75" t="str">
        <f t="shared" si="4"/>
        <v/>
      </c>
      <c r="Q37" s="55" t="str">
        <f>IF($B$1="Metric",IFERROR(VLOOKUP(SUBSTITUTE($A37&amp;"Metric"&amp;$B37," ",""),members_metric!$F$7:$K$2000,6,FALSE),""),IFERROR(VLOOKUP(SUBSTITUTE($A37&amp;$B37," ",""),members!$D$7:$I$2000,6,FALSE),""))</f>
        <v/>
      </c>
      <c r="R37" s="66" t="str">
        <f>IF($B$1="Metric", IFERROR(VLOOKUP(SUBSTITUTE($A37&amp;"Metric"&amp;$B37," ",""),members_metric!$F$7:$J$2000,2,FALSE)/12,""),IFERROR(VLOOKUP(SUBSTITUTE($A37&amp;$B37," ",""),members!$D$7:$G$2000,2,FALSE)/12,""))</f>
        <v/>
      </c>
      <c r="S37" s="67" t="str">
        <f>IF($B$1="Metric", IFERROR(VLOOKUP(SUBSTITUTE($A37&amp;"Metric"&amp;$B37," ",""),members_metric!$F$7:$J$2000,5,FALSE),""),IFERROR(VLOOKUP(SUBSTITUTE($A37&amp;$B37," ",""),members!$D$7:$H$2000,5,FALSE),""))</f>
        <v/>
      </c>
      <c r="T37" s="55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</row>
    <row r="38" spans="1:40" ht="15" x14ac:dyDescent="0.2">
      <c r="A38" s="121"/>
      <c r="B38" s="122"/>
      <c r="C38" s="122"/>
      <c r="D38" s="122"/>
      <c r="E38" s="122"/>
      <c r="F38" s="58">
        <f t="shared" si="0"/>
        <v>0</v>
      </c>
      <c r="G38" s="59" t="str">
        <f>IF($B$1="Metric", IFERROR(VLOOKUP(SUBSTITUTE($A38&amp;"Metric"&amp;$B38," ",""),members_metric!$F$7:$J$2000,3,FALSE),""),  IFERROR(VLOOKUP(SUBSTITUTE($A38&amp;$B38," ",""),members!$D$7:$G$2000,3,FALSE),""))</f>
        <v/>
      </c>
      <c r="H38" s="60" t="str">
        <f t="shared" si="1"/>
        <v/>
      </c>
      <c r="I38" s="57"/>
      <c r="J38" s="61" t="str">
        <f>IFERROR(VLOOKUP(SUBSTITUTE($Q38&amp;ROUNDUP($G38,2)," ",""),AWHB_Data!$C$4:$M$1005,MATCH('Estimator AWHB'!$C38,AWHB_Data!$C$4:$M$4,0),TRUE)*1000,"")</f>
        <v/>
      </c>
      <c r="K38" s="61" t="str">
        <f>IFERROR($J38/AWHB_Data!$H$1,"")</f>
        <v/>
      </c>
      <c r="L38" s="62" t="str">
        <f t="shared" si="3"/>
        <v/>
      </c>
      <c r="M38" s="63" t="str">
        <f>IFERROR(VLOOKUP(SUBSTITUTE($Q38&amp;ROUNDUP($G38,2)," ",""),AWHB_Data!$C$4:$N$1005,12,TRUE),"")</f>
        <v/>
      </c>
      <c r="N38" s="74" t="str">
        <f t="shared" si="2"/>
        <v xml:space="preserve"> </v>
      </c>
      <c r="O38" s="75" t="str">
        <f t="shared" si="4"/>
        <v/>
      </c>
      <c r="Q38" s="55" t="str">
        <f>IF($B$1="Metric",IFERROR(VLOOKUP(SUBSTITUTE($A38&amp;"Metric"&amp;$B38," ",""),members_metric!$F$7:$K$2000,6,FALSE),""),IFERROR(VLOOKUP(SUBSTITUTE($A38&amp;$B38," ",""),members!$D$7:$I$2000,6,FALSE),""))</f>
        <v/>
      </c>
      <c r="R38" s="66" t="str">
        <f>IF($B$1="Metric", IFERROR(VLOOKUP(SUBSTITUTE($A38&amp;"Metric"&amp;$B38," ",""),members_metric!$F$7:$J$2000,2,FALSE)/12,""),IFERROR(VLOOKUP(SUBSTITUTE($A38&amp;$B38," ",""),members!$D$7:$G$2000,2,FALSE)/12,""))</f>
        <v/>
      </c>
      <c r="S38" s="67" t="str">
        <f>IF($B$1="Metric", IFERROR(VLOOKUP(SUBSTITUTE($A38&amp;"Metric"&amp;$B38," ",""),members_metric!$F$7:$J$2000,5,FALSE),""),IFERROR(VLOOKUP(SUBSTITUTE($A38&amp;$B38," ",""),members!$D$7:$H$2000,5,FALSE),""))</f>
        <v/>
      </c>
      <c r="T38" s="55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</row>
    <row r="39" spans="1:40" ht="15" x14ac:dyDescent="0.2">
      <c r="A39" s="121"/>
      <c r="B39" s="122"/>
      <c r="C39" s="122"/>
      <c r="D39" s="122"/>
      <c r="E39" s="122"/>
      <c r="F39" s="58">
        <f t="shared" si="0"/>
        <v>0</v>
      </c>
      <c r="G39" s="59" t="str">
        <f>IF($B$1="Metric", IFERROR(VLOOKUP(SUBSTITUTE($A39&amp;"Metric"&amp;$B39," ",""),members_metric!$F$7:$J$2000,3,FALSE),""),  IFERROR(VLOOKUP(SUBSTITUTE($A39&amp;$B39," ",""),members!$D$7:$G$2000,3,FALSE),""))</f>
        <v/>
      </c>
      <c r="H39" s="60" t="str">
        <f t="shared" si="1"/>
        <v/>
      </c>
      <c r="I39" s="57"/>
      <c r="J39" s="61" t="str">
        <f>IFERROR(VLOOKUP(SUBSTITUTE($Q39&amp;ROUNDUP($G39,2)," ",""),AWHB_Data!$C$4:$M$1005,MATCH('Estimator AWHB'!$C39,AWHB_Data!$C$4:$M$4,0),TRUE)*1000,"")</f>
        <v/>
      </c>
      <c r="K39" s="61" t="str">
        <f>IFERROR($J39/AWHB_Data!$H$1,"")</f>
        <v/>
      </c>
      <c r="L39" s="62" t="str">
        <f t="shared" si="3"/>
        <v/>
      </c>
      <c r="M39" s="63" t="str">
        <f>IFERROR(VLOOKUP(SUBSTITUTE($Q39&amp;ROUNDUP($G39,2)," ",""),AWHB_Data!$C$4:$N$1005,12,TRUE),"")</f>
        <v/>
      </c>
      <c r="N39" s="74" t="str">
        <f t="shared" si="2"/>
        <v xml:space="preserve"> </v>
      </c>
      <c r="O39" s="75" t="str">
        <f t="shared" si="4"/>
        <v/>
      </c>
      <c r="Q39" s="55" t="str">
        <f>IF($B$1="Metric",IFERROR(VLOOKUP(SUBSTITUTE($A39&amp;"Metric"&amp;$B39," ",""),members_metric!$F$7:$K$2000,6,FALSE),""),IFERROR(VLOOKUP(SUBSTITUTE($A39&amp;$B39," ",""),members!$D$7:$I$2000,6,FALSE),""))</f>
        <v/>
      </c>
      <c r="R39" s="66" t="str">
        <f>IF($B$1="Metric", IFERROR(VLOOKUP(SUBSTITUTE($A39&amp;"Metric"&amp;$B39," ",""),members_metric!$F$7:$J$2000,2,FALSE)/12,""),IFERROR(VLOOKUP(SUBSTITUTE($A39&amp;$B39," ",""),members!$D$7:$G$2000,2,FALSE)/12,""))</f>
        <v/>
      </c>
      <c r="S39" s="67" t="str">
        <f>IF($B$1="Metric", IFERROR(VLOOKUP(SUBSTITUTE($A39&amp;"Metric"&amp;$B39," ",""),members_metric!$F$7:$J$2000,5,FALSE),""),IFERROR(VLOOKUP(SUBSTITUTE($A39&amp;$B39," ",""),members!$D$7:$H$2000,5,FALSE),""))</f>
        <v/>
      </c>
      <c r="T39" s="55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</row>
    <row r="40" spans="1:40" ht="15" x14ac:dyDescent="0.2">
      <c r="A40" s="121"/>
      <c r="B40" s="122"/>
      <c r="C40" s="122"/>
      <c r="D40" s="122"/>
      <c r="E40" s="122"/>
      <c r="F40" s="58">
        <f t="shared" si="0"/>
        <v>0</v>
      </c>
      <c r="G40" s="59" t="str">
        <f>IF($B$1="Metric", IFERROR(VLOOKUP(SUBSTITUTE($A40&amp;"Metric"&amp;$B40," ",""),members_metric!$F$7:$J$2000,3,FALSE),""),  IFERROR(VLOOKUP(SUBSTITUTE($A40&amp;$B40," ",""),members!$D$7:$G$2000,3,FALSE),""))</f>
        <v/>
      </c>
      <c r="H40" s="60" t="str">
        <f t="shared" si="1"/>
        <v/>
      </c>
      <c r="I40" s="57"/>
      <c r="J40" s="61" t="str">
        <f>IFERROR(VLOOKUP(SUBSTITUTE($Q40&amp;ROUNDUP($G40,2)," ",""),AWHB_Data!$C$4:$M$1005,MATCH('Estimator AWHB'!$C40,AWHB_Data!$C$4:$M$4,0),TRUE)*1000,"")</f>
        <v/>
      </c>
      <c r="K40" s="61" t="str">
        <f>IFERROR($J40/AWHB_Data!$H$1,"")</f>
        <v/>
      </c>
      <c r="L40" s="62" t="str">
        <f t="shared" si="3"/>
        <v/>
      </c>
      <c r="M40" s="63" t="str">
        <f>IFERROR(VLOOKUP(SUBSTITUTE($Q40&amp;ROUNDUP($G40,2)," ",""),AWHB_Data!$C$4:$N$1005,12,TRUE),"")</f>
        <v/>
      </c>
      <c r="N40" s="74" t="str">
        <f t="shared" si="2"/>
        <v xml:space="preserve"> </v>
      </c>
      <c r="O40" s="75" t="str">
        <f t="shared" si="4"/>
        <v/>
      </c>
      <c r="Q40" s="55" t="str">
        <f>IF($B$1="Metric",IFERROR(VLOOKUP(SUBSTITUTE($A40&amp;"Metric"&amp;$B40," ",""),members_metric!$F$7:$K$2000,6,FALSE),""),IFERROR(VLOOKUP(SUBSTITUTE($A40&amp;$B40," ",""),members!$D$7:$I$2000,6,FALSE),""))</f>
        <v/>
      </c>
      <c r="R40" s="66" t="str">
        <f>IF($B$1="Metric", IFERROR(VLOOKUP(SUBSTITUTE($A40&amp;"Metric"&amp;$B40," ",""),members_metric!$F$7:$J$2000,2,FALSE)/12,""),IFERROR(VLOOKUP(SUBSTITUTE($A40&amp;$B40," ",""),members!$D$7:$G$2000,2,FALSE)/12,""))</f>
        <v/>
      </c>
      <c r="S40" s="67" t="str">
        <f>IF($B$1="Metric", IFERROR(VLOOKUP(SUBSTITUTE($A40&amp;"Metric"&amp;$B40," ",""),members_metric!$F$7:$J$2000,5,FALSE),""),IFERROR(VLOOKUP(SUBSTITUTE($A40&amp;$B40," ",""),members!$D$7:$H$2000,5,FALSE),""))</f>
        <v/>
      </c>
      <c r="T40" s="55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</row>
    <row r="41" spans="1:40" ht="15" x14ac:dyDescent="0.2">
      <c r="A41" s="121"/>
      <c r="B41" s="122"/>
      <c r="C41" s="122"/>
      <c r="D41" s="122"/>
      <c r="E41" s="122"/>
      <c r="F41" s="58">
        <f t="shared" si="0"/>
        <v>0</v>
      </c>
      <c r="G41" s="59" t="str">
        <f>IF($B$1="Metric", IFERROR(VLOOKUP(SUBSTITUTE($A41&amp;"Metric"&amp;$B41," ",""),members_metric!$F$7:$J$2000,3,FALSE),""),  IFERROR(VLOOKUP(SUBSTITUTE($A41&amp;$B41," ",""),members!$D$7:$G$2000,3,FALSE),""))</f>
        <v/>
      </c>
      <c r="H41" s="60" t="str">
        <f t="shared" si="1"/>
        <v/>
      </c>
      <c r="I41" s="57"/>
      <c r="J41" s="61" t="str">
        <f>IFERROR(VLOOKUP(SUBSTITUTE($Q41&amp;ROUNDUP($G41,2)," ",""),AWHB_Data!$C$4:$M$1005,MATCH('Estimator AWHB'!$C41,AWHB_Data!$C$4:$M$4,0),TRUE)*1000,"")</f>
        <v/>
      </c>
      <c r="K41" s="61" t="str">
        <f>IFERROR($J41/AWHB_Data!$H$1,"")</f>
        <v/>
      </c>
      <c r="L41" s="62" t="str">
        <f t="shared" si="3"/>
        <v/>
      </c>
      <c r="M41" s="63" t="str">
        <f>IFERROR(VLOOKUP(SUBSTITUTE($Q41&amp;ROUNDUP($G41,2)," ",""),AWHB_Data!$C$4:$N$1005,12,TRUE),"")</f>
        <v/>
      </c>
      <c r="N41" s="74" t="str">
        <f t="shared" si="2"/>
        <v xml:space="preserve"> </v>
      </c>
      <c r="O41" s="75" t="str">
        <f t="shared" si="4"/>
        <v/>
      </c>
      <c r="Q41" s="55" t="str">
        <f>IF($B$1="Metric",IFERROR(VLOOKUP(SUBSTITUTE($A41&amp;"Metric"&amp;$B41," ",""),members_metric!$F$7:$K$2000,6,FALSE),""),IFERROR(VLOOKUP(SUBSTITUTE($A41&amp;$B41," ",""),members!$D$7:$I$2000,6,FALSE),""))</f>
        <v/>
      </c>
      <c r="R41" s="66" t="str">
        <f>IF($B$1="Metric", IFERROR(VLOOKUP(SUBSTITUTE($A41&amp;"Metric"&amp;$B41," ",""),members_metric!$F$7:$J$2000,2,FALSE)/12,""),IFERROR(VLOOKUP(SUBSTITUTE($A41&amp;$B41," ",""),members!$D$7:$G$2000,2,FALSE)/12,""))</f>
        <v/>
      </c>
      <c r="S41" s="67" t="str">
        <f>IF($B$1="Metric", IFERROR(VLOOKUP(SUBSTITUTE($A41&amp;"Metric"&amp;$B41," ",""),members_metric!$F$7:$J$2000,5,FALSE),""),IFERROR(VLOOKUP(SUBSTITUTE($A41&amp;$B41," ",""),members!$D$7:$H$2000,5,FALSE),""))</f>
        <v/>
      </c>
      <c r="T41" s="55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</row>
    <row r="42" spans="1:40" ht="15" x14ac:dyDescent="0.2">
      <c r="A42" s="121"/>
      <c r="B42" s="122"/>
      <c r="C42" s="122"/>
      <c r="D42" s="122"/>
      <c r="E42" s="122"/>
      <c r="F42" s="58">
        <f t="shared" si="0"/>
        <v>0</v>
      </c>
      <c r="G42" s="59" t="str">
        <f>IF($B$1="Metric", IFERROR(VLOOKUP(SUBSTITUTE($A42&amp;"Metric"&amp;$B42," ",""),members_metric!$F$7:$J$2000,3,FALSE),""),  IFERROR(VLOOKUP(SUBSTITUTE($A42&amp;$B42," ",""),members!$D$7:$G$2000,3,FALSE),""))</f>
        <v/>
      </c>
      <c r="H42" s="60" t="str">
        <f t="shared" si="1"/>
        <v/>
      </c>
      <c r="I42" s="57"/>
      <c r="J42" s="61" t="str">
        <f>IFERROR(VLOOKUP(SUBSTITUTE($Q42&amp;ROUNDUP($G42,2)," ",""),AWHB_Data!$C$4:$M$1005,MATCH('Estimator AWHB'!$C42,AWHB_Data!$C$4:$M$4,0),TRUE)*1000,"")</f>
        <v/>
      </c>
      <c r="K42" s="61" t="str">
        <f>IFERROR($J42/AWHB_Data!$H$1,"")</f>
        <v/>
      </c>
      <c r="L42" s="62" t="str">
        <f t="shared" si="3"/>
        <v/>
      </c>
      <c r="M42" s="63" t="str">
        <f>IFERROR(VLOOKUP(SUBSTITUTE($Q42&amp;ROUNDUP($G42,2)," ",""),AWHB_Data!$C$4:$N$1005,12,TRUE),"")</f>
        <v/>
      </c>
      <c r="N42" s="74" t="str">
        <f t="shared" si="2"/>
        <v xml:space="preserve"> </v>
      </c>
      <c r="O42" s="75" t="str">
        <f t="shared" si="4"/>
        <v/>
      </c>
      <c r="Q42" s="55" t="str">
        <f>IF($B$1="Metric",IFERROR(VLOOKUP(SUBSTITUTE($A42&amp;"Metric"&amp;$B42," ",""),members_metric!$F$7:$K$2000,6,FALSE),""),IFERROR(VLOOKUP(SUBSTITUTE($A42&amp;$B42," ",""),members!$D$7:$I$2000,6,FALSE),""))</f>
        <v/>
      </c>
      <c r="R42" s="66" t="str">
        <f>IF($B$1="Metric", IFERROR(VLOOKUP(SUBSTITUTE($A42&amp;"Metric"&amp;$B42," ",""),members_metric!$F$7:$J$2000,2,FALSE)/12,""),IFERROR(VLOOKUP(SUBSTITUTE($A42&amp;$B42," ",""),members!$D$7:$G$2000,2,FALSE)/12,""))</f>
        <v/>
      </c>
      <c r="S42" s="67" t="str">
        <f>IF($B$1="Metric", IFERROR(VLOOKUP(SUBSTITUTE($A42&amp;"Metric"&amp;$B42," ",""),members_metric!$F$7:$J$2000,5,FALSE),""),IFERROR(VLOOKUP(SUBSTITUTE($A42&amp;$B42," ",""),members!$D$7:$H$2000,5,FALSE),""))</f>
        <v/>
      </c>
      <c r="T42" s="55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</row>
    <row r="43" spans="1:40" ht="15" x14ac:dyDescent="0.2">
      <c r="A43" s="121"/>
      <c r="B43" s="122"/>
      <c r="C43" s="122"/>
      <c r="D43" s="122"/>
      <c r="E43" s="122"/>
      <c r="F43" s="58">
        <f t="shared" si="0"/>
        <v>0</v>
      </c>
      <c r="G43" s="59" t="str">
        <f>IF($B$1="Metric", IFERROR(VLOOKUP(SUBSTITUTE($A43&amp;"Metric"&amp;$B43," ",""),members_metric!$F$7:$J$2000,3,FALSE),""),  IFERROR(VLOOKUP(SUBSTITUTE($A43&amp;$B43," ",""),members!$D$7:$G$2000,3,FALSE),""))</f>
        <v/>
      </c>
      <c r="H43" s="60" t="str">
        <f t="shared" si="1"/>
        <v/>
      </c>
      <c r="I43" s="57"/>
      <c r="J43" s="61" t="str">
        <f>IFERROR(VLOOKUP(SUBSTITUTE($Q43&amp;ROUNDUP($G43,2)," ",""),AWHB_Data!$C$4:$M$1005,MATCH('Estimator AWHB'!$C43,AWHB_Data!$C$4:$M$4,0),TRUE)*1000,"")</f>
        <v/>
      </c>
      <c r="K43" s="61" t="str">
        <f>IFERROR($J43/AWHB_Data!$H$1,"")</f>
        <v/>
      </c>
      <c r="L43" s="62" t="str">
        <f t="shared" si="3"/>
        <v/>
      </c>
      <c r="M43" s="63" t="str">
        <f>IFERROR(VLOOKUP(SUBSTITUTE($Q43&amp;ROUNDUP($G43,2)," ",""),AWHB_Data!$C$4:$N$1005,12,TRUE),"")</f>
        <v/>
      </c>
      <c r="N43" s="74" t="str">
        <f t="shared" si="2"/>
        <v xml:space="preserve"> </v>
      </c>
      <c r="O43" s="75" t="str">
        <f t="shared" si="4"/>
        <v/>
      </c>
      <c r="Q43" s="55" t="str">
        <f>IF($B$1="Metric",IFERROR(VLOOKUP(SUBSTITUTE($A43&amp;"Metric"&amp;$B43," ",""),members_metric!$F$7:$K$2000,6,FALSE),""),IFERROR(VLOOKUP(SUBSTITUTE($A43&amp;$B43," ",""),members!$D$7:$I$2000,6,FALSE),""))</f>
        <v/>
      </c>
      <c r="R43" s="66" t="str">
        <f>IF($B$1="Metric", IFERROR(VLOOKUP(SUBSTITUTE($A43&amp;"Metric"&amp;$B43," ",""),members_metric!$F$7:$J$2000,2,FALSE)/12,""),IFERROR(VLOOKUP(SUBSTITUTE($A43&amp;$B43," ",""),members!$D$7:$G$2000,2,FALSE)/12,""))</f>
        <v/>
      </c>
      <c r="S43" s="67" t="str">
        <f>IF($B$1="Metric", IFERROR(VLOOKUP(SUBSTITUTE($A43&amp;"Metric"&amp;$B43," ",""),members_metric!$F$7:$J$2000,5,FALSE),""),IFERROR(VLOOKUP(SUBSTITUTE($A43&amp;$B43," ",""),members!$D$7:$H$2000,5,FALSE),""))</f>
        <v/>
      </c>
      <c r="T43" s="55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</row>
    <row r="44" spans="1:40" ht="15" x14ac:dyDescent="0.2">
      <c r="A44" s="121"/>
      <c r="B44" s="122"/>
      <c r="C44" s="122"/>
      <c r="D44" s="122"/>
      <c r="E44" s="122"/>
      <c r="F44" s="58">
        <f t="shared" si="0"/>
        <v>0</v>
      </c>
      <c r="G44" s="59" t="str">
        <f>IF($B$1="Metric", IFERROR(VLOOKUP(SUBSTITUTE($A44&amp;"Metric"&amp;$B44," ",""),members_metric!$F$7:$J$2000,3,FALSE),""),  IFERROR(VLOOKUP(SUBSTITUTE($A44&amp;$B44," ",""),members!$D$7:$G$2000,3,FALSE),""))</f>
        <v/>
      </c>
      <c r="H44" s="60" t="str">
        <f t="shared" si="1"/>
        <v/>
      </c>
      <c r="I44" s="57"/>
      <c r="J44" s="61" t="str">
        <f>IFERROR(VLOOKUP(SUBSTITUTE($Q44&amp;ROUNDUP($G44,2)," ",""),AWHB_Data!$C$4:$M$1005,MATCH('Estimator AWHB'!$C44,AWHB_Data!$C$4:$M$4,0),TRUE)*1000,"")</f>
        <v/>
      </c>
      <c r="K44" s="61" t="str">
        <f>IFERROR($J44/AWHB_Data!$H$1,"")</f>
        <v/>
      </c>
      <c r="L44" s="62" t="str">
        <f t="shared" si="3"/>
        <v/>
      </c>
      <c r="M44" s="63" t="str">
        <f>IFERROR(VLOOKUP(SUBSTITUTE($Q44&amp;ROUNDUP($G44,2)," ",""),AWHB_Data!$C$4:$N$1005,12,TRUE),"")</f>
        <v/>
      </c>
      <c r="N44" s="74" t="str">
        <f t="shared" si="2"/>
        <v xml:space="preserve"> </v>
      </c>
      <c r="O44" s="75" t="str">
        <f t="shared" si="4"/>
        <v/>
      </c>
      <c r="Q44" s="55" t="str">
        <f>IF($B$1="Metric",IFERROR(VLOOKUP(SUBSTITUTE($A44&amp;"Metric"&amp;$B44," ",""),members_metric!$F$7:$K$2000,6,FALSE),""),IFERROR(VLOOKUP(SUBSTITUTE($A44&amp;$B44," ",""),members!$D$7:$I$2000,6,FALSE),""))</f>
        <v/>
      </c>
      <c r="R44" s="66" t="str">
        <f>IF($B$1="Metric", IFERROR(VLOOKUP(SUBSTITUTE($A44&amp;"Metric"&amp;$B44," ",""),members_metric!$F$7:$J$2000,2,FALSE)/12,""),IFERROR(VLOOKUP(SUBSTITUTE($A44&amp;$B44," ",""),members!$D$7:$G$2000,2,FALSE)/12,""))</f>
        <v/>
      </c>
      <c r="S44" s="67" t="str">
        <f>IF($B$1="Metric", IFERROR(VLOOKUP(SUBSTITUTE($A44&amp;"Metric"&amp;$B44," ",""),members_metric!$F$7:$J$2000,5,FALSE),""),IFERROR(VLOOKUP(SUBSTITUTE($A44&amp;$B44," ",""),members!$D$7:$H$2000,5,FALSE),""))</f>
        <v/>
      </c>
      <c r="T44" s="55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</row>
    <row r="45" spans="1:40" ht="15" x14ac:dyDescent="0.2">
      <c r="A45" s="121"/>
      <c r="B45" s="122"/>
      <c r="C45" s="122"/>
      <c r="D45" s="122"/>
      <c r="E45" s="122"/>
      <c r="F45" s="58">
        <f t="shared" si="0"/>
        <v>0</v>
      </c>
      <c r="G45" s="59" t="str">
        <f>IF($B$1="Metric", IFERROR(VLOOKUP(SUBSTITUTE($A45&amp;"Metric"&amp;$B45," ",""),members_metric!$F$7:$J$2000,3,FALSE),""),  IFERROR(VLOOKUP(SUBSTITUTE($A45&amp;$B45," ",""),members!$D$7:$G$2000,3,FALSE),""))</f>
        <v/>
      </c>
      <c r="H45" s="60" t="str">
        <f t="shared" si="1"/>
        <v/>
      </c>
      <c r="I45" s="57"/>
      <c r="J45" s="61" t="str">
        <f>IFERROR(VLOOKUP(SUBSTITUTE($Q45&amp;ROUNDUP($G45,2)," ",""),AWHB_Data!$C$4:$M$1005,MATCH('Estimator AWHB'!$C45,AWHB_Data!$C$4:$M$4,0),TRUE)*1000,"")</f>
        <v/>
      </c>
      <c r="K45" s="61" t="str">
        <f>IFERROR($J45/AWHB_Data!$H$1,"")</f>
        <v/>
      </c>
      <c r="L45" s="62" t="str">
        <f t="shared" si="3"/>
        <v/>
      </c>
      <c r="M45" s="63" t="str">
        <f>IFERROR(VLOOKUP(SUBSTITUTE($Q45&amp;ROUNDUP($G45,2)," ",""),AWHB_Data!$C$4:$N$1005,12,TRUE),"")</f>
        <v/>
      </c>
      <c r="N45" s="74" t="str">
        <f t="shared" si="2"/>
        <v xml:space="preserve"> </v>
      </c>
      <c r="O45" s="75" t="str">
        <f t="shared" si="4"/>
        <v/>
      </c>
      <c r="Q45" s="55" t="str">
        <f>IF($B$1="Metric",IFERROR(VLOOKUP(SUBSTITUTE($A45&amp;"Metric"&amp;$B45," ",""),members_metric!$F$7:$K$2000,6,FALSE),""),IFERROR(VLOOKUP(SUBSTITUTE($A45&amp;$B45," ",""),members!$D$7:$I$2000,6,FALSE),""))</f>
        <v/>
      </c>
      <c r="R45" s="66" t="str">
        <f>IF($B$1="Metric", IFERROR(VLOOKUP(SUBSTITUTE($A45&amp;"Metric"&amp;$B45," ",""),members_metric!$F$7:$J$2000,2,FALSE)/12,""),IFERROR(VLOOKUP(SUBSTITUTE($A45&amp;$B45," ",""),members!$D$7:$G$2000,2,FALSE)/12,""))</f>
        <v/>
      </c>
      <c r="S45" s="67" t="str">
        <f>IF($B$1="Metric", IFERROR(VLOOKUP(SUBSTITUTE($A45&amp;"Metric"&amp;$B45," ",""),members_metric!$F$7:$J$2000,5,FALSE),""),IFERROR(VLOOKUP(SUBSTITUTE($A45&amp;$B45," ",""),members!$D$7:$H$2000,5,FALSE),""))</f>
        <v/>
      </c>
      <c r="T45" s="55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</row>
    <row r="46" spans="1:40" ht="15" x14ac:dyDescent="0.2">
      <c r="A46" s="121"/>
      <c r="B46" s="122"/>
      <c r="C46" s="122"/>
      <c r="D46" s="122"/>
      <c r="E46" s="122"/>
      <c r="F46" s="58">
        <f t="shared" si="0"/>
        <v>0</v>
      </c>
      <c r="G46" s="59" t="str">
        <f>IF($B$1="Metric", IFERROR(VLOOKUP(SUBSTITUTE($A46&amp;"Metric"&amp;$B46," ",""),members_metric!$F$7:$J$2000,3,FALSE),""),  IFERROR(VLOOKUP(SUBSTITUTE($A46&amp;$B46," ",""),members!$D$7:$G$2000,3,FALSE),""))</f>
        <v/>
      </c>
      <c r="H46" s="60" t="str">
        <f t="shared" si="1"/>
        <v/>
      </c>
      <c r="I46" s="57"/>
      <c r="J46" s="61" t="str">
        <f>IFERROR(VLOOKUP(SUBSTITUTE($Q46&amp;ROUNDUP($G46,2)," ",""),AWHB_Data!$C$4:$M$1005,MATCH('Estimator AWHB'!$C46,AWHB_Data!$C$4:$M$4,0),TRUE)*1000,"")</f>
        <v/>
      </c>
      <c r="K46" s="61" t="str">
        <f>IFERROR($J46/AWHB_Data!$H$1,"")</f>
        <v/>
      </c>
      <c r="L46" s="62" t="str">
        <f t="shared" si="3"/>
        <v/>
      </c>
      <c r="M46" s="63" t="str">
        <f>IFERROR(VLOOKUP(SUBSTITUTE($Q46&amp;ROUNDUP($G46,2)," ",""),AWHB_Data!$C$4:$N$1005,12,TRUE),"")</f>
        <v/>
      </c>
      <c r="N46" s="74" t="str">
        <f t="shared" si="2"/>
        <v xml:space="preserve"> </v>
      </c>
      <c r="O46" s="75" t="str">
        <f t="shared" si="4"/>
        <v/>
      </c>
      <c r="Q46" s="55" t="str">
        <f>IF($B$1="Metric",IFERROR(VLOOKUP(SUBSTITUTE($A46&amp;"Metric"&amp;$B46," ",""),members_metric!$F$7:$K$2000,6,FALSE),""),IFERROR(VLOOKUP(SUBSTITUTE($A46&amp;$B46," ",""),members!$D$7:$I$2000,6,FALSE),""))</f>
        <v/>
      </c>
      <c r="R46" s="66" t="str">
        <f>IF($B$1="Metric", IFERROR(VLOOKUP(SUBSTITUTE($A46&amp;"Metric"&amp;$B46," ",""),members_metric!$F$7:$J$2000,2,FALSE)/12,""),IFERROR(VLOOKUP(SUBSTITUTE($A46&amp;$B46," ",""),members!$D$7:$G$2000,2,FALSE)/12,""))</f>
        <v/>
      </c>
      <c r="S46" s="67" t="str">
        <f>IF($B$1="Metric", IFERROR(VLOOKUP(SUBSTITUTE($A46&amp;"Metric"&amp;$B46," ",""),members_metric!$F$7:$J$2000,5,FALSE),""),IFERROR(VLOOKUP(SUBSTITUTE($A46&amp;$B46," ",""),members!$D$7:$H$2000,5,FALSE),""))</f>
        <v/>
      </c>
      <c r="T46" s="55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</row>
    <row r="47" spans="1:40" ht="15" x14ac:dyDescent="0.2">
      <c r="A47" s="121"/>
      <c r="B47" s="122"/>
      <c r="C47" s="122"/>
      <c r="D47" s="122"/>
      <c r="E47" s="122"/>
      <c r="F47" s="58">
        <f t="shared" si="0"/>
        <v>0</v>
      </c>
      <c r="G47" s="59" t="str">
        <f>IF($B$1="Metric", IFERROR(VLOOKUP(SUBSTITUTE($A47&amp;"Metric"&amp;$B47," ",""),members_metric!$F$7:$J$2000,3,FALSE),""),  IFERROR(VLOOKUP(SUBSTITUTE($A47&amp;$B47," ",""),members!$D$7:$G$2000,3,FALSE),""))</f>
        <v/>
      </c>
      <c r="H47" s="60" t="str">
        <f t="shared" ref="H47:H78" si="5">IFERROR($R47*$E47*$D47,"")</f>
        <v/>
      </c>
      <c r="I47" s="57"/>
      <c r="J47" s="61" t="str">
        <f>IFERROR(VLOOKUP(SUBSTITUTE($Q47&amp;ROUNDUP($G47,2)," ",""),AWHB_Data!$C$4:$M$1005,MATCH('Estimator AWHB'!$C47,AWHB_Data!$C$4:$M$4,0),TRUE)*1000,"")</f>
        <v/>
      </c>
      <c r="K47" s="61" t="str">
        <f>IFERROR($J47/AWHB_Data!$H$1,"")</f>
        <v/>
      </c>
      <c r="L47" s="62" t="str">
        <f t="shared" si="3"/>
        <v/>
      </c>
      <c r="M47" s="63" t="str">
        <f>IFERROR(VLOOKUP(SUBSTITUTE($Q47&amp;ROUNDUP($G47,2)," ",""),AWHB_Data!$C$4:$N$1005,12,TRUE),"")</f>
        <v/>
      </c>
      <c r="N47" s="74" t="str">
        <f t="shared" ref="N47:N78" si="6">IFERROR($H47/$L47," ")</f>
        <v xml:space="preserve"> </v>
      </c>
      <c r="O47" s="75" t="str">
        <f t="shared" si="4"/>
        <v/>
      </c>
      <c r="Q47" s="55" t="str">
        <f>IF($B$1="Metric",IFERROR(VLOOKUP(SUBSTITUTE($A47&amp;"Metric"&amp;$B47," ",""),members_metric!$F$7:$K$2000,6,FALSE),""),IFERROR(VLOOKUP(SUBSTITUTE($A47&amp;$B47," ",""),members!$D$7:$I$2000,6,FALSE),""))</f>
        <v/>
      </c>
      <c r="R47" s="66" t="str">
        <f>IF($B$1="Metric", IFERROR(VLOOKUP(SUBSTITUTE($A47&amp;"Metric"&amp;$B47," ",""),members_metric!$F$7:$J$2000,2,FALSE)/12,""),IFERROR(VLOOKUP(SUBSTITUTE($A47&amp;$B47," ",""),members!$D$7:$G$2000,2,FALSE)/12,""))</f>
        <v/>
      </c>
      <c r="S47" s="67" t="str">
        <f>IF($B$1="Metric", IFERROR(VLOOKUP(SUBSTITUTE($A47&amp;"Metric"&amp;$B47," ",""),members_metric!$F$7:$J$2000,5,FALSE),""),IFERROR(VLOOKUP(SUBSTITUTE($A47&amp;$B47," ",""),members!$D$7:$H$2000,5,FALSE),""))</f>
        <v/>
      </c>
      <c r="T47" s="55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</row>
    <row r="48" spans="1:40" ht="15" x14ac:dyDescent="0.2">
      <c r="A48" s="121"/>
      <c r="B48" s="122"/>
      <c r="C48" s="122"/>
      <c r="D48" s="122"/>
      <c r="E48" s="122"/>
      <c r="F48" s="58">
        <f t="shared" si="0"/>
        <v>0</v>
      </c>
      <c r="G48" s="59" t="str">
        <f>IF($B$1="Metric", IFERROR(VLOOKUP(SUBSTITUTE($A48&amp;"Metric"&amp;$B48," ",""),members_metric!$F$7:$J$2000,3,FALSE),""),  IFERROR(VLOOKUP(SUBSTITUTE($A48&amp;$B48," ",""),members!$D$7:$G$2000,3,FALSE),""))</f>
        <v/>
      </c>
      <c r="H48" s="60" t="str">
        <f t="shared" si="5"/>
        <v/>
      </c>
      <c r="I48" s="57"/>
      <c r="J48" s="61" t="str">
        <f>IFERROR(VLOOKUP(SUBSTITUTE($Q48&amp;ROUNDUP($G48,2)," ",""),AWHB_Data!$C$4:$M$1005,MATCH('Estimator AWHB'!$C48,AWHB_Data!$C$4:$M$4,0),TRUE)*1000,"")</f>
        <v/>
      </c>
      <c r="K48" s="61" t="str">
        <f>IFERROR($J48/AWHB_Data!$H$1,"")</f>
        <v/>
      </c>
      <c r="L48" s="62" t="str">
        <f t="shared" si="3"/>
        <v/>
      </c>
      <c r="M48" s="63" t="str">
        <f>IFERROR(VLOOKUP(SUBSTITUTE($Q48&amp;ROUNDUP($G48,2)," ",""),AWHB_Data!$C$4:$N$1005,12,TRUE),"")</f>
        <v/>
      </c>
      <c r="N48" s="74" t="str">
        <f t="shared" si="6"/>
        <v xml:space="preserve"> </v>
      </c>
      <c r="O48" s="75" t="str">
        <f t="shared" si="4"/>
        <v/>
      </c>
      <c r="Q48" s="55" t="str">
        <f>IF($B$1="Metric",IFERROR(VLOOKUP(SUBSTITUTE($A48&amp;"Metric"&amp;$B48," ",""),members_metric!$F$7:$K$2000,6,FALSE),""),IFERROR(VLOOKUP(SUBSTITUTE($A48&amp;$B48," ",""),members!$D$7:$I$2000,6,FALSE),""))</f>
        <v/>
      </c>
      <c r="R48" s="66" t="str">
        <f>IF($B$1="Metric", IFERROR(VLOOKUP(SUBSTITUTE($A48&amp;"Metric"&amp;$B48," ",""),members_metric!$F$7:$J$2000,2,FALSE)/12,""),IFERROR(VLOOKUP(SUBSTITUTE($A48&amp;$B48," ",""),members!$D$7:$G$2000,2,FALSE)/12,""))</f>
        <v/>
      </c>
      <c r="S48" s="67" t="str">
        <f>IF($B$1="Metric", IFERROR(VLOOKUP(SUBSTITUTE($A48&amp;"Metric"&amp;$B48," ",""),members_metric!$F$7:$J$2000,5,FALSE),""),IFERROR(VLOOKUP(SUBSTITUTE($A48&amp;$B48," ",""),members!$D$7:$H$2000,5,FALSE),""))</f>
        <v/>
      </c>
      <c r="T48" s="55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  <c r="AM48" s="119"/>
      <c r="AN48" s="119"/>
    </row>
    <row r="49" spans="1:40" ht="15" x14ac:dyDescent="0.2">
      <c r="A49" s="121"/>
      <c r="B49" s="122"/>
      <c r="C49" s="122"/>
      <c r="D49" s="122"/>
      <c r="E49" s="122"/>
      <c r="F49" s="58">
        <f t="shared" si="0"/>
        <v>0</v>
      </c>
      <c r="G49" s="59" t="str">
        <f>IF($B$1="Metric", IFERROR(VLOOKUP(SUBSTITUTE($A49&amp;"Metric"&amp;$B49," ",""),members_metric!$F$7:$J$2000,3,FALSE),""),  IFERROR(VLOOKUP(SUBSTITUTE($A49&amp;$B49," ",""),members!$D$7:$G$2000,3,FALSE),""))</f>
        <v/>
      </c>
      <c r="H49" s="60" t="str">
        <f t="shared" si="5"/>
        <v/>
      </c>
      <c r="I49" s="57"/>
      <c r="J49" s="61" t="str">
        <f>IFERROR(VLOOKUP(SUBSTITUTE($Q49&amp;ROUNDUP($G49,2)," ",""),AWHB_Data!$C$4:$M$1005,MATCH('Estimator AWHB'!$C49,AWHB_Data!$C$4:$M$4,0),TRUE)*1000,"")</f>
        <v/>
      </c>
      <c r="K49" s="61" t="str">
        <f>IFERROR($J49/AWHB_Data!$H$1,"")</f>
        <v/>
      </c>
      <c r="L49" s="62" t="str">
        <f t="shared" si="3"/>
        <v/>
      </c>
      <c r="M49" s="63" t="str">
        <f>IFERROR(VLOOKUP(SUBSTITUTE($Q49&amp;ROUNDUP($G49,2)," ",""),AWHB_Data!$C$4:$N$1005,12,TRUE),"")</f>
        <v/>
      </c>
      <c r="N49" s="74" t="str">
        <f t="shared" si="6"/>
        <v xml:space="preserve"> </v>
      </c>
      <c r="O49" s="75" t="str">
        <f t="shared" si="4"/>
        <v/>
      </c>
      <c r="Q49" s="55" t="str">
        <f>IF($B$1="Metric",IFERROR(VLOOKUP(SUBSTITUTE($A49&amp;"Metric"&amp;$B49," ",""),members_metric!$F$7:$K$2000,6,FALSE),""),IFERROR(VLOOKUP(SUBSTITUTE($A49&amp;$B49," ",""),members!$D$7:$I$2000,6,FALSE),""))</f>
        <v/>
      </c>
      <c r="R49" s="66" t="str">
        <f>IF($B$1="Metric", IFERROR(VLOOKUP(SUBSTITUTE($A49&amp;"Metric"&amp;$B49," ",""),members_metric!$F$7:$J$2000,2,FALSE)/12,""),IFERROR(VLOOKUP(SUBSTITUTE($A49&amp;$B49," ",""),members!$D$7:$G$2000,2,FALSE)/12,""))</f>
        <v/>
      </c>
      <c r="S49" s="67" t="str">
        <f>IF($B$1="Metric", IFERROR(VLOOKUP(SUBSTITUTE($A49&amp;"Metric"&amp;$B49," ",""),members_metric!$F$7:$J$2000,5,FALSE),""),IFERROR(VLOOKUP(SUBSTITUTE($A49&amp;$B49," ",""),members!$D$7:$H$2000,5,FALSE),""))</f>
        <v/>
      </c>
      <c r="T49" s="55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</row>
    <row r="50" spans="1:40" ht="15" x14ac:dyDescent="0.2">
      <c r="A50" s="121"/>
      <c r="B50" s="122"/>
      <c r="C50" s="122"/>
      <c r="D50" s="122"/>
      <c r="E50" s="122"/>
      <c r="F50" s="58">
        <f t="shared" si="0"/>
        <v>0</v>
      </c>
      <c r="G50" s="59" t="str">
        <f>IF($B$1="Metric", IFERROR(VLOOKUP(SUBSTITUTE($A50&amp;"Metric"&amp;$B50," ",""),members_metric!$F$7:$J$2000,3,FALSE),""),  IFERROR(VLOOKUP(SUBSTITUTE($A50&amp;$B50," ",""),members!$D$7:$G$2000,3,FALSE),""))</f>
        <v/>
      </c>
      <c r="H50" s="60" t="str">
        <f t="shared" si="5"/>
        <v/>
      </c>
      <c r="I50" s="57"/>
      <c r="J50" s="61" t="str">
        <f>IFERROR(VLOOKUP(SUBSTITUTE($Q50&amp;ROUNDUP($G50,2)," ",""),AWHB_Data!$C$4:$M$1005,MATCH('Estimator AWHB'!$C50,AWHB_Data!$C$4:$M$4,0),TRUE)*1000,"")</f>
        <v/>
      </c>
      <c r="K50" s="61" t="str">
        <f>IFERROR($J50/AWHB_Data!$H$1,"")</f>
        <v/>
      </c>
      <c r="L50" s="62" t="str">
        <f t="shared" si="3"/>
        <v/>
      </c>
      <c r="M50" s="63" t="str">
        <f>IFERROR(VLOOKUP(SUBSTITUTE($Q50&amp;ROUNDUP($G50,2)," ",""),AWHB_Data!$C$4:$N$1005,12,TRUE),"")</f>
        <v/>
      </c>
      <c r="N50" s="74" t="str">
        <f t="shared" si="6"/>
        <v xml:space="preserve"> </v>
      </c>
      <c r="O50" s="75" t="str">
        <f t="shared" si="4"/>
        <v/>
      </c>
      <c r="Q50" s="55" t="str">
        <f>IF($B$1="Metric",IFERROR(VLOOKUP(SUBSTITUTE($A50&amp;"Metric"&amp;$B50," ",""),members_metric!$F$7:$K$2000,6,FALSE),""),IFERROR(VLOOKUP(SUBSTITUTE($A50&amp;$B50," ",""),members!$D$7:$I$2000,6,FALSE),""))</f>
        <v/>
      </c>
      <c r="R50" s="66" t="str">
        <f>IF($B$1="Metric", IFERROR(VLOOKUP(SUBSTITUTE($A50&amp;"Metric"&amp;$B50," ",""),members_metric!$F$7:$J$2000,2,FALSE)/12,""),IFERROR(VLOOKUP(SUBSTITUTE($A50&amp;$B50," ",""),members!$D$7:$G$2000,2,FALSE)/12,""))</f>
        <v/>
      </c>
      <c r="S50" s="67" t="str">
        <f>IF($B$1="Metric", IFERROR(VLOOKUP(SUBSTITUTE($A50&amp;"Metric"&amp;$B50," ",""),members_metric!$F$7:$J$2000,5,FALSE),""),IFERROR(VLOOKUP(SUBSTITUTE($A50&amp;$B50," ",""),members!$D$7:$H$2000,5,FALSE),""))</f>
        <v/>
      </c>
      <c r="T50" s="55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</row>
    <row r="51" spans="1:40" ht="15" x14ac:dyDescent="0.2">
      <c r="A51" s="121"/>
      <c r="B51" s="122"/>
      <c r="C51" s="122"/>
      <c r="D51" s="122"/>
      <c r="E51" s="122"/>
      <c r="F51" s="58">
        <f t="shared" si="0"/>
        <v>0</v>
      </c>
      <c r="G51" s="59" t="str">
        <f>IF($B$1="Metric", IFERROR(VLOOKUP(SUBSTITUTE($A51&amp;"Metric"&amp;$B51," ",""),members_metric!$F$7:$J$2000,3,FALSE),""),  IFERROR(VLOOKUP(SUBSTITUTE($A51&amp;$B51," ",""),members!$D$7:$G$2000,3,FALSE),""))</f>
        <v/>
      </c>
      <c r="H51" s="60" t="str">
        <f t="shared" si="5"/>
        <v/>
      </c>
      <c r="I51" s="57"/>
      <c r="J51" s="61" t="str">
        <f>IFERROR(VLOOKUP(SUBSTITUTE($Q51&amp;ROUNDUP($G51,2)," ",""),AWHB_Data!$C$4:$M$1005,MATCH('Estimator AWHB'!$C51,AWHB_Data!$C$4:$M$4,0),TRUE)*1000,"")</f>
        <v/>
      </c>
      <c r="K51" s="61" t="str">
        <f>IFERROR($J51/AWHB_Data!$H$1,"")</f>
        <v/>
      </c>
      <c r="L51" s="62" t="str">
        <f t="shared" si="3"/>
        <v/>
      </c>
      <c r="M51" s="63" t="str">
        <f>IFERROR(VLOOKUP(SUBSTITUTE($Q51&amp;ROUNDUP($G51,2)," ",""),AWHB_Data!$C$4:$N$1005,12,TRUE),"")</f>
        <v/>
      </c>
      <c r="N51" s="74" t="str">
        <f t="shared" si="6"/>
        <v xml:space="preserve"> </v>
      </c>
      <c r="O51" s="75" t="str">
        <f t="shared" si="4"/>
        <v/>
      </c>
      <c r="Q51" s="55" t="str">
        <f>IF($B$1="Metric",IFERROR(VLOOKUP(SUBSTITUTE($A51&amp;"Metric"&amp;$B51," ",""),members_metric!$F$7:$K$2000,6,FALSE),""),IFERROR(VLOOKUP(SUBSTITUTE($A51&amp;$B51," ",""),members!$D$7:$I$2000,6,FALSE),""))</f>
        <v/>
      </c>
      <c r="R51" s="66" t="str">
        <f>IF($B$1="Metric", IFERROR(VLOOKUP(SUBSTITUTE($A51&amp;"Metric"&amp;$B51," ",""),members_metric!$F$7:$J$2000,2,FALSE)/12,""),IFERROR(VLOOKUP(SUBSTITUTE($A51&amp;$B51," ",""),members!$D$7:$G$2000,2,FALSE)/12,""))</f>
        <v/>
      </c>
      <c r="S51" s="67" t="str">
        <f>IF($B$1="Metric", IFERROR(VLOOKUP(SUBSTITUTE($A51&amp;"Metric"&amp;$B51," ",""),members_metric!$F$7:$J$2000,5,FALSE),""),IFERROR(VLOOKUP(SUBSTITUTE($A51&amp;$B51," ",""),members!$D$7:$H$2000,5,FALSE),""))</f>
        <v/>
      </c>
      <c r="T51" s="55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</row>
    <row r="52" spans="1:40" ht="15" x14ac:dyDescent="0.2">
      <c r="A52" s="121"/>
      <c r="B52" s="122"/>
      <c r="C52" s="122"/>
      <c r="D52" s="122"/>
      <c r="E52" s="122"/>
      <c r="F52" s="58">
        <f t="shared" si="0"/>
        <v>0</v>
      </c>
      <c r="G52" s="59" t="str">
        <f>IF($B$1="Metric", IFERROR(VLOOKUP(SUBSTITUTE($A52&amp;"Metric"&amp;$B52," ",""),members_metric!$F$7:$J$2000,3,FALSE),""),  IFERROR(VLOOKUP(SUBSTITUTE($A52&amp;$B52," ",""),members!$D$7:$G$2000,3,FALSE),""))</f>
        <v/>
      </c>
      <c r="H52" s="60" t="str">
        <f t="shared" si="5"/>
        <v/>
      </c>
      <c r="I52" s="57"/>
      <c r="J52" s="61" t="str">
        <f>IFERROR(VLOOKUP(SUBSTITUTE($Q52&amp;ROUNDUP($G52,2)," ",""),AWHB_Data!$C$4:$M$1005,MATCH('Estimator AWHB'!$C52,AWHB_Data!$C$4:$M$4,0),TRUE)*1000,"")</f>
        <v/>
      </c>
      <c r="K52" s="61" t="str">
        <f>IFERROR($J52/AWHB_Data!$H$1,"")</f>
        <v/>
      </c>
      <c r="L52" s="62" t="str">
        <f t="shared" si="3"/>
        <v/>
      </c>
      <c r="M52" s="63" t="str">
        <f>IFERROR(VLOOKUP(SUBSTITUTE($Q52&amp;ROUNDUP($G52,2)," ",""),AWHB_Data!$C$4:$N$1005,12,TRUE),"")</f>
        <v/>
      </c>
      <c r="N52" s="74" t="str">
        <f t="shared" si="6"/>
        <v xml:space="preserve"> </v>
      </c>
      <c r="O52" s="75" t="str">
        <f t="shared" si="4"/>
        <v/>
      </c>
      <c r="Q52" s="55" t="str">
        <f>IF($B$1="Metric",IFERROR(VLOOKUP(SUBSTITUTE($A52&amp;"Metric"&amp;$B52," ",""),members_metric!$F$7:$K$2000,6,FALSE),""),IFERROR(VLOOKUP(SUBSTITUTE($A52&amp;$B52," ",""),members!$D$7:$I$2000,6,FALSE),""))</f>
        <v/>
      </c>
      <c r="R52" s="66" t="str">
        <f>IF($B$1="Metric", IFERROR(VLOOKUP(SUBSTITUTE($A52&amp;"Metric"&amp;$B52," ",""),members_metric!$F$7:$J$2000,2,FALSE)/12,""),IFERROR(VLOOKUP(SUBSTITUTE($A52&amp;$B52," ",""),members!$D$7:$G$2000,2,FALSE)/12,""))</f>
        <v/>
      </c>
      <c r="S52" s="67" t="str">
        <f>IF($B$1="Metric", IFERROR(VLOOKUP(SUBSTITUTE($A52&amp;"Metric"&amp;$B52," ",""),members_metric!$F$7:$J$2000,5,FALSE),""),IFERROR(VLOOKUP(SUBSTITUTE($A52&amp;$B52," ",""),members!$D$7:$H$2000,5,FALSE),""))</f>
        <v/>
      </c>
      <c r="T52" s="55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  <c r="AL52" s="119"/>
      <c r="AM52" s="119"/>
      <c r="AN52" s="119"/>
    </row>
    <row r="53" spans="1:40" ht="15" x14ac:dyDescent="0.2">
      <c r="A53" s="121"/>
      <c r="B53" s="122"/>
      <c r="C53" s="122"/>
      <c r="D53" s="122"/>
      <c r="E53" s="122"/>
      <c r="F53" s="58">
        <f t="shared" si="0"/>
        <v>0</v>
      </c>
      <c r="G53" s="59" t="str">
        <f>IF($B$1="Metric", IFERROR(VLOOKUP(SUBSTITUTE($A53&amp;"Metric"&amp;$B53," ",""),members_metric!$F$7:$J$2000,3,FALSE),""),  IFERROR(VLOOKUP(SUBSTITUTE($A53&amp;$B53," ",""),members!$D$7:$G$2000,3,FALSE),""))</f>
        <v/>
      </c>
      <c r="H53" s="60" t="str">
        <f t="shared" si="5"/>
        <v/>
      </c>
      <c r="I53" s="57"/>
      <c r="J53" s="61" t="str">
        <f>IFERROR(VLOOKUP(SUBSTITUTE($Q53&amp;ROUNDUP($G53,2)," ",""),AWHB_Data!$C$4:$M$1005,MATCH('Estimator AWHB'!$C53,AWHB_Data!$C$4:$M$4,0),TRUE)*1000,"")</f>
        <v/>
      </c>
      <c r="K53" s="61" t="str">
        <f>IFERROR($J53/AWHB_Data!$H$1,"")</f>
        <v/>
      </c>
      <c r="L53" s="62" t="str">
        <f t="shared" si="3"/>
        <v/>
      </c>
      <c r="M53" s="63" t="str">
        <f>IFERROR(VLOOKUP(SUBSTITUTE($Q53&amp;ROUNDUP($G53,2)," ",""),AWHB_Data!$C$4:$N$1005,12,TRUE),"")</f>
        <v/>
      </c>
      <c r="N53" s="74" t="str">
        <f t="shared" si="6"/>
        <v xml:space="preserve"> </v>
      </c>
      <c r="O53" s="75" t="str">
        <f t="shared" si="4"/>
        <v/>
      </c>
      <c r="Q53" s="55" t="str">
        <f>IF($B$1="Metric",IFERROR(VLOOKUP(SUBSTITUTE($A53&amp;"Metric"&amp;$B53," ",""),members_metric!$F$7:$K$2000,6,FALSE),""),IFERROR(VLOOKUP(SUBSTITUTE($A53&amp;$B53," ",""),members!$D$7:$I$2000,6,FALSE),""))</f>
        <v/>
      </c>
      <c r="R53" s="66" t="str">
        <f>IF($B$1="Metric", IFERROR(VLOOKUP(SUBSTITUTE($A53&amp;"Metric"&amp;$B53," ",""),members_metric!$F$7:$J$2000,2,FALSE)/12,""),IFERROR(VLOOKUP(SUBSTITUTE($A53&amp;$B53," ",""),members!$D$7:$G$2000,2,FALSE)/12,""))</f>
        <v/>
      </c>
      <c r="S53" s="67" t="str">
        <f>IF($B$1="Metric", IFERROR(VLOOKUP(SUBSTITUTE($A53&amp;"Metric"&amp;$B53," ",""),members_metric!$F$7:$J$2000,5,FALSE),""),IFERROR(VLOOKUP(SUBSTITUTE($A53&amp;$B53," ",""),members!$D$7:$H$2000,5,FALSE),""))</f>
        <v/>
      </c>
      <c r="T53" s="55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</row>
    <row r="54" spans="1:40" ht="15" x14ac:dyDescent="0.2">
      <c r="A54" s="121"/>
      <c r="B54" s="122"/>
      <c r="C54" s="122"/>
      <c r="D54" s="122"/>
      <c r="E54" s="122"/>
      <c r="F54" s="58">
        <f t="shared" si="0"/>
        <v>0</v>
      </c>
      <c r="G54" s="59" t="str">
        <f>IF($B$1="Metric", IFERROR(VLOOKUP(SUBSTITUTE($A54&amp;"Metric"&amp;$B54," ",""),members_metric!$F$7:$J$2000,3,FALSE),""),  IFERROR(VLOOKUP(SUBSTITUTE($A54&amp;$B54," ",""),members!$D$7:$G$2000,3,FALSE),""))</f>
        <v/>
      </c>
      <c r="H54" s="60" t="str">
        <f t="shared" si="5"/>
        <v/>
      </c>
      <c r="I54" s="57"/>
      <c r="J54" s="61" t="str">
        <f>IFERROR(VLOOKUP(SUBSTITUTE($Q54&amp;ROUNDUP($G54,2)," ",""),AWHB_Data!$C$4:$M$1005,MATCH('Estimator AWHB'!$C54,AWHB_Data!$C$4:$M$4,0),TRUE)*1000,"")</f>
        <v/>
      </c>
      <c r="K54" s="61" t="str">
        <f>IFERROR($J54/AWHB_Data!$H$1,"")</f>
        <v/>
      </c>
      <c r="L54" s="62" t="str">
        <f t="shared" si="3"/>
        <v/>
      </c>
      <c r="M54" s="63" t="str">
        <f>IFERROR(VLOOKUP(SUBSTITUTE($Q54&amp;ROUNDUP($G54,2)," ",""),AWHB_Data!$C$4:$N$1005,12,TRUE),"")</f>
        <v/>
      </c>
      <c r="N54" s="74" t="str">
        <f t="shared" si="6"/>
        <v xml:space="preserve"> </v>
      </c>
      <c r="O54" s="75" t="str">
        <f t="shared" si="4"/>
        <v/>
      </c>
      <c r="Q54" s="55" t="str">
        <f>IF($B$1="Metric",IFERROR(VLOOKUP(SUBSTITUTE($A54&amp;"Metric"&amp;$B54," ",""),members_metric!$F$7:$K$2000,6,FALSE),""),IFERROR(VLOOKUP(SUBSTITUTE($A54&amp;$B54," ",""),members!$D$7:$I$2000,6,FALSE),""))</f>
        <v/>
      </c>
      <c r="R54" s="66" t="str">
        <f>IF($B$1="Metric", IFERROR(VLOOKUP(SUBSTITUTE($A54&amp;"Metric"&amp;$B54," ",""),members_metric!$F$7:$J$2000,2,FALSE)/12,""),IFERROR(VLOOKUP(SUBSTITUTE($A54&amp;$B54," ",""),members!$D$7:$G$2000,2,FALSE)/12,""))</f>
        <v/>
      </c>
      <c r="S54" s="67" t="str">
        <f>IF($B$1="Metric", IFERROR(VLOOKUP(SUBSTITUTE($A54&amp;"Metric"&amp;$B54," ",""),members_metric!$F$7:$J$2000,5,FALSE),""),IFERROR(VLOOKUP(SUBSTITUTE($A54&amp;$B54," ",""),members!$D$7:$H$2000,5,FALSE),""))</f>
        <v/>
      </c>
      <c r="T54" s="55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  <c r="AN54" s="119"/>
    </row>
    <row r="55" spans="1:40" ht="15" x14ac:dyDescent="0.2">
      <c r="A55" s="121"/>
      <c r="B55" s="122"/>
      <c r="C55" s="122"/>
      <c r="D55" s="122"/>
      <c r="E55" s="122"/>
      <c r="F55" s="58">
        <f t="shared" si="0"/>
        <v>0</v>
      </c>
      <c r="G55" s="59" t="str">
        <f>IF($B$1="Metric", IFERROR(VLOOKUP(SUBSTITUTE($A55&amp;"Metric"&amp;$B55," ",""),members_metric!$F$7:$J$2000,3,FALSE),""),  IFERROR(VLOOKUP(SUBSTITUTE($A55&amp;$B55," ",""),members!$D$7:$G$2000,3,FALSE),""))</f>
        <v/>
      </c>
      <c r="H55" s="60" t="str">
        <f t="shared" si="5"/>
        <v/>
      </c>
      <c r="I55" s="57"/>
      <c r="J55" s="61" t="str">
        <f>IFERROR(VLOOKUP(SUBSTITUTE($Q55&amp;ROUNDUP($G55,2)," ",""),AWHB_Data!$C$4:$M$1005,MATCH('Estimator AWHB'!$C55,AWHB_Data!$C$4:$M$4,0),TRUE)*1000,"")</f>
        <v/>
      </c>
      <c r="K55" s="61" t="str">
        <f>IFERROR($J55/AWHB_Data!$H$1,"")</f>
        <v/>
      </c>
      <c r="L55" s="62" t="str">
        <f t="shared" si="3"/>
        <v/>
      </c>
      <c r="M55" s="63" t="str">
        <f>IFERROR(VLOOKUP(SUBSTITUTE($Q55&amp;ROUNDUP($G55,2)," ",""),AWHB_Data!$C$4:$N$1005,12,TRUE),"")</f>
        <v/>
      </c>
      <c r="N55" s="74" t="str">
        <f t="shared" si="6"/>
        <v xml:space="preserve"> </v>
      </c>
      <c r="O55" s="75" t="str">
        <f t="shared" si="4"/>
        <v/>
      </c>
      <c r="Q55" s="55" t="str">
        <f>IF($B$1="Metric",IFERROR(VLOOKUP(SUBSTITUTE($A55&amp;"Metric"&amp;$B55," ",""),members_metric!$F$7:$K$2000,6,FALSE),""),IFERROR(VLOOKUP(SUBSTITUTE($A55&amp;$B55," ",""),members!$D$7:$I$2000,6,FALSE),""))</f>
        <v/>
      </c>
      <c r="R55" s="66" t="str">
        <f>IF($B$1="Metric", IFERROR(VLOOKUP(SUBSTITUTE($A55&amp;"Metric"&amp;$B55," ",""),members_metric!$F$7:$J$2000,2,FALSE)/12,""),IFERROR(VLOOKUP(SUBSTITUTE($A55&amp;$B55," ",""),members!$D$7:$G$2000,2,FALSE)/12,""))</f>
        <v/>
      </c>
      <c r="S55" s="67" t="str">
        <f>IF($B$1="Metric", IFERROR(VLOOKUP(SUBSTITUTE($A55&amp;"Metric"&amp;$B55," ",""),members_metric!$F$7:$J$2000,5,FALSE),""),IFERROR(VLOOKUP(SUBSTITUTE($A55&amp;$B55," ",""),members!$D$7:$H$2000,5,FALSE),""))</f>
        <v/>
      </c>
      <c r="T55" s="55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</row>
    <row r="56" spans="1:40" ht="15" x14ac:dyDescent="0.2">
      <c r="A56" s="121"/>
      <c r="B56" s="122"/>
      <c r="C56" s="122"/>
      <c r="D56" s="122"/>
      <c r="E56" s="122"/>
      <c r="F56" s="58">
        <f t="shared" si="0"/>
        <v>0</v>
      </c>
      <c r="G56" s="59" t="str">
        <f>IF($B$1="Metric", IFERROR(VLOOKUP(SUBSTITUTE($A56&amp;"Metric"&amp;$B56," ",""),members_metric!$F$7:$J$2000,3,FALSE),""),  IFERROR(VLOOKUP(SUBSTITUTE($A56&amp;$B56," ",""),members!$D$7:$G$2000,3,FALSE),""))</f>
        <v/>
      </c>
      <c r="H56" s="60" t="str">
        <f t="shared" si="5"/>
        <v/>
      </c>
      <c r="I56" s="57"/>
      <c r="J56" s="61" t="str">
        <f>IFERROR(VLOOKUP(SUBSTITUTE($Q56&amp;ROUNDUP($G56,2)," ",""),AWHB_Data!$C$4:$M$1005,MATCH('Estimator AWHB'!$C56,AWHB_Data!$C$4:$M$4,0),TRUE)*1000,"")</f>
        <v/>
      </c>
      <c r="K56" s="61" t="str">
        <f>IFERROR($J56/AWHB_Data!$H$1,"")</f>
        <v/>
      </c>
      <c r="L56" s="62" t="str">
        <f t="shared" si="3"/>
        <v/>
      </c>
      <c r="M56" s="63" t="str">
        <f>IFERROR(VLOOKUP(SUBSTITUTE($Q56&amp;ROUNDUP($G56,2)," ",""),AWHB_Data!$C$4:$N$1005,12,TRUE),"")</f>
        <v/>
      </c>
      <c r="N56" s="74" t="str">
        <f t="shared" si="6"/>
        <v xml:space="preserve"> </v>
      </c>
      <c r="O56" s="75" t="str">
        <f t="shared" si="4"/>
        <v/>
      </c>
      <c r="Q56" s="55" t="str">
        <f>IF($B$1="Metric",IFERROR(VLOOKUP(SUBSTITUTE($A56&amp;"Metric"&amp;$B56," ",""),members_metric!$F$7:$K$2000,6,FALSE),""),IFERROR(VLOOKUP(SUBSTITUTE($A56&amp;$B56," ",""),members!$D$7:$I$2000,6,FALSE),""))</f>
        <v/>
      </c>
      <c r="R56" s="66" t="str">
        <f>IF($B$1="Metric", IFERROR(VLOOKUP(SUBSTITUTE($A56&amp;"Metric"&amp;$B56," ",""),members_metric!$F$7:$J$2000,2,FALSE)/12,""),IFERROR(VLOOKUP(SUBSTITUTE($A56&amp;$B56," ",""),members!$D$7:$G$2000,2,FALSE)/12,""))</f>
        <v/>
      </c>
      <c r="S56" s="67" t="str">
        <f>IF($B$1="Metric", IFERROR(VLOOKUP(SUBSTITUTE($A56&amp;"Metric"&amp;$B56," ",""),members_metric!$F$7:$J$2000,5,FALSE),""),IFERROR(VLOOKUP(SUBSTITUTE($A56&amp;$B56," ",""),members!$D$7:$H$2000,5,FALSE),""))</f>
        <v/>
      </c>
      <c r="T56" s="55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</row>
    <row r="57" spans="1:40" ht="15" x14ac:dyDescent="0.2">
      <c r="A57" s="121"/>
      <c r="B57" s="122"/>
      <c r="C57" s="122"/>
      <c r="D57" s="122"/>
      <c r="E57" s="122"/>
      <c r="F57" s="58">
        <f t="shared" si="0"/>
        <v>0</v>
      </c>
      <c r="G57" s="59" t="str">
        <f>IF($B$1="Metric", IFERROR(VLOOKUP(SUBSTITUTE($A57&amp;"Metric"&amp;$B57," ",""),members_metric!$F$7:$J$2000,3,FALSE),""),  IFERROR(VLOOKUP(SUBSTITUTE($A57&amp;$B57," ",""),members!$D$7:$G$2000,3,FALSE),""))</f>
        <v/>
      </c>
      <c r="H57" s="60" t="str">
        <f t="shared" si="5"/>
        <v/>
      </c>
      <c r="I57" s="57"/>
      <c r="J57" s="61" t="str">
        <f>IFERROR(VLOOKUP(SUBSTITUTE($Q57&amp;ROUNDUP($G57,2)," ",""),AWHB_Data!$C$4:$M$1005,MATCH('Estimator AWHB'!$C57,AWHB_Data!$C$4:$M$4,0),TRUE)*1000,"")</f>
        <v/>
      </c>
      <c r="K57" s="61" t="str">
        <f>IFERROR($J57/AWHB_Data!$H$1,"")</f>
        <v/>
      </c>
      <c r="L57" s="62" t="str">
        <f t="shared" si="3"/>
        <v/>
      </c>
      <c r="M57" s="63" t="str">
        <f>IFERROR(VLOOKUP(SUBSTITUTE($Q57&amp;ROUNDUP($G57,2)," ",""),AWHB_Data!$C$4:$N$1005,12,TRUE),"")</f>
        <v/>
      </c>
      <c r="N57" s="74" t="str">
        <f t="shared" si="6"/>
        <v xml:space="preserve"> </v>
      </c>
      <c r="O57" s="75" t="str">
        <f t="shared" si="4"/>
        <v/>
      </c>
      <c r="Q57" s="55" t="str">
        <f>IF($B$1="Metric",IFERROR(VLOOKUP(SUBSTITUTE($A57&amp;"Metric"&amp;$B57," ",""),members_metric!$F$7:$K$2000,6,FALSE),""),IFERROR(VLOOKUP(SUBSTITUTE($A57&amp;$B57," ",""),members!$D$7:$I$2000,6,FALSE),""))</f>
        <v/>
      </c>
      <c r="R57" s="66" t="str">
        <f>IF($B$1="Metric", IFERROR(VLOOKUP(SUBSTITUTE($A57&amp;"Metric"&amp;$B57," ",""),members_metric!$F$7:$J$2000,2,FALSE)/12,""),IFERROR(VLOOKUP(SUBSTITUTE($A57&amp;$B57," ",""),members!$D$7:$G$2000,2,FALSE)/12,""))</f>
        <v/>
      </c>
      <c r="S57" s="67" t="str">
        <f>IF($B$1="Metric", IFERROR(VLOOKUP(SUBSTITUTE($A57&amp;"Metric"&amp;$B57," ",""),members_metric!$F$7:$J$2000,5,FALSE),""),IFERROR(VLOOKUP(SUBSTITUTE($A57&amp;$B57," ",""),members!$D$7:$H$2000,5,FALSE),""))</f>
        <v/>
      </c>
      <c r="T57" s="55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</row>
    <row r="58" spans="1:40" ht="15" x14ac:dyDescent="0.2">
      <c r="A58" s="121"/>
      <c r="B58" s="122"/>
      <c r="C58" s="122"/>
      <c r="D58" s="122"/>
      <c r="E58" s="122"/>
      <c r="F58" s="58">
        <f t="shared" si="0"/>
        <v>0</v>
      </c>
      <c r="G58" s="59" t="str">
        <f>IF($B$1="Metric", IFERROR(VLOOKUP(SUBSTITUTE($A58&amp;"Metric"&amp;$B58," ",""),members_metric!$F$7:$J$2000,3,FALSE),""),  IFERROR(VLOOKUP(SUBSTITUTE($A58&amp;$B58," ",""),members!$D$7:$G$2000,3,FALSE),""))</f>
        <v/>
      </c>
      <c r="H58" s="60" t="str">
        <f t="shared" si="5"/>
        <v/>
      </c>
      <c r="I58" s="57"/>
      <c r="J58" s="61" t="str">
        <f>IFERROR(VLOOKUP(SUBSTITUTE($Q58&amp;ROUNDUP($G58,2)," ",""),AWHB_Data!$C$4:$M$1005,MATCH('Estimator AWHB'!$C58,AWHB_Data!$C$4:$M$4,0),TRUE)*1000,"")</f>
        <v/>
      </c>
      <c r="K58" s="61" t="str">
        <f>IFERROR($J58/AWHB_Data!$H$1,"")</f>
        <v/>
      </c>
      <c r="L58" s="62" t="str">
        <f t="shared" si="3"/>
        <v/>
      </c>
      <c r="M58" s="63" t="str">
        <f>IFERROR(VLOOKUP(SUBSTITUTE($Q58&amp;ROUNDUP($G58,2)," ",""),AWHB_Data!$C$4:$N$1005,12,TRUE),"")</f>
        <v/>
      </c>
      <c r="N58" s="74" t="str">
        <f t="shared" si="6"/>
        <v xml:space="preserve"> </v>
      </c>
      <c r="O58" s="75" t="str">
        <f t="shared" si="4"/>
        <v/>
      </c>
      <c r="Q58" s="55" t="str">
        <f>IF($B$1="Metric",IFERROR(VLOOKUP(SUBSTITUTE($A58&amp;"Metric"&amp;$B58," ",""),members_metric!$F$7:$K$2000,6,FALSE),""),IFERROR(VLOOKUP(SUBSTITUTE($A58&amp;$B58," ",""),members!$D$7:$I$2000,6,FALSE),""))</f>
        <v/>
      </c>
      <c r="R58" s="66" t="str">
        <f>IF($B$1="Metric", IFERROR(VLOOKUP(SUBSTITUTE($A58&amp;"Metric"&amp;$B58," ",""),members_metric!$F$7:$J$2000,2,FALSE)/12,""),IFERROR(VLOOKUP(SUBSTITUTE($A58&amp;$B58," ",""),members!$D$7:$G$2000,2,FALSE)/12,""))</f>
        <v/>
      </c>
      <c r="S58" s="67" t="str">
        <f>IF($B$1="Metric", IFERROR(VLOOKUP(SUBSTITUTE($A58&amp;"Metric"&amp;$B58," ",""),members_metric!$F$7:$J$2000,5,FALSE),""),IFERROR(VLOOKUP(SUBSTITUTE($A58&amp;$B58," ",""),members!$D$7:$H$2000,5,FALSE),""))</f>
        <v/>
      </c>
      <c r="T58" s="55"/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</row>
    <row r="59" spans="1:40" ht="15" x14ac:dyDescent="0.2">
      <c r="A59" s="121"/>
      <c r="B59" s="122"/>
      <c r="C59" s="122"/>
      <c r="D59" s="122"/>
      <c r="E59" s="122"/>
      <c r="F59" s="58">
        <f t="shared" si="0"/>
        <v>0</v>
      </c>
      <c r="G59" s="59" t="str">
        <f>IF($B$1="Metric", IFERROR(VLOOKUP(SUBSTITUTE($A59&amp;"Metric"&amp;$B59," ",""),members_metric!$F$7:$J$2000,3,FALSE),""),  IFERROR(VLOOKUP(SUBSTITUTE($A59&amp;$B59," ",""),members!$D$7:$G$2000,3,FALSE),""))</f>
        <v/>
      </c>
      <c r="H59" s="60" t="str">
        <f t="shared" si="5"/>
        <v/>
      </c>
      <c r="I59" s="57"/>
      <c r="J59" s="61" t="str">
        <f>IFERROR(VLOOKUP(SUBSTITUTE($Q59&amp;ROUNDUP($G59,2)," ",""),AWHB_Data!$C$4:$M$1005,MATCH('Estimator AWHB'!$C59,AWHB_Data!$C$4:$M$4,0),TRUE)*1000,"")</f>
        <v/>
      </c>
      <c r="K59" s="61" t="str">
        <f>IFERROR($J59/AWHB_Data!$H$1,"")</f>
        <v/>
      </c>
      <c r="L59" s="62" t="str">
        <f t="shared" si="3"/>
        <v/>
      </c>
      <c r="M59" s="63" t="str">
        <f>IFERROR(VLOOKUP(SUBSTITUTE($Q59&amp;ROUNDUP($G59,2)," ",""),AWHB_Data!$C$4:$N$1005,12,TRUE),"")</f>
        <v/>
      </c>
      <c r="N59" s="74" t="str">
        <f t="shared" si="6"/>
        <v xml:space="preserve"> </v>
      </c>
      <c r="O59" s="75" t="str">
        <f t="shared" si="4"/>
        <v/>
      </c>
      <c r="Q59" s="55" t="str">
        <f>IF($B$1="Metric",IFERROR(VLOOKUP(SUBSTITUTE($A59&amp;"Metric"&amp;$B59," ",""),members_metric!$F$7:$K$2000,6,FALSE),""),IFERROR(VLOOKUP(SUBSTITUTE($A59&amp;$B59," ",""),members!$D$7:$I$2000,6,FALSE),""))</f>
        <v/>
      </c>
      <c r="R59" s="66" t="str">
        <f>IF($B$1="Metric", IFERROR(VLOOKUP(SUBSTITUTE($A59&amp;"Metric"&amp;$B59," ",""),members_metric!$F$7:$J$2000,2,FALSE)/12,""),IFERROR(VLOOKUP(SUBSTITUTE($A59&amp;$B59," ",""),members!$D$7:$G$2000,2,FALSE)/12,""))</f>
        <v/>
      </c>
      <c r="S59" s="67" t="str">
        <f>IF($B$1="Metric", IFERROR(VLOOKUP(SUBSTITUTE($A59&amp;"Metric"&amp;$B59," ",""),members_metric!$F$7:$J$2000,5,FALSE),""),IFERROR(VLOOKUP(SUBSTITUTE($A59&amp;$B59," ",""),members!$D$7:$H$2000,5,FALSE),""))</f>
        <v/>
      </c>
      <c r="T59" s="55"/>
      <c r="U59" s="119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  <c r="AG59" s="119"/>
      <c r="AH59" s="119"/>
      <c r="AI59" s="119"/>
      <c r="AJ59" s="119"/>
      <c r="AK59" s="119"/>
      <c r="AL59" s="119"/>
      <c r="AM59" s="119"/>
      <c r="AN59" s="119"/>
    </row>
    <row r="60" spans="1:40" ht="15" x14ac:dyDescent="0.2">
      <c r="A60" s="121"/>
      <c r="B60" s="122"/>
      <c r="C60" s="122"/>
      <c r="D60" s="122"/>
      <c r="E60" s="122"/>
      <c r="F60" s="58">
        <f t="shared" si="0"/>
        <v>0</v>
      </c>
      <c r="G60" s="59" t="str">
        <f>IF($B$1="Metric", IFERROR(VLOOKUP(SUBSTITUTE($A60&amp;"Metric"&amp;$B60," ",""),members_metric!$F$7:$J$2000,3,FALSE),""),  IFERROR(VLOOKUP(SUBSTITUTE($A60&amp;$B60," ",""),members!$D$7:$G$2000,3,FALSE),""))</f>
        <v/>
      </c>
      <c r="H60" s="60" t="str">
        <f t="shared" si="5"/>
        <v/>
      </c>
      <c r="I60" s="57"/>
      <c r="J60" s="61" t="str">
        <f>IFERROR(VLOOKUP(SUBSTITUTE($Q60&amp;ROUNDUP($G60,2)," ",""),AWHB_Data!$C$4:$M$1005,MATCH('Estimator AWHB'!$C60,AWHB_Data!$C$4:$M$4,0),TRUE)*1000,"")</f>
        <v/>
      </c>
      <c r="K60" s="61" t="str">
        <f>IFERROR($J60/AWHB_Data!$H$1,"")</f>
        <v/>
      </c>
      <c r="L60" s="62" t="str">
        <f t="shared" si="3"/>
        <v/>
      </c>
      <c r="M60" s="63" t="str">
        <f>IFERROR(VLOOKUP(SUBSTITUTE($Q60&amp;ROUNDUP($G60,2)," ",""),AWHB_Data!$C$4:$N$1005,12,TRUE),"")</f>
        <v/>
      </c>
      <c r="N60" s="74" t="str">
        <f t="shared" si="6"/>
        <v xml:space="preserve"> </v>
      </c>
      <c r="O60" s="75" t="str">
        <f t="shared" si="4"/>
        <v/>
      </c>
      <c r="Q60" s="55" t="str">
        <f>IF($B$1="Metric",IFERROR(VLOOKUP(SUBSTITUTE($A60&amp;"Metric"&amp;$B60," ",""),members_metric!$F$7:$K$2000,6,FALSE),""),IFERROR(VLOOKUP(SUBSTITUTE($A60&amp;$B60," ",""),members!$D$7:$I$2000,6,FALSE),""))</f>
        <v/>
      </c>
      <c r="R60" s="66" t="str">
        <f>IF($B$1="Metric", IFERROR(VLOOKUP(SUBSTITUTE($A60&amp;"Metric"&amp;$B60," ",""),members_metric!$F$7:$J$2000,2,FALSE)/12,""),IFERROR(VLOOKUP(SUBSTITUTE($A60&amp;$B60," ",""),members!$D$7:$G$2000,2,FALSE)/12,""))</f>
        <v/>
      </c>
      <c r="S60" s="67" t="str">
        <f>IF($B$1="Metric", IFERROR(VLOOKUP(SUBSTITUTE($A60&amp;"Metric"&amp;$B60," ",""),members_metric!$F$7:$J$2000,5,FALSE),""),IFERROR(VLOOKUP(SUBSTITUTE($A60&amp;$B60," ",""),members!$D$7:$H$2000,5,FALSE),""))</f>
        <v/>
      </c>
      <c r="T60" s="55"/>
      <c r="U60" s="119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  <c r="AL60" s="119"/>
      <c r="AM60" s="119"/>
      <c r="AN60" s="119"/>
    </row>
    <row r="61" spans="1:40" ht="15" x14ac:dyDescent="0.2">
      <c r="A61" s="121"/>
      <c r="B61" s="122"/>
      <c r="C61" s="122"/>
      <c r="D61" s="122"/>
      <c r="E61" s="122"/>
      <c r="F61" s="58">
        <f t="shared" si="0"/>
        <v>0</v>
      </c>
      <c r="G61" s="59" t="str">
        <f>IF($B$1="Metric", IFERROR(VLOOKUP(SUBSTITUTE($A61&amp;"Metric"&amp;$B61," ",""),members_metric!$F$7:$J$2000,3,FALSE),""),  IFERROR(VLOOKUP(SUBSTITUTE($A61&amp;$B61," ",""),members!$D$7:$G$2000,3,FALSE),""))</f>
        <v/>
      </c>
      <c r="H61" s="60" t="str">
        <f t="shared" si="5"/>
        <v/>
      </c>
      <c r="I61" s="57"/>
      <c r="J61" s="61" t="str">
        <f>IFERROR(VLOOKUP(SUBSTITUTE($Q61&amp;ROUNDUP($G61,2)," ",""),AWHB_Data!$C$4:$M$1005,MATCH('Estimator AWHB'!$C61,AWHB_Data!$C$4:$M$4,0),TRUE)*1000,"")</f>
        <v/>
      </c>
      <c r="K61" s="61" t="str">
        <f>IFERROR($J61/AWHB_Data!$H$1,"")</f>
        <v/>
      </c>
      <c r="L61" s="62" t="str">
        <f t="shared" si="3"/>
        <v/>
      </c>
      <c r="M61" s="63" t="str">
        <f>IFERROR(VLOOKUP(SUBSTITUTE($Q61&amp;ROUNDUP($G61,2)," ",""),AWHB_Data!$C$4:$N$1005,12,TRUE),"")</f>
        <v/>
      </c>
      <c r="N61" s="74" t="str">
        <f t="shared" si="6"/>
        <v xml:space="preserve"> </v>
      </c>
      <c r="O61" s="75" t="str">
        <f t="shared" si="4"/>
        <v/>
      </c>
      <c r="Q61" s="55" t="str">
        <f>IF($B$1="Metric",IFERROR(VLOOKUP(SUBSTITUTE($A61&amp;"Metric"&amp;$B61," ",""),members_metric!$F$7:$K$2000,6,FALSE),""),IFERROR(VLOOKUP(SUBSTITUTE($A61&amp;$B61," ",""),members!$D$7:$I$2000,6,FALSE),""))</f>
        <v/>
      </c>
      <c r="R61" s="66" t="str">
        <f>IF($B$1="Metric", IFERROR(VLOOKUP(SUBSTITUTE($A61&amp;"Metric"&amp;$B61," ",""),members_metric!$F$7:$J$2000,2,FALSE)/12,""),IFERROR(VLOOKUP(SUBSTITUTE($A61&amp;$B61," ",""),members!$D$7:$G$2000,2,FALSE)/12,""))</f>
        <v/>
      </c>
      <c r="S61" s="67" t="str">
        <f>IF($B$1="Metric", IFERROR(VLOOKUP(SUBSTITUTE($A61&amp;"Metric"&amp;$B61," ",""),members_metric!$F$7:$J$2000,5,FALSE),""),IFERROR(VLOOKUP(SUBSTITUTE($A61&amp;$B61," ",""),members!$D$7:$H$2000,5,FALSE),""))</f>
        <v/>
      </c>
      <c r="T61" s="55"/>
      <c r="U61" s="119"/>
      <c r="V61" s="119"/>
      <c r="W61" s="119"/>
      <c r="X61" s="119"/>
      <c r="Y61" s="119"/>
      <c r="Z61" s="119"/>
      <c r="AA61" s="119"/>
      <c r="AB61" s="119"/>
      <c r="AC61" s="119"/>
      <c r="AD61" s="119"/>
      <c r="AE61" s="119"/>
      <c r="AF61" s="119"/>
      <c r="AG61" s="119"/>
      <c r="AH61" s="119"/>
      <c r="AI61" s="119"/>
      <c r="AJ61" s="119"/>
      <c r="AK61" s="119"/>
      <c r="AL61" s="119"/>
      <c r="AM61" s="119"/>
      <c r="AN61" s="119"/>
    </row>
    <row r="62" spans="1:40" ht="15" x14ac:dyDescent="0.2">
      <c r="A62" s="121"/>
      <c r="B62" s="122"/>
      <c r="C62" s="122"/>
      <c r="D62" s="122"/>
      <c r="E62" s="122"/>
      <c r="F62" s="58">
        <f t="shared" si="0"/>
        <v>0</v>
      </c>
      <c r="G62" s="59" t="str">
        <f>IF($B$1="Metric", IFERROR(VLOOKUP(SUBSTITUTE($A62&amp;"Metric"&amp;$B62," ",""),members_metric!$F$7:$J$2000,3,FALSE),""),  IFERROR(VLOOKUP(SUBSTITUTE($A62&amp;$B62," ",""),members!$D$7:$G$2000,3,FALSE),""))</f>
        <v/>
      </c>
      <c r="H62" s="60" t="str">
        <f t="shared" si="5"/>
        <v/>
      </c>
      <c r="I62" s="57"/>
      <c r="J62" s="61" t="str">
        <f>IFERROR(VLOOKUP(SUBSTITUTE($Q62&amp;ROUNDUP($G62,2)," ",""),AWHB_Data!$C$4:$M$1005,MATCH('Estimator AWHB'!$C62,AWHB_Data!$C$4:$M$4,0),TRUE)*1000,"")</f>
        <v/>
      </c>
      <c r="K62" s="61" t="str">
        <f>IFERROR($J62/AWHB_Data!$H$1,"")</f>
        <v/>
      </c>
      <c r="L62" s="62" t="str">
        <f t="shared" si="3"/>
        <v/>
      </c>
      <c r="M62" s="63" t="str">
        <f>IFERROR(VLOOKUP(SUBSTITUTE($Q62&amp;ROUNDUP($G62,2)," ",""),AWHB_Data!$C$4:$N$1005,12,TRUE),"")</f>
        <v/>
      </c>
      <c r="N62" s="74" t="str">
        <f t="shared" si="6"/>
        <v xml:space="preserve"> </v>
      </c>
      <c r="O62" s="75" t="str">
        <f t="shared" si="4"/>
        <v/>
      </c>
      <c r="Q62" s="55" t="str">
        <f>IF($B$1="Metric",IFERROR(VLOOKUP(SUBSTITUTE($A62&amp;"Metric"&amp;$B62," ",""),members_metric!$F$7:$K$2000,6,FALSE),""),IFERROR(VLOOKUP(SUBSTITUTE($A62&amp;$B62," ",""),members!$D$7:$I$2000,6,FALSE),""))</f>
        <v/>
      </c>
      <c r="R62" s="66" t="str">
        <f>IF($B$1="Metric", IFERROR(VLOOKUP(SUBSTITUTE($A62&amp;"Metric"&amp;$B62," ",""),members_metric!$F$7:$J$2000,2,FALSE)/12,""),IFERROR(VLOOKUP(SUBSTITUTE($A62&amp;$B62," ",""),members!$D$7:$G$2000,2,FALSE)/12,""))</f>
        <v/>
      </c>
      <c r="S62" s="67" t="str">
        <f>IF($B$1="Metric", IFERROR(VLOOKUP(SUBSTITUTE($A62&amp;"Metric"&amp;$B62," ",""),members_metric!$F$7:$J$2000,5,FALSE),""),IFERROR(VLOOKUP(SUBSTITUTE($A62&amp;$B62," ",""),members!$D$7:$H$2000,5,FALSE),""))</f>
        <v/>
      </c>
      <c r="T62" s="55"/>
      <c r="U62" s="119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  <c r="AG62" s="119"/>
      <c r="AH62" s="119"/>
      <c r="AI62" s="119"/>
      <c r="AJ62" s="119"/>
      <c r="AK62" s="119"/>
      <c r="AL62" s="119"/>
      <c r="AM62" s="119"/>
      <c r="AN62" s="119"/>
    </row>
    <row r="63" spans="1:40" ht="15" x14ac:dyDescent="0.2">
      <c r="A63" s="121"/>
      <c r="B63" s="122"/>
      <c r="C63" s="122"/>
      <c r="D63" s="122"/>
      <c r="E63" s="122"/>
      <c r="F63" s="58">
        <f t="shared" si="0"/>
        <v>0</v>
      </c>
      <c r="G63" s="59" t="str">
        <f>IF($B$1="Metric", IFERROR(VLOOKUP(SUBSTITUTE($A63&amp;"Metric"&amp;$B63," ",""),members_metric!$F$7:$J$2000,3,FALSE),""),  IFERROR(VLOOKUP(SUBSTITUTE($A63&amp;$B63," ",""),members!$D$7:$G$2000,3,FALSE),""))</f>
        <v/>
      </c>
      <c r="H63" s="60" t="str">
        <f t="shared" si="5"/>
        <v/>
      </c>
      <c r="I63" s="57"/>
      <c r="J63" s="61" t="str">
        <f>IFERROR(VLOOKUP(SUBSTITUTE($Q63&amp;ROUNDUP($G63,2)," ",""),AWHB_Data!$C$4:$M$1005,MATCH('Estimator AWHB'!$C63,AWHB_Data!$C$4:$M$4,0),TRUE)*1000,"")</f>
        <v/>
      </c>
      <c r="K63" s="61" t="str">
        <f>IFERROR($J63/AWHB_Data!$H$1,"")</f>
        <v/>
      </c>
      <c r="L63" s="62" t="str">
        <f t="shared" si="3"/>
        <v/>
      </c>
      <c r="M63" s="63" t="str">
        <f>IFERROR(VLOOKUP(SUBSTITUTE($Q63&amp;ROUNDUP($G63,2)," ",""),AWHB_Data!$C$4:$N$1005,12,TRUE),"")</f>
        <v/>
      </c>
      <c r="N63" s="74" t="str">
        <f t="shared" si="6"/>
        <v xml:space="preserve"> </v>
      </c>
      <c r="O63" s="75" t="str">
        <f t="shared" si="4"/>
        <v/>
      </c>
      <c r="Q63" s="55" t="str">
        <f>IF($B$1="Metric",IFERROR(VLOOKUP(SUBSTITUTE($A63&amp;"Metric"&amp;$B63," ",""),members_metric!$F$7:$K$2000,6,FALSE),""),IFERROR(VLOOKUP(SUBSTITUTE($A63&amp;$B63," ",""),members!$D$7:$I$2000,6,FALSE),""))</f>
        <v/>
      </c>
      <c r="R63" s="66" t="str">
        <f>IF($B$1="Metric", IFERROR(VLOOKUP(SUBSTITUTE($A63&amp;"Metric"&amp;$B63," ",""),members_metric!$F$7:$J$2000,2,FALSE)/12,""),IFERROR(VLOOKUP(SUBSTITUTE($A63&amp;$B63," ",""),members!$D$7:$G$2000,2,FALSE)/12,""))</f>
        <v/>
      </c>
      <c r="S63" s="67" t="str">
        <f>IF($B$1="Metric", IFERROR(VLOOKUP(SUBSTITUTE($A63&amp;"Metric"&amp;$B63," ",""),members_metric!$F$7:$J$2000,5,FALSE),""),IFERROR(VLOOKUP(SUBSTITUTE($A63&amp;$B63," ",""),members!$D$7:$H$2000,5,FALSE),""))</f>
        <v/>
      </c>
      <c r="T63" s="55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  <c r="AN63" s="119"/>
    </row>
    <row r="64" spans="1:40" ht="15" x14ac:dyDescent="0.2">
      <c r="A64" s="121"/>
      <c r="B64" s="122"/>
      <c r="C64" s="122"/>
      <c r="D64" s="122"/>
      <c r="E64" s="122"/>
      <c r="F64" s="58">
        <f t="shared" si="0"/>
        <v>0</v>
      </c>
      <c r="G64" s="59" t="str">
        <f>IF($B$1="Metric", IFERROR(VLOOKUP(SUBSTITUTE($A64&amp;"Metric"&amp;$B64," ",""),members_metric!$F$7:$J$2000,3,FALSE),""),  IFERROR(VLOOKUP(SUBSTITUTE($A64&amp;$B64," ",""),members!$D$7:$G$2000,3,FALSE),""))</f>
        <v/>
      </c>
      <c r="H64" s="60" t="str">
        <f t="shared" si="5"/>
        <v/>
      </c>
      <c r="I64" s="57"/>
      <c r="J64" s="61" t="str">
        <f>IFERROR(VLOOKUP(SUBSTITUTE($Q64&amp;ROUNDUP($G64,2)," ",""),AWHB_Data!$C$4:$M$1005,MATCH('Estimator AWHB'!$C64,AWHB_Data!$C$4:$M$4,0),TRUE)*1000,"")</f>
        <v/>
      </c>
      <c r="K64" s="61" t="str">
        <f>IFERROR($J64/AWHB_Data!$H$1,"")</f>
        <v/>
      </c>
      <c r="L64" s="62" t="str">
        <f t="shared" si="3"/>
        <v/>
      </c>
      <c r="M64" s="63" t="str">
        <f>IFERROR(VLOOKUP(SUBSTITUTE($Q64&amp;ROUNDUP($G64,2)," ",""),AWHB_Data!$C$4:$N$1005,12,TRUE),"")</f>
        <v/>
      </c>
      <c r="N64" s="74" t="str">
        <f t="shared" si="6"/>
        <v xml:space="preserve"> </v>
      </c>
      <c r="O64" s="75" t="str">
        <f t="shared" si="4"/>
        <v/>
      </c>
      <c r="Q64" s="55" t="str">
        <f>IF($B$1="Metric",IFERROR(VLOOKUP(SUBSTITUTE($A64&amp;"Metric"&amp;$B64," ",""),members_metric!$F$7:$K$2000,6,FALSE),""),IFERROR(VLOOKUP(SUBSTITUTE($A64&amp;$B64," ",""),members!$D$7:$I$2000,6,FALSE),""))</f>
        <v/>
      </c>
      <c r="R64" s="66" t="str">
        <f>IF($B$1="Metric", IFERROR(VLOOKUP(SUBSTITUTE($A64&amp;"Metric"&amp;$B64," ",""),members_metric!$F$7:$J$2000,2,FALSE)/12,""),IFERROR(VLOOKUP(SUBSTITUTE($A64&amp;$B64," ",""),members!$D$7:$G$2000,2,FALSE)/12,""))</f>
        <v/>
      </c>
      <c r="S64" s="67" t="str">
        <f>IF($B$1="Metric", IFERROR(VLOOKUP(SUBSTITUTE($A64&amp;"Metric"&amp;$B64," ",""),members_metric!$F$7:$J$2000,5,FALSE),""),IFERROR(VLOOKUP(SUBSTITUTE($A64&amp;$B64," ",""),members!$D$7:$H$2000,5,FALSE),""))</f>
        <v/>
      </c>
      <c r="T64" s="55"/>
      <c r="U64" s="119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19"/>
      <c r="AG64" s="119"/>
      <c r="AH64" s="119"/>
      <c r="AI64" s="119"/>
      <c r="AJ64" s="119"/>
      <c r="AK64" s="119"/>
      <c r="AL64" s="119"/>
      <c r="AM64" s="119"/>
      <c r="AN64" s="119"/>
    </row>
    <row r="65" spans="1:40" ht="15" x14ac:dyDescent="0.2">
      <c r="A65" s="121"/>
      <c r="B65" s="122"/>
      <c r="C65" s="122"/>
      <c r="D65" s="122"/>
      <c r="E65" s="122"/>
      <c r="F65" s="58">
        <f t="shared" si="0"/>
        <v>0</v>
      </c>
      <c r="G65" s="59" t="str">
        <f>IF($B$1="Metric", IFERROR(VLOOKUP(SUBSTITUTE($A65&amp;"Metric"&amp;$B65," ",""),members_metric!$F$7:$J$2000,3,FALSE),""),  IFERROR(VLOOKUP(SUBSTITUTE($A65&amp;$B65," ",""),members!$D$7:$G$2000,3,FALSE),""))</f>
        <v/>
      </c>
      <c r="H65" s="60" t="str">
        <f t="shared" si="5"/>
        <v/>
      </c>
      <c r="I65" s="57"/>
      <c r="J65" s="61" t="str">
        <f>IFERROR(VLOOKUP(SUBSTITUTE($Q65&amp;ROUNDUP($G65,2)," ",""),AWHB_Data!$C$4:$M$1005,MATCH('Estimator AWHB'!$C65,AWHB_Data!$C$4:$M$4,0),TRUE)*1000,"")</f>
        <v/>
      </c>
      <c r="K65" s="61" t="str">
        <f>IFERROR($J65/AWHB_Data!$H$1,"")</f>
        <v/>
      </c>
      <c r="L65" s="62" t="str">
        <f t="shared" si="3"/>
        <v/>
      </c>
      <c r="M65" s="63" t="str">
        <f>IFERROR(VLOOKUP(SUBSTITUTE($Q65&amp;ROUNDUP($G65,2)," ",""),AWHB_Data!$C$4:$N$1005,12,TRUE),"")</f>
        <v/>
      </c>
      <c r="N65" s="74" t="str">
        <f t="shared" si="6"/>
        <v xml:space="preserve"> </v>
      </c>
      <c r="O65" s="75" t="str">
        <f t="shared" si="4"/>
        <v/>
      </c>
      <c r="Q65" s="55" t="str">
        <f>IF($B$1="Metric",IFERROR(VLOOKUP(SUBSTITUTE($A65&amp;"Metric"&amp;$B65," ",""),members_metric!$F$7:$K$2000,6,FALSE),""),IFERROR(VLOOKUP(SUBSTITUTE($A65&amp;$B65," ",""),members!$D$7:$I$2000,6,FALSE),""))</f>
        <v/>
      </c>
      <c r="R65" s="66" t="str">
        <f>IF($B$1="Metric", IFERROR(VLOOKUP(SUBSTITUTE($A65&amp;"Metric"&amp;$B65," ",""),members_metric!$F$7:$J$2000,2,FALSE)/12,""),IFERROR(VLOOKUP(SUBSTITUTE($A65&amp;$B65," ",""),members!$D$7:$G$2000,2,FALSE)/12,""))</f>
        <v/>
      </c>
      <c r="S65" s="67" t="str">
        <f>IF($B$1="Metric", IFERROR(VLOOKUP(SUBSTITUTE($A65&amp;"Metric"&amp;$B65," ",""),members_metric!$F$7:$J$2000,5,FALSE),""),IFERROR(VLOOKUP(SUBSTITUTE($A65&amp;$B65," ",""),members!$D$7:$H$2000,5,FALSE),""))</f>
        <v/>
      </c>
      <c r="T65" s="55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119"/>
      <c r="AJ65" s="119"/>
      <c r="AK65" s="119"/>
      <c r="AL65" s="119"/>
      <c r="AM65" s="119"/>
      <c r="AN65" s="119"/>
    </row>
    <row r="66" spans="1:40" ht="15" x14ac:dyDescent="0.2">
      <c r="A66" s="121"/>
      <c r="B66" s="122"/>
      <c r="C66" s="122"/>
      <c r="D66" s="122"/>
      <c r="E66" s="122"/>
      <c r="F66" s="58">
        <f t="shared" si="0"/>
        <v>0</v>
      </c>
      <c r="G66" s="59" t="str">
        <f>IF($B$1="Metric", IFERROR(VLOOKUP(SUBSTITUTE($A66&amp;"Metric"&amp;$B66," ",""),members_metric!$F$7:$J$2000,3,FALSE),""),  IFERROR(VLOOKUP(SUBSTITUTE($A66&amp;$B66," ",""),members!$D$7:$G$2000,3,FALSE),""))</f>
        <v/>
      </c>
      <c r="H66" s="60" t="str">
        <f t="shared" si="5"/>
        <v/>
      </c>
      <c r="I66" s="57"/>
      <c r="J66" s="61" t="str">
        <f>IFERROR(VLOOKUP(SUBSTITUTE($Q66&amp;ROUNDUP($G66,2)," ",""),AWHB_Data!$C$4:$M$1005,MATCH('Estimator AWHB'!$C66,AWHB_Data!$C$4:$M$4,0),TRUE)*1000,"")</f>
        <v/>
      </c>
      <c r="K66" s="61" t="str">
        <f>IFERROR($J66/AWHB_Data!$H$1,"")</f>
        <v/>
      </c>
      <c r="L66" s="62" t="str">
        <f t="shared" si="3"/>
        <v/>
      </c>
      <c r="M66" s="63" t="str">
        <f>IFERROR(VLOOKUP(SUBSTITUTE($Q66&amp;ROUNDUP($G66,2)," ",""),AWHB_Data!$C$4:$N$1005,12,TRUE),"")</f>
        <v/>
      </c>
      <c r="N66" s="74" t="str">
        <f t="shared" si="6"/>
        <v xml:space="preserve"> </v>
      </c>
      <c r="O66" s="75" t="str">
        <f t="shared" si="4"/>
        <v/>
      </c>
      <c r="Q66" s="55" t="str">
        <f>IF($B$1="Metric",IFERROR(VLOOKUP(SUBSTITUTE($A66&amp;"Metric"&amp;$B66," ",""),members_metric!$F$7:$K$2000,6,FALSE),""),IFERROR(VLOOKUP(SUBSTITUTE($A66&amp;$B66," ",""),members!$D$7:$I$2000,6,FALSE),""))</f>
        <v/>
      </c>
      <c r="R66" s="66" t="str">
        <f>IF($B$1="Metric", IFERROR(VLOOKUP(SUBSTITUTE($A66&amp;"Metric"&amp;$B66," ",""),members_metric!$F$7:$J$2000,2,FALSE)/12,""),IFERROR(VLOOKUP(SUBSTITUTE($A66&amp;$B66," ",""),members!$D$7:$G$2000,2,FALSE)/12,""))</f>
        <v/>
      </c>
      <c r="S66" s="67" t="str">
        <f>IF($B$1="Metric", IFERROR(VLOOKUP(SUBSTITUTE($A66&amp;"Metric"&amp;$B66," ",""),members_metric!$F$7:$J$2000,5,FALSE),""),IFERROR(VLOOKUP(SUBSTITUTE($A66&amp;$B66," ",""),members!$D$7:$H$2000,5,FALSE),""))</f>
        <v/>
      </c>
      <c r="T66" s="55"/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9"/>
      <c r="AM66" s="119"/>
      <c r="AN66" s="119"/>
    </row>
    <row r="67" spans="1:40" ht="15" x14ac:dyDescent="0.2">
      <c r="A67" s="121"/>
      <c r="B67" s="122"/>
      <c r="C67" s="122"/>
      <c r="D67" s="122"/>
      <c r="E67" s="122"/>
      <c r="F67" s="58">
        <f t="shared" si="0"/>
        <v>0</v>
      </c>
      <c r="G67" s="59" t="str">
        <f>IF($B$1="Metric", IFERROR(VLOOKUP(SUBSTITUTE($A67&amp;"Metric"&amp;$B67," ",""),members_metric!$F$7:$J$2000,3,FALSE),""),  IFERROR(VLOOKUP(SUBSTITUTE($A67&amp;$B67," ",""),members!$D$7:$G$2000,3,FALSE),""))</f>
        <v/>
      </c>
      <c r="H67" s="60" t="str">
        <f t="shared" si="5"/>
        <v/>
      </c>
      <c r="I67" s="57"/>
      <c r="J67" s="61" t="str">
        <f>IFERROR(VLOOKUP(SUBSTITUTE($Q67&amp;ROUNDUP($G67,2)," ",""),AWHB_Data!$C$4:$M$1005,MATCH('Estimator AWHB'!$C67,AWHB_Data!$C$4:$M$4,0),TRUE)*1000,"")</f>
        <v/>
      </c>
      <c r="K67" s="61" t="str">
        <f>IFERROR($J67/AWHB_Data!$H$1,"")</f>
        <v/>
      </c>
      <c r="L67" s="62" t="str">
        <f t="shared" si="3"/>
        <v/>
      </c>
      <c r="M67" s="63" t="str">
        <f>IFERROR(VLOOKUP(SUBSTITUTE($Q67&amp;ROUNDUP($G67,2)," ",""),AWHB_Data!$C$4:$N$1005,12,TRUE),"")</f>
        <v/>
      </c>
      <c r="N67" s="74" t="str">
        <f t="shared" si="6"/>
        <v xml:space="preserve"> </v>
      </c>
      <c r="O67" s="75" t="str">
        <f t="shared" si="4"/>
        <v/>
      </c>
      <c r="Q67" s="55" t="str">
        <f>IF($B$1="Metric",IFERROR(VLOOKUP(SUBSTITUTE($A67&amp;"Metric"&amp;$B67," ",""),members_metric!$F$7:$K$2000,6,FALSE),""),IFERROR(VLOOKUP(SUBSTITUTE($A67&amp;$B67," ",""),members!$D$7:$I$2000,6,FALSE),""))</f>
        <v/>
      </c>
      <c r="R67" s="66" t="str">
        <f>IF($B$1="Metric", IFERROR(VLOOKUP(SUBSTITUTE($A67&amp;"Metric"&amp;$B67," ",""),members_metric!$F$7:$J$2000,2,FALSE)/12,""),IFERROR(VLOOKUP(SUBSTITUTE($A67&amp;$B67," ",""),members!$D$7:$G$2000,2,FALSE)/12,""))</f>
        <v/>
      </c>
      <c r="S67" s="67" t="str">
        <f>IF($B$1="Metric", IFERROR(VLOOKUP(SUBSTITUTE($A67&amp;"Metric"&amp;$B67," ",""),members_metric!$F$7:$J$2000,5,FALSE),""),IFERROR(VLOOKUP(SUBSTITUTE($A67&amp;$B67," ",""),members!$D$7:$H$2000,5,FALSE),""))</f>
        <v/>
      </c>
      <c r="T67" s="55"/>
      <c r="U67" s="119"/>
      <c r="V67" s="119"/>
      <c r="W67" s="119"/>
      <c r="X67" s="119"/>
      <c r="Y67" s="119"/>
      <c r="Z67" s="119"/>
      <c r="AA67" s="119"/>
      <c r="AB67" s="119"/>
      <c r="AC67" s="119"/>
      <c r="AD67" s="119"/>
      <c r="AE67" s="119"/>
      <c r="AF67" s="119"/>
      <c r="AG67" s="119"/>
      <c r="AH67" s="119"/>
      <c r="AI67" s="119"/>
      <c r="AJ67" s="119"/>
      <c r="AK67" s="119"/>
      <c r="AL67" s="119"/>
      <c r="AM67" s="119"/>
      <c r="AN67" s="119"/>
    </row>
    <row r="68" spans="1:40" ht="15" x14ac:dyDescent="0.2">
      <c r="A68" s="121"/>
      <c r="B68" s="122"/>
      <c r="C68" s="122"/>
      <c r="D68" s="122"/>
      <c r="E68" s="122"/>
      <c r="F68" s="58">
        <f t="shared" si="0"/>
        <v>0</v>
      </c>
      <c r="G68" s="59" t="str">
        <f>IF($B$1="Metric", IFERROR(VLOOKUP(SUBSTITUTE($A68&amp;"Metric"&amp;$B68," ",""),members_metric!$F$7:$J$2000,3,FALSE),""),  IFERROR(VLOOKUP(SUBSTITUTE($A68&amp;$B68," ",""),members!$D$7:$G$2000,3,FALSE),""))</f>
        <v/>
      </c>
      <c r="H68" s="60" t="str">
        <f t="shared" si="5"/>
        <v/>
      </c>
      <c r="I68" s="57"/>
      <c r="J68" s="61" t="str">
        <f>IFERROR(VLOOKUP(SUBSTITUTE($Q68&amp;ROUNDUP($G68,2)," ",""),AWHB_Data!$C$4:$M$1005,MATCH('Estimator AWHB'!$C68,AWHB_Data!$C$4:$M$4,0),TRUE)*1000,"")</f>
        <v/>
      </c>
      <c r="K68" s="61" t="str">
        <f>IFERROR($J68/AWHB_Data!$H$1,"")</f>
        <v/>
      </c>
      <c r="L68" s="62" t="str">
        <f t="shared" si="3"/>
        <v/>
      </c>
      <c r="M68" s="63" t="str">
        <f>IFERROR(VLOOKUP(SUBSTITUTE($Q68&amp;ROUNDUP($G68,2)," ",""),AWHB_Data!$C$4:$N$1005,12,TRUE),"")</f>
        <v/>
      </c>
      <c r="N68" s="74" t="str">
        <f t="shared" si="6"/>
        <v xml:space="preserve"> </v>
      </c>
      <c r="O68" s="75" t="str">
        <f t="shared" si="4"/>
        <v/>
      </c>
      <c r="Q68" s="55" t="str">
        <f>IF($B$1="Metric",IFERROR(VLOOKUP(SUBSTITUTE($A68&amp;"Metric"&amp;$B68," ",""),members_metric!$F$7:$K$2000,6,FALSE),""),IFERROR(VLOOKUP(SUBSTITUTE($A68&amp;$B68," ",""),members!$D$7:$I$2000,6,FALSE),""))</f>
        <v/>
      </c>
      <c r="R68" s="66" t="str">
        <f>IF($B$1="Metric", IFERROR(VLOOKUP(SUBSTITUTE($A68&amp;"Metric"&amp;$B68," ",""),members_metric!$F$7:$J$2000,2,FALSE)/12,""),IFERROR(VLOOKUP(SUBSTITUTE($A68&amp;$B68," ",""),members!$D$7:$G$2000,2,FALSE)/12,""))</f>
        <v/>
      </c>
      <c r="S68" s="67" t="str">
        <f>IF($B$1="Metric", IFERROR(VLOOKUP(SUBSTITUTE($A68&amp;"Metric"&amp;$B68," ",""),members_metric!$F$7:$J$2000,5,FALSE),""),IFERROR(VLOOKUP(SUBSTITUTE($A68&amp;$B68," ",""),members!$D$7:$H$2000,5,FALSE),""))</f>
        <v/>
      </c>
      <c r="T68" s="55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  <c r="AK68" s="119"/>
      <c r="AL68" s="119"/>
      <c r="AM68" s="119"/>
      <c r="AN68" s="119"/>
    </row>
    <row r="69" spans="1:40" ht="15" x14ac:dyDescent="0.2">
      <c r="A69" s="121"/>
      <c r="B69" s="122"/>
      <c r="C69" s="122"/>
      <c r="D69" s="122"/>
      <c r="E69" s="122"/>
      <c r="F69" s="58">
        <f t="shared" si="0"/>
        <v>0</v>
      </c>
      <c r="G69" s="59" t="str">
        <f>IF($B$1="Metric", IFERROR(VLOOKUP(SUBSTITUTE($A69&amp;"Metric"&amp;$B69," ",""),members_metric!$F$7:$J$2000,3,FALSE),""),  IFERROR(VLOOKUP(SUBSTITUTE($A69&amp;$B69," ",""),members!$D$7:$G$2000,3,FALSE),""))</f>
        <v/>
      </c>
      <c r="H69" s="60" t="str">
        <f t="shared" si="5"/>
        <v/>
      </c>
      <c r="I69" s="57"/>
      <c r="J69" s="61" t="str">
        <f>IFERROR(VLOOKUP(SUBSTITUTE($Q69&amp;ROUNDUP($G69,2)," ",""),AWHB_Data!$C$4:$M$1005,MATCH('Estimator AWHB'!$C69,AWHB_Data!$C$4:$M$4,0),TRUE)*1000,"")</f>
        <v/>
      </c>
      <c r="K69" s="61" t="str">
        <f>IFERROR($J69/AWHB_Data!$H$1,"")</f>
        <v/>
      </c>
      <c r="L69" s="62" t="str">
        <f t="shared" si="3"/>
        <v/>
      </c>
      <c r="M69" s="63" t="str">
        <f>IFERROR(VLOOKUP(SUBSTITUTE($Q69&amp;ROUNDUP($G69,2)," ",""),AWHB_Data!$C$4:$N$1005,12,TRUE),"")</f>
        <v/>
      </c>
      <c r="N69" s="74" t="str">
        <f t="shared" si="6"/>
        <v xml:space="preserve"> </v>
      </c>
      <c r="O69" s="75" t="str">
        <f t="shared" si="4"/>
        <v/>
      </c>
      <c r="Q69" s="55" t="str">
        <f>IF($B$1="Metric",IFERROR(VLOOKUP(SUBSTITUTE($A69&amp;"Metric"&amp;$B69," ",""),members_metric!$F$7:$K$2000,6,FALSE),""),IFERROR(VLOOKUP(SUBSTITUTE($A69&amp;$B69," ",""),members!$D$7:$I$2000,6,FALSE),""))</f>
        <v/>
      </c>
      <c r="R69" s="66" t="str">
        <f>IF($B$1="Metric", IFERROR(VLOOKUP(SUBSTITUTE($A69&amp;"Metric"&amp;$B69," ",""),members_metric!$F$7:$J$2000,2,FALSE)/12,""),IFERROR(VLOOKUP(SUBSTITUTE($A69&amp;$B69," ",""),members!$D$7:$G$2000,2,FALSE)/12,""))</f>
        <v/>
      </c>
      <c r="S69" s="67" t="str">
        <f>IF($B$1="Metric", IFERROR(VLOOKUP(SUBSTITUTE($A69&amp;"Metric"&amp;$B69," ",""),members_metric!$F$7:$J$2000,5,FALSE),""),IFERROR(VLOOKUP(SUBSTITUTE($A69&amp;$B69," ",""),members!$D$7:$H$2000,5,FALSE),""))</f>
        <v/>
      </c>
      <c r="T69" s="55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  <c r="AK69" s="119"/>
      <c r="AL69" s="119"/>
      <c r="AM69" s="119"/>
      <c r="AN69" s="119"/>
    </row>
    <row r="70" spans="1:40" ht="15" x14ac:dyDescent="0.2">
      <c r="A70" s="121"/>
      <c r="B70" s="122"/>
      <c r="C70" s="122"/>
      <c r="D70" s="122"/>
      <c r="E70" s="122"/>
      <c r="F70" s="58">
        <f t="shared" si="0"/>
        <v>0</v>
      </c>
      <c r="G70" s="59" t="str">
        <f>IF($B$1="Metric", IFERROR(VLOOKUP(SUBSTITUTE($A70&amp;"Metric"&amp;$B70," ",""),members_metric!$F$7:$J$2000,3,FALSE),""),  IFERROR(VLOOKUP(SUBSTITUTE($A70&amp;$B70," ",""),members!$D$7:$G$2000,3,FALSE),""))</f>
        <v/>
      </c>
      <c r="H70" s="60" t="str">
        <f t="shared" si="5"/>
        <v/>
      </c>
      <c r="I70" s="57"/>
      <c r="J70" s="61" t="str">
        <f>IFERROR(VLOOKUP(SUBSTITUTE($Q70&amp;ROUNDUP($G70,2)," ",""),AWHB_Data!$C$4:$M$1005,MATCH('Estimator AWHB'!$C70,AWHB_Data!$C$4:$M$4,0),TRUE)*1000,"")</f>
        <v/>
      </c>
      <c r="K70" s="61" t="str">
        <f>IFERROR($J70/AWHB_Data!$H$1,"")</f>
        <v/>
      </c>
      <c r="L70" s="62" t="str">
        <f t="shared" si="3"/>
        <v/>
      </c>
      <c r="M70" s="63" t="str">
        <f>IFERROR(VLOOKUP(SUBSTITUTE($Q70&amp;ROUNDUP($G70,2)," ",""),AWHB_Data!$C$4:$N$1005,12,TRUE),"")</f>
        <v/>
      </c>
      <c r="N70" s="74" t="str">
        <f t="shared" si="6"/>
        <v xml:space="preserve"> </v>
      </c>
      <c r="O70" s="75" t="str">
        <f t="shared" si="4"/>
        <v/>
      </c>
      <c r="Q70" s="55" t="str">
        <f>IF($B$1="Metric",IFERROR(VLOOKUP(SUBSTITUTE($A70&amp;"Metric"&amp;$B70," ",""),members_metric!$F$7:$K$2000,6,FALSE),""),IFERROR(VLOOKUP(SUBSTITUTE($A70&amp;$B70," ",""),members!$D$7:$I$2000,6,FALSE),""))</f>
        <v/>
      </c>
      <c r="R70" s="66" t="str">
        <f>IF($B$1="Metric", IFERROR(VLOOKUP(SUBSTITUTE($A70&amp;"Metric"&amp;$B70," ",""),members_metric!$F$7:$J$2000,2,FALSE)/12,""),IFERROR(VLOOKUP(SUBSTITUTE($A70&amp;$B70," ",""),members!$D$7:$G$2000,2,FALSE)/12,""))</f>
        <v/>
      </c>
      <c r="S70" s="67" t="str">
        <f>IF($B$1="Metric", IFERROR(VLOOKUP(SUBSTITUTE($A70&amp;"Metric"&amp;$B70," ",""),members_metric!$F$7:$J$2000,5,FALSE),""),IFERROR(VLOOKUP(SUBSTITUTE($A70&amp;$B70," ",""),members!$D$7:$H$2000,5,FALSE),""))</f>
        <v/>
      </c>
      <c r="T70" s="55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19"/>
    </row>
    <row r="71" spans="1:40" ht="15" x14ac:dyDescent="0.2">
      <c r="A71" s="121"/>
      <c r="B71" s="122"/>
      <c r="C71" s="122"/>
      <c r="D71" s="122"/>
      <c r="E71" s="122"/>
      <c r="F71" s="58">
        <f t="shared" si="0"/>
        <v>0</v>
      </c>
      <c r="G71" s="59" t="str">
        <f>IF($B$1="Metric", IFERROR(VLOOKUP(SUBSTITUTE($A71&amp;"Metric"&amp;$B71," ",""),members_metric!$F$7:$J$2000,3,FALSE),""),  IFERROR(VLOOKUP(SUBSTITUTE($A71&amp;$B71," ",""),members!$D$7:$G$2000,3,FALSE),""))</f>
        <v/>
      </c>
      <c r="H71" s="60" t="str">
        <f t="shared" si="5"/>
        <v/>
      </c>
      <c r="I71" s="57"/>
      <c r="J71" s="61" t="str">
        <f>IFERROR(VLOOKUP(SUBSTITUTE($Q71&amp;ROUNDUP($G71,2)," ",""),AWHB_Data!$C$4:$M$1005,MATCH('Estimator AWHB'!$C71,AWHB_Data!$C$4:$M$4,0),TRUE)*1000,"")</f>
        <v/>
      </c>
      <c r="K71" s="61" t="str">
        <f>IFERROR($J71/AWHB_Data!$H$1,"")</f>
        <v/>
      </c>
      <c r="L71" s="62" t="str">
        <f t="shared" si="3"/>
        <v/>
      </c>
      <c r="M71" s="63" t="str">
        <f>IFERROR(VLOOKUP(SUBSTITUTE($Q71&amp;ROUNDUP($G71,2)," ",""),AWHB_Data!$C$4:$N$1005,12,TRUE),"")</f>
        <v/>
      </c>
      <c r="N71" s="74" t="str">
        <f t="shared" si="6"/>
        <v xml:space="preserve"> </v>
      </c>
      <c r="O71" s="75" t="str">
        <f t="shared" si="4"/>
        <v/>
      </c>
      <c r="Q71" s="55" t="str">
        <f>IF($B$1="Metric",IFERROR(VLOOKUP(SUBSTITUTE($A71&amp;"Metric"&amp;$B71," ",""),members_metric!$F$7:$K$2000,6,FALSE),""),IFERROR(VLOOKUP(SUBSTITUTE($A71&amp;$B71," ",""),members!$D$7:$I$2000,6,FALSE),""))</f>
        <v/>
      </c>
      <c r="R71" s="66" t="str">
        <f>IF($B$1="Metric", IFERROR(VLOOKUP(SUBSTITUTE($A71&amp;"Metric"&amp;$B71," ",""),members_metric!$F$7:$J$2000,2,FALSE)/12,""),IFERROR(VLOOKUP(SUBSTITUTE($A71&amp;$B71," ",""),members!$D$7:$G$2000,2,FALSE)/12,""))</f>
        <v/>
      </c>
      <c r="S71" s="67" t="str">
        <f>IF($B$1="Metric", IFERROR(VLOOKUP(SUBSTITUTE($A71&amp;"Metric"&amp;$B71," ",""),members_metric!$F$7:$J$2000,5,FALSE),""),IFERROR(VLOOKUP(SUBSTITUTE($A71&amp;$B71," ",""),members!$D$7:$H$2000,5,FALSE),""))</f>
        <v/>
      </c>
      <c r="T71" s="55"/>
      <c r="U71" s="119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  <c r="AG71" s="119"/>
      <c r="AH71" s="119"/>
      <c r="AI71" s="119"/>
      <c r="AJ71" s="119"/>
      <c r="AK71" s="119"/>
      <c r="AL71" s="119"/>
      <c r="AM71" s="119"/>
      <c r="AN71" s="119"/>
    </row>
    <row r="72" spans="1:40" ht="15" x14ac:dyDescent="0.2">
      <c r="A72" s="121"/>
      <c r="B72" s="122"/>
      <c r="C72" s="122"/>
      <c r="D72" s="122"/>
      <c r="E72" s="122"/>
      <c r="F72" s="58">
        <f t="shared" si="0"/>
        <v>0</v>
      </c>
      <c r="G72" s="59" t="str">
        <f>IF($B$1="Metric", IFERROR(VLOOKUP(SUBSTITUTE($A72&amp;"Metric"&amp;$B72," ",""),members_metric!$F$7:$J$2000,3,FALSE),""),  IFERROR(VLOOKUP(SUBSTITUTE($A72&amp;$B72," ",""),members!$D$7:$G$2000,3,FALSE),""))</f>
        <v/>
      </c>
      <c r="H72" s="60" t="str">
        <f t="shared" si="5"/>
        <v/>
      </c>
      <c r="I72" s="57"/>
      <c r="J72" s="61" t="str">
        <f>IFERROR(VLOOKUP(SUBSTITUTE($Q72&amp;ROUNDUP($G72,2)," ",""),AWHB_Data!$C$4:$M$1005,MATCH('Estimator AWHB'!$C72,AWHB_Data!$C$4:$M$4,0),TRUE)*1000,"")</f>
        <v/>
      </c>
      <c r="K72" s="61" t="str">
        <f>IFERROR($J72/AWHB_Data!$H$1,"")</f>
        <v/>
      </c>
      <c r="L72" s="62" t="str">
        <f t="shared" si="3"/>
        <v/>
      </c>
      <c r="M72" s="63" t="str">
        <f>IFERROR(VLOOKUP(SUBSTITUTE($Q72&amp;ROUNDUP($G72,2)," ",""),AWHB_Data!$C$4:$N$1005,12,TRUE),"")</f>
        <v/>
      </c>
      <c r="N72" s="74" t="str">
        <f t="shared" si="6"/>
        <v xml:space="preserve"> </v>
      </c>
      <c r="O72" s="75" t="str">
        <f t="shared" si="4"/>
        <v/>
      </c>
      <c r="Q72" s="55" t="str">
        <f>IF($B$1="Metric",IFERROR(VLOOKUP(SUBSTITUTE($A72&amp;"Metric"&amp;$B72," ",""),members_metric!$F$7:$K$2000,6,FALSE),""),IFERROR(VLOOKUP(SUBSTITUTE($A72&amp;$B72," ",""),members!$D$7:$I$2000,6,FALSE),""))</f>
        <v/>
      </c>
      <c r="R72" s="66" t="str">
        <f>IF($B$1="Metric", IFERROR(VLOOKUP(SUBSTITUTE($A72&amp;"Metric"&amp;$B72," ",""),members_metric!$F$7:$J$2000,2,FALSE)/12,""),IFERROR(VLOOKUP(SUBSTITUTE($A72&amp;$B72," ",""),members!$D$7:$G$2000,2,FALSE)/12,""))</f>
        <v/>
      </c>
      <c r="S72" s="67" t="str">
        <f>IF($B$1="Metric", IFERROR(VLOOKUP(SUBSTITUTE($A72&amp;"Metric"&amp;$B72," ",""),members_metric!$F$7:$J$2000,5,FALSE),""),IFERROR(VLOOKUP(SUBSTITUTE($A72&amp;$B72," ",""),members!$D$7:$H$2000,5,FALSE),""))</f>
        <v/>
      </c>
      <c r="T72" s="55"/>
      <c r="U72" s="119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  <c r="AF72" s="119"/>
      <c r="AG72" s="119"/>
      <c r="AH72" s="119"/>
      <c r="AI72" s="119"/>
      <c r="AJ72" s="119"/>
      <c r="AK72" s="119"/>
      <c r="AL72" s="119"/>
      <c r="AM72" s="119"/>
      <c r="AN72" s="119"/>
    </row>
    <row r="73" spans="1:40" ht="15" x14ac:dyDescent="0.2">
      <c r="A73" s="121"/>
      <c r="B73" s="122"/>
      <c r="C73" s="122"/>
      <c r="D73" s="122"/>
      <c r="E73" s="122"/>
      <c r="F73" s="58">
        <f t="shared" si="0"/>
        <v>0</v>
      </c>
      <c r="G73" s="59" t="str">
        <f>IF($B$1="Metric", IFERROR(VLOOKUP(SUBSTITUTE($A73&amp;"Metric"&amp;$B73," ",""),members_metric!$F$7:$J$2000,3,FALSE),""),  IFERROR(VLOOKUP(SUBSTITUTE($A73&amp;$B73," ",""),members!$D$7:$G$2000,3,FALSE),""))</f>
        <v/>
      </c>
      <c r="H73" s="60" t="str">
        <f t="shared" si="5"/>
        <v/>
      </c>
      <c r="I73" s="57"/>
      <c r="J73" s="61" t="str">
        <f>IFERROR(VLOOKUP(SUBSTITUTE($Q73&amp;ROUNDUP($G73,2)," ",""),AWHB_Data!$C$4:$M$1005,MATCH('Estimator AWHB'!$C73,AWHB_Data!$C$4:$M$4,0),TRUE)*1000,"")</f>
        <v/>
      </c>
      <c r="K73" s="61" t="str">
        <f>IFERROR($J73/AWHB_Data!$H$1,"")</f>
        <v/>
      </c>
      <c r="L73" s="62" t="str">
        <f t="shared" si="3"/>
        <v/>
      </c>
      <c r="M73" s="63" t="str">
        <f>IFERROR(VLOOKUP(SUBSTITUTE($Q73&amp;ROUNDUP($G73,2)," ",""),AWHB_Data!$C$4:$N$1005,12,TRUE),"")</f>
        <v/>
      </c>
      <c r="N73" s="74" t="str">
        <f t="shared" si="6"/>
        <v xml:space="preserve"> </v>
      </c>
      <c r="O73" s="75" t="str">
        <f t="shared" si="4"/>
        <v/>
      </c>
      <c r="Q73" s="55" t="str">
        <f>IF($B$1="Metric",IFERROR(VLOOKUP(SUBSTITUTE($A73&amp;"Metric"&amp;$B73," ",""),members_metric!$F$7:$K$2000,6,FALSE),""),IFERROR(VLOOKUP(SUBSTITUTE($A73&amp;$B73," ",""),members!$D$7:$I$2000,6,FALSE),""))</f>
        <v/>
      </c>
      <c r="R73" s="66" t="str">
        <f>IF($B$1="Metric", IFERROR(VLOOKUP(SUBSTITUTE($A73&amp;"Metric"&amp;$B73," ",""),members_metric!$F$7:$J$2000,2,FALSE)/12,""),IFERROR(VLOOKUP(SUBSTITUTE($A73&amp;$B73," ",""),members!$D$7:$G$2000,2,FALSE)/12,""))</f>
        <v/>
      </c>
      <c r="S73" s="67" t="str">
        <f>IF($B$1="Metric", IFERROR(VLOOKUP(SUBSTITUTE($A73&amp;"Metric"&amp;$B73," ",""),members_metric!$F$7:$J$2000,5,FALSE),""),IFERROR(VLOOKUP(SUBSTITUTE($A73&amp;$B73," ",""),members!$D$7:$H$2000,5,FALSE),""))</f>
        <v/>
      </c>
      <c r="T73" s="55"/>
      <c r="U73" s="119"/>
      <c r="V73" s="119"/>
      <c r="W73" s="119"/>
      <c r="X73" s="119"/>
      <c r="Y73" s="119"/>
      <c r="Z73" s="119"/>
      <c r="AA73" s="119"/>
      <c r="AB73" s="119"/>
      <c r="AC73" s="119"/>
      <c r="AD73" s="119"/>
      <c r="AE73" s="119"/>
      <c r="AF73" s="119"/>
      <c r="AG73" s="119"/>
      <c r="AH73" s="119"/>
      <c r="AI73" s="119"/>
      <c r="AJ73" s="119"/>
      <c r="AK73" s="119"/>
      <c r="AL73" s="119"/>
      <c r="AM73" s="119"/>
      <c r="AN73" s="119"/>
    </row>
    <row r="74" spans="1:40" ht="15" x14ac:dyDescent="0.2">
      <c r="A74" s="121"/>
      <c r="B74" s="122"/>
      <c r="C74" s="122"/>
      <c r="D74" s="122"/>
      <c r="E74" s="122"/>
      <c r="F74" s="58">
        <f t="shared" si="0"/>
        <v>0</v>
      </c>
      <c r="G74" s="59" t="str">
        <f>IF($B$1="Metric", IFERROR(VLOOKUP(SUBSTITUTE($A74&amp;"Metric"&amp;$B74," ",""),members_metric!$F$7:$J$2000,3,FALSE),""),  IFERROR(VLOOKUP(SUBSTITUTE($A74&amp;$B74," ",""),members!$D$7:$G$2000,3,FALSE),""))</f>
        <v/>
      </c>
      <c r="H74" s="60" t="str">
        <f t="shared" si="5"/>
        <v/>
      </c>
      <c r="I74" s="57"/>
      <c r="J74" s="61" t="str">
        <f>IFERROR(VLOOKUP(SUBSTITUTE($Q74&amp;ROUNDUP($G74,2)," ",""),AWHB_Data!$C$4:$M$1005,MATCH('Estimator AWHB'!$C74,AWHB_Data!$C$4:$M$4,0),TRUE)*1000,"")</f>
        <v/>
      </c>
      <c r="K74" s="61" t="str">
        <f>IFERROR($J74/AWHB_Data!$H$1,"")</f>
        <v/>
      </c>
      <c r="L74" s="62" t="str">
        <f t="shared" si="3"/>
        <v/>
      </c>
      <c r="M74" s="63" t="str">
        <f>IFERROR(VLOOKUP(SUBSTITUTE($Q74&amp;ROUNDUP($G74,2)," ",""),AWHB_Data!$C$4:$N$1005,12,TRUE),"")</f>
        <v/>
      </c>
      <c r="N74" s="74" t="str">
        <f t="shared" si="6"/>
        <v xml:space="preserve"> </v>
      </c>
      <c r="O74" s="75" t="str">
        <f t="shared" si="4"/>
        <v/>
      </c>
      <c r="Q74" s="55" t="str">
        <f>IF($B$1="Metric",IFERROR(VLOOKUP(SUBSTITUTE($A74&amp;"Metric"&amp;$B74," ",""),members_metric!$F$7:$K$2000,6,FALSE),""),IFERROR(VLOOKUP(SUBSTITUTE($A74&amp;$B74," ",""),members!$D$7:$I$2000,6,FALSE),""))</f>
        <v/>
      </c>
      <c r="R74" s="66" t="str">
        <f>IF($B$1="Metric", IFERROR(VLOOKUP(SUBSTITUTE($A74&amp;"Metric"&amp;$B74," ",""),members_metric!$F$7:$J$2000,2,FALSE)/12,""),IFERROR(VLOOKUP(SUBSTITUTE($A74&amp;$B74," ",""),members!$D$7:$G$2000,2,FALSE)/12,""))</f>
        <v/>
      </c>
      <c r="S74" s="67" t="str">
        <f>IF($B$1="Metric", IFERROR(VLOOKUP(SUBSTITUTE($A74&amp;"Metric"&amp;$B74," ",""),members_metric!$F$7:$J$2000,5,FALSE),""),IFERROR(VLOOKUP(SUBSTITUTE($A74&amp;$B74," ",""),members!$D$7:$H$2000,5,FALSE),""))</f>
        <v/>
      </c>
      <c r="T74" s="55"/>
      <c r="U74" s="119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  <c r="AG74" s="119"/>
      <c r="AH74" s="119"/>
      <c r="AI74" s="119"/>
      <c r="AJ74" s="119"/>
      <c r="AK74" s="119"/>
      <c r="AL74" s="119"/>
      <c r="AM74" s="119"/>
      <c r="AN74" s="119"/>
    </row>
    <row r="75" spans="1:40" ht="15" x14ac:dyDescent="0.2">
      <c r="A75" s="121"/>
      <c r="B75" s="122"/>
      <c r="C75" s="122"/>
      <c r="D75" s="122"/>
      <c r="E75" s="122"/>
      <c r="F75" s="58">
        <f t="shared" si="0"/>
        <v>0</v>
      </c>
      <c r="G75" s="59" t="str">
        <f>IF($B$1="Metric", IFERROR(VLOOKUP(SUBSTITUTE($A75&amp;"Metric"&amp;$B75," ",""),members_metric!$F$7:$J$2000,3,FALSE),""),  IFERROR(VLOOKUP(SUBSTITUTE($A75&amp;$B75," ",""),members!$D$7:$G$2000,3,FALSE),""))</f>
        <v/>
      </c>
      <c r="H75" s="60" t="str">
        <f t="shared" si="5"/>
        <v/>
      </c>
      <c r="I75" s="57"/>
      <c r="J75" s="61" t="str">
        <f>IFERROR(VLOOKUP(SUBSTITUTE($Q75&amp;ROUNDUP($G75,2)," ",""),AWHB_Data!$C$4:$M$1005,MATCH('Estimator AWHB'!$C75,AWHB_Data!$C$4:$M$4,0),TRUE)*1000,"")</f>
        <v/>
      </c>
      <c r="K75" s="61" t="str">
        <f>IFERROR($J75/AWHB_Data!$H$1,"")</f>
        <v/>
      </c>
      <c r="L75" s="62" t="str">
        <f t="shared" si="3"/>
        <v/>
      </c>
      <c r="M75" s="63" t="str">
        <f>IFERROR(VLOOKUP(SUBSTITUTE($Q75&amp;ROUNDUP($G75,2)," ",""),AWHB_Data!$C$4:$N$1005,12,TRUE),"")</f>
        <v/>
      </c>
      <c r="N75" s="74" t="str">
        <f t="shared" si="6"/>
        <v xml:space="preserve"> </v>
      </c>
      <c r="O75" s="75" t="str">
        <f t="shared" si="4"/>
        <v/>
      </c>
      <c r="Q75" s="55" t="str">
        <f>IF($B$1="Metric",IFERROR(VLOOKUP(SUBSTITUTE($A75&amp;"Metric"&amp;$B75," ",""),members_metric!$F$7:$K$2000,6,FALSE),""),IFERROR(VLOOKUP(SUBSTITUTE($A75&amp;$B75," ",""),members!$D$7:$I$2000,6,FALSE),""))</f>
        <v/>
      </c>
      <c r="R75" s="66" t="str">
        <f>IF($B$1="Metric", IFERROR(VLOOKUP(SUBSTITUTE($A75&amp;"Metric"&amp;$B75," ",""),members_metric!$F$7:$J$2000,2,FALSE)/12,""),IFERROR(VLOOKUP(SUBSTITUTE($A75&amp;$B75," ",""),members!$D$7:$G$2000,2,FALSE)/12,""))</f>
        <v/>
      </c>
      <c r="S75" s="67" t="str">
        <f>IF($B$1="Metric", IFERROR(VLOOKUP(SUBSTITUTE($A75&amp;"Metric"&amp;$B75," ",""),members_metric!$F$7:$J$2000,5,FALSE),""),IFERROR(VLOOKUP(SUBSTITUTE($A75&amp;$B75," ",""),members!$D$7:$H$2000,5,FALSE),""))</f>
        <v/>
      </c>
      <c r="T75" s="55"/>
      <c r="U75" s="119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  <c r="AG75" s="119"/>
      <c r="AH75" s="119"/>
      <c r="AI75" s="119"/>
      <c r="AJ75" s="119"/>
      <c r="AK75" s="119"/>
      <c r="AL75" s="119"/>
      <c r="AM75" s="119"/>
      <c r="AN75" s="119"/>
    </row>
    <row r="76" spans="1:40" ht="15" x14ac:dyDescent="0.2">
      <c r="A76" s="121"/>
      <c r="B76" s="122"/>
      <c r="C76" s="122"/>
      <c r="D76" s="122"/>
      <c r="E76" s="122"/>
      <c r="F76" s="58">
        <f t="shared" si="0"/>
        <v>0</v>
      </c>
      <c r="G76" s="59" t="str">
        <f>IF($B$1="Metric", IFERROR(VLOOKUP(SUBSTITUTE($A76&amp;"Metric"&amp;$B76," ",""),members_metric!$F$7:$J$2000,3,FALSE),""),  IFERROR(VLOOKUP(SUBSTITUTE($A76&amp;$B76," ",""),members!$D$7:$G$2000,3,FALSE),""))</f>
        <v/>
      </c>
      <c r="H76" s="60" t="str">
        <f t="shared" si="5"/>
        <v/>
      </c>
      <c r="I76" s="57"/>
      <c r="J76" s="61" t="str">
        <f>IFERROR(VLOOKUP(SUBSTITUTE($Q76&amp;ROUNDUP($G76,2)," ",""),AWHB_Data!$C$4:$M$1005,MATCH('Estimator AWHB'!$C76,AWHB_Data!$C$4:$M$4,0),TRUE)*1000,"")</f>
        <v/>
      </c>
      <c r="K76" s="61" t="str">
        <f>IFERROR($J76/AWHB_Data!$H$1,"")</f>
        <v/>
      </c>
      <c r="L76" s="62" t="str">
        <f t="shared" si="3"/>
        <v/>
      </c>
      <c r="M76" s="63" t="str">
        <f>IFERROR(VLOOKUP(SUBSTITUTE($Q76&amp;ROUNDUP($G76,2)," ",""),AWHB_Data!$C$4:$N$1005,12,TRUE),"")</f>
        <v/>
      </c>
      <c r="N76" s="74" t="str">
        <f t="shared" si="6"/>
        <v xml:space="preserve"> </v>
      </c>
      <c r="O76" s="75" t="str">
        <f t="shared" si="4"/>
        <v/>
      </c>
      <c r="Q76" s="55" t="str">
        <f>IF($B$1="Metric",IFERROR(VLOOKUP(SUBSTITUTE($A76&amp;"Metric"&amp;$B76," ",""),members_metric!$F$7:$K$2000,6,FALSE),""),IFERROR(VLOOKUP(SUBSTITUTE($A76&amp;$B76," ",""),members!$D$7:$I$2000,6,FALSE),""))</f>
        <v/>
      </c>
      <c r="R76" s="66" t="str">
        <f>IF($B$1="Metric", IFERROR(VLOOKUP(SUBSTITUTE($A76&amp;"Metric"&amp;$B76," ",""),members_metric!$F$7:$J$2000,2,FALSE)/12,""),IFERROR(VLOOKUP(SUBSTITUTE($A76&amp;$B76," ",""),members!$D$7:$G$2000,2,FALSE)/12,""))</f>
        <v/>
      </c>
      <c r="S76" s="67" t="str">
        <f>IF($B$1="Metric", IFERROR(VLOOKUP(SUBSTITUTE($A76&amp;"Metric"&amp;$B76," ",""),members_metric!$F$7:$J$2000,5,FALSE),""),IFERROR(VLOOKUP(SUBSTITUTE($A76&amp;$B76," ",""),members!$D$7:$H$2000,5,FALSE),""))</f>
        <v/>
      </c>
      <c r="T76" s="55"/>
      <c r="U76" s="119"/>
      <c r="V76" s="119"/>
      <c r="W76" s="119"/>
      <c r="X76" s="119"/>
      <c r="Y76" s="119"/>
      <c r="Z76" s="119"/>
      <c r="AA76" s="119"/>
      <c r="AB76" s="119"/>
      <c r="AC76" s="119"/>
      <c r="AD76" s="119"/>
      <c r="AE76" s="119"/>
      <c r="AF76" s="119"/>
      <c r="AG76" s="119"/>
      <c r="AH76" s="119"/>
      <c r="AI76" s="119"/>
      <c r="AJ76" s="119"/>
      <c r="AK76" s="119"/>
      <c r="AL76" s="119"/>
      <c r="AM76" s="119"/>
      <c r="AN76" s="119"/>
    </row>
    <row r="77" spans="1:40" ht="15" x14ac:dyDescent="0.2">
      <c r="A77" s="121"/>
      <c r="B77" s="122"/>
      <c r="C77" s="122"/>
      <c r="D77" s="122"/>
      <c r="E77" s="122"/>
      <c r="F77" s="58">
        <f t="shared" si="0"/>
        <v>0</v>
      </c>
      <c r="G77" s="59" t="str">
        <f>IF($B$1="Metric", IFERROR(VLOOKUP(SUBSTITUTE($A77&amp;"Metric"&amp;$B77," ",""),members_metric!$F$7:$J$2000,3,FALSE),""),  IFERROR(VLOOKUP(SUBSTITUTE($A77&amp;$B77," ",""),members!$D$7:$G$2000,3,FALSE),""))</f>
        <v/>
      </c>
      <c r="H77" s="60" t="str">
        <f t="shared" si="5"/>
        <v/>
      </c>
      <c r="I77" s="57"/>
      <c r="J77" s="61" t="str">
        <f>IFERROR(VLOOKUP(SUBSTITUTE($Q77&amp;ROUNDUP($G77,2)," ",""),AWHB_Data!$C$4:$M$1005,MATCH('Estimator AWHB'!$C77,AWHB_Data!$C$4:$M$4,0),TRUE)*1000,"")</f>
        <v/>
      </c>
      <c r="K77" s="61" t="str">
        <f>IFERROR($J77/AWHB_Data!$H$1,"")</f>
        <v/>
      </c>
      <c r="L77" s="62" t="str">
        <f t="shared" si="3"/>
        <v/>
      </c>
      <c r="M77" s="63" t="str">
        <f>IFERROR(VLOOKUP(SUBSTITUTE($Q77&amp;ROUNDUP($G77,2)," ",""),AWHB_Data!$C$4:$N$1005,12,TRUE),"")</f>
        <v/>
      </c>
      <c r="N77" s="74" t="str">
        <f t="shared" si="6"/>
        <v xml:space="preserve"> </v>
      </c>
      <c r="O77" s="75" t="str">
        <f t="shared" si="4"/>
        <v/>
      </c>
      <c r="Q77" s="55" t="str">
        <f>IF($B$1="Metric",IFERROR(VLOOKUP(SUBSTITUTE($A77&amp;"Metric"&amp;$B77," ",""),members_metric!$F$7:$K$2000,6,FALSE),""),IFERROR(VLOOKUP(SUBSTITUTE($A77&amp;$B77," ",""),members!$D$7:$I$2000,6,FALSE),""))</f>
        <v/>
      </c>
      <c r="R77" s="66" t="str">
        <f>IF($B$1="Metric", IFERROR(VLOOKUP(SUBSTITUTE($A77&amp;"Metric"&amp;$B77," ",""),members_metric!$F$7:$J$2000,2,FALSE)/12,""),IFERROR(VLOOKUP(SUBSTITUTE($A77&amp;$B77," ",""),members!$D$7:$G$2000,2,FALSE)/12,""))</f>
        <v/>
      </c>
      <c r="S77" s="67" t="str">
        <f>IF($B$1="Metric", IFERROR(VLOOKUP(SUBSTITUTE($A77&amp;"Metric"&amp;$B77," ",""),members_metric!$F$7:$J$2000,5,FALSE),""),IFERROR(VLOOKUP(SUBSTITUTE($A77&amp;$B77," ",""),members!$D$7:$H$2000,5,FALSE),""))</f>
        <v/>
      </c>
      <c r="T77" s="55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19"/>
      <c r="AG77" s="119"/>
      <c r="AH77" s="119"/>
      <c r="AI77" s="119"/>
      <c r="AJ77" s="119"/>
      <c r="AK77" s="119"/>
      <c r="AL77" s="119"/>
      <c r="AM77" s="119"/>
      <c r="AN77" s="119"/>
    </row>
    <row r="78" spans="1:40" ht="15" x14ac:dyDescent="0.2">
      <c r="A78" s="121"/>
      <c r="B78" s="122"/>
      <c r="C78" s="122"/>
      <c r="D78" s="122"/>
      <c r="E78" s="122"/>
      <c r="F78" s="58">
        <f t="shared" si="0"/>
        <v>0</v>
      </c>
      <c r="G78" s="59" t="str">
        <f>IF($B$1="Metric", IFERROR(VLOOKUP(SUBSTITUTE($A78&amp;"Metric"&amp;$B78," ",""),members_metric!$F$7:$J$2000,3,FALSE),""),  IFERROR(VLOOKUP(SUBSTITUTE($A78&amp;$B78," ",""),members!$D$7:$G$2000,3,FALSE),""))</f>
        <v/>
      </c>
      <c r="H78" s="60" t="str">
        <f t="shared" si="5"/>
        <v/>
      </c>
      <c r="I78" s="57"/>
      <c r="J78" s="61" t="str">
        <f>IFERROR(VLOOKUP(SUBSTITUTE($Q78&amp;ROUNDUP($G78,2)," ",""),AWHB_Data!$C$4:$M$1005,MATCH('Estimator AWHB'!$C78,AWHB_Data!$C$4:$M$4,0),TRUE)*1000,"")</f>
        <v/>
      </c>
      <c r="K78" s="61" t="str">
        <f>IFERROR($J78/AWHB_Data!$H$1,"")</f>
        <v/>
      </c>
      <c r="L78" s="62" t="str">
        <f t="shared" si="3"/>
        <v/>
      </c>
      <c r="M78" s="63" t="str">
        <f>IFERROR(VLOOKUP(SUBSTITUTE($Q78&amp;ROUNDUP($G78,2)," ",""),AWHB_Data!$C$4:$N$1005,12,TRUE),"")</f>
        <v/>
      </c>
      <c r="N78" s="74" t="str">
        <f t="shared" si="6"/>
        <v xml:space="preserve"> </v>
      </c>
      <c r="O78" s="75" t="str">
        <f t="shared" si="4"/>
        <v/>
      </c>
      <c r="Q78" s="55" t="str">
        <f>IF($B$1="Metric",IFERROR(VLOOKUP(SUBSTITUTE($A78&amp;"Metric"&amp;$B78," ",""),members_metric!$F$7:$K$2000,6,FALSE),""),IFERROR(VLOOKUP(SUBSTITUTE($A78&amp;$B78," ",""),members!$D$7:$I$2000,6,FALSE),""))</f>
        <v/>
      </c>
      <c r="R78" s="66" t="str">
        <f>IF($B$1="Metric", IFERROR(VLOOKUP(SUBSTITUTE($A78&amp;"Metric"&amp;$B78," ",""),members_metric!$F$7:$J$2000,2,FALSE)/12,""),IFERROR(VLOOKUP(SUBSTITUTE($A78&amp;$B78," ",""),members!$D$7:$G$2000,2,FALSE)/12,""))</f>
        <v/>
      </c>
      <c r="S78" s="67" t="str">
        <f>IF($B$1="Metric", IFERROR(VLOOKUP(SUBSTITUTE($A78&amp;"Metric"&amp;$B78," ",""),members_metric!$F$7:$J$2000,5,FALSE),""),IFERROR(VLOOKUP(SUBSTITUTE($A78&amp;$B78," ",""),members!$D$7:$H$2000,5,FALSE),""))</f>
        <v/>
      </c>
      <c r="T78" s="55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19"/>
      <c r="AG78" s="119"/>
      <c r="AH78" s="119"/>
      <c r="AI78" s="119"/>
      <c r="AJ78" s="119"/>
      <c r="AK78" s="119"/>
      <c r="AL78" s="119"/>
      <c r="AM78" s="119"/>
      <c r="AN78" s="119"/>
    </row>
    <row r="79" spans="1:40" ht="15" x14ac:dyDescent="0.2">
      <c r="A79" s="121"/>
      <c r="B79" s="122"/>
      <c r="C79" s="122"/>
      <c r="D79" s="122"/>
      <c r="E79" s="122"/>
      <c r="F79" s="58">
        <f t="shared" ref="F79:F142" si="7">D79*E79</f>
        <v>0</v>
      </c>
      <c r="G79" s="59" t="str">
        <f>IF($B$1="Metric", IFERROR(VLOOKUP(SUBSTITUTE($A79&amp;"Metric"&amp;$B79," ",""),members_metric!$F$7:$J$2000,3,FALSE),""),  IFERROR(VLOOKUP(SUBSTITUTE($A79&amp;$B79," ",""),members!$D$7:$G$2000,3,FALSE),""))</f>
        <v/>
      </c>
      <c r="H79" s="60" t="str">
        <f t="shared" ref="H79:H110" si="8">IFERROR($R79*$E79*$D79,"")</f>
        <v/>
      </c>
      <c r="I79" s="57"/>
      <c r="J79" s="61" t="str">
        <f>IFERROR(VLOOKUP(SUBSTITUTE($Q79&amp;ROUNDUP($G79,2)," ",""),AWHB_Data!$C$4:$M$1005,MATCH('Estimator AWHB'!$C79,AWHB_Data!$C$4:$M$4,0),TRUE)*1000,"")</f>
        <v/>
      </c>
      <c r="K79" s="61" t="str">
        <f>IFERROR($J79/AWHB_Data!$H$1,"")</f>
        <v/>
      </c>
      <c r="L79" s="62" t="str">
        <f t="shared" si="3"/>
        <v/>
      </c>
      <c r="M79" s="63" t="str">
        <f>IFERROR(VLOOKUP(SUBSTITUTE($Q79&amp;ROUNDUP($G79,2)," ",""),AWHB_Data!$C$4:$N$1005,12,TRUE),"")</f>
        <v/>
      </c>
      <c r="N79" s="74" t="str">
        <f t="shared" ref="N79:N110" si="9">IFERROR($H79/$L79," ")</f>
        <v xml:space="preserve"> </v>
      </c>
      <c r="O79" s="75" t="str">
        <f t="shared" si="4"/>
        <v/>
      </c>
      <c r="Q79" s="55" t="str">
        <f>IF($B$1="Metric",IFERROR(VLOOKUP(SUBSTITUTE($A79&amp;"Metric"&amp;$B79," ",""),members_metric!$F$7:$K$2000,6,FALSE),""),IFERROR(VLOOKUP(SUBSTITUTE($A79&amp;$B79," ",""),members!$D$7:$I$2000,6,FALSE),""))</f>
        <v/>
      </c>
      <c r="R79" s="66" t="str">
        <f>IF($B$1="Metric", IFERROR(VLOOKUP(SUBSTITUTE($A79&amp;"Metric"&amp;$B79," ",""),members_metric!$F$7:$J$2000,2,FALSE)/12,""),IFERROR(VLOOKUP(SUBSTITUTE($A79&amp;$B79," ",""),members!$D$7:$G$2000,2,FALSE)/12,""))</f>
        <v/>
      </c>
      <c r="S79" s="67" t="str">
        <f>IF($B$1="Metric", IFERROR(VLOOKUP(SUBSTITUTE($A79&amp;"Metric"&amp;$B79," ",""),members_metric!$F$7:$J$2000,5,FALSE),""),IFERROR(VLOOKUP(SUBSTITUTE($A79&amp;$B79," ",""),members!$D$7:$H$2000,5,FALSE),""))</f>
        <v/>
      </c>
      <c r="T79" s="55"/>
      <c r="U79" s="119"/>
      <c r="V79" s="119"/>
      <c r="W79" s="119"/>
      <c r="X79" s="119"/>
      <c r="Y79" s="119"/>
      <c r="Z79" s="119"/>
      <c r="AA79" s="119"/>
      <c r="AB79" s="119"/>
      <c r="AC79" s="119"/>
      <c r="AD79" s="119"/>
      <c r="AE79" s="119"/>
      <c r="AF79" s="119"/>
      <c r="AG79" s="119"/>
      <c r="AH79" s="119"/>
      <c r="AI79" s="119"/>
      <c r="AJ79" s="119"/>
      <c r="AK79" s="119"/>
      <c r="AL79" s="119"/>
      <c r="AM79" s="119"/>
      <c r="AN79" s="119"/>
    </row>
    <row r="80" spans="1:40" ht="15" x14ac:dyDescent="0.2">
      <c r="A80" s="121"/>
      <c r="B80" s="122"/>
      <c r="C80" s="122"/>
      <c r="D80" s="122"/>
      <c r="E80" s="122"/>
      <c r="F80" s="58">
        <f t="shared" si="7"/>
        <v>0</v>
      </c>
      <c r="G80" s="59" t="str">
        <f>IF($B$1="Metric", IFERROR(VLOOKUP(SUBSTITUTE($A80&amp;"Metric"&amp;$B80," ",""),members_metric!$F$7:$J$2000,3,FALSE),""),  IFERROR(VLOOKUP(SUBSTITUTE($A80&amp;$B80," ",""),members!$D$7:$G$2000,3,FALSE),""))</f>
        <v/>
      </c>
      <c r="H80" s="60" t="str">
        <f t="shared" si="8"/>
        <v/>
      </c>
      <c r="I80" s="57"/>
      <c r="J80" s="61" t="str">
        <f>IFERROR(VLOOKUP(SUBSTITUTE($Q80&amp;ROUNDUP($G80,2)," ",""),AWHB_Data!$C$4:$M$1005,MATCH('Estimator AWHB'!$C80,AWHB_Data!$C$4:$M$4,0),TRUE)*1000,"")</f>
        <v/>
      </c>
      <c r="K80" s="61" t="str">
        <f>IFERROR($J80/AWHB_Data!$H$1,"")</f>
        <v/>
      </c>
      <c r="L80" s="62" t="str">
        <f t="shared" ref="L80:L143" si="10">IFERROR(1/((($K80/1000)*12*12)/231),"")</f>
        <v/>
      </c>
      <c r="M80" s="63" t="str">
        <f>IFERROR(VLOOKUP(SUBSTITUTE($Q80&amp;ROUNDUP($G80,2)," ",""),AWHB_Data!$C$4:$N$1005,12,TRUE),"")</f>
        <v/>
      </c>
      <c r="N80" s="74" t="str">
        <f t="shared" si="9"/>
        <v xml:space="preserve"> </v>
      </c>
      <c r="O80" s="75" t="str">
        <f t="shared" ref="O80:O143" si="11">IFERROR(ROUNDUP($K80/$O$13,0), "")</f>
        <v/>
      </c>
      <c r="Q80" s="55" t="str">
        <f>IF($B$1="Metric",IFERROR(VLOOKUP(SUBSTITUTE($A80&amp;"Metric"&amp;$B80," ",""),members_metric!$F$7:$K$2000,6,FALSE),""),IFERROR(VLOOKUP(SUBSTITUTE($A80&amp;$B80," ",""),members!$D$7:$I$2000,6,FALSE),""))</f>
        <v/>
      </c>
      <c r="R80" s="66" t="str">
        <f>IF($B$1="Metric", IFERROR(VLOOKUP(SUBSTITUTE($A80&amp;"Metric"&amp;$B80," ",""),members_metric!$F$7:$J$2000,2,FALSE)/12,""),IFERROR(VLOOKUP(SUBSTITUTE($A80&amp;$B80," ",""),members!$D$7:$G$2000,2,FALSE)/12,""))</f>
        <v/>
      </c>
      <c r="S80" s="67" t="str">
        <f>IF($B$1="Metric", IFERROR(VLOOKUP(SUBSTITUTE($A80&amp;"Metric"&amp;$B80," ",""),members_metric!$F$7:$J$2000,5,FALSE),""),IFERROR(VLOOKUP(SUBSTITUTE($A80&amp;$B80," ",""),members!$D$7:$H$2000,5,FALSE),""))</f>
        <v/>
      </c>
      <c r="T80" s="55"/>
      <c r="U80" s="119"/>
      <c r="V80" s="119"/>
      <c r="W80" s="119"/>
      <c r="X80" s="119"/>
      <c r="Y80" s="119"/>
      <c r="Z80" s="119"/>
      <c r="AA80" s="119"/>
      <c r="AB80" s="119"/>
      <c r="AC80" s="119"/>
      <c r="AD80" s="119"/>
      <c r="AE80" s="119"/>
      <c r="AF80" s="119"/>
      <c r="AG80" s="119"/>
      <c r="AH80" s="119"/>
      <c r="AI80" s="119"/>
      <c r="AJ80" s="119"/>
      <c r="AK80" s="119"/>
      <c r="AL80" s="119"/>
      <c r="AM80" s="119"/>
      <c r="AN80" s="119"/>
    </row>
    <row r="81" spans="1:40" ht="15" x14ac:dyDescent="0.2">
      <c r="A81" s="121"/>
      <c r="B81" s="122"/>
      <c r="C81" s="122"/>
      <c r="D81" s="122"/>
      <c r="E81" s="122"/>
      <c r="F81" s="58">
        <f t="shared" si="7"/>
        <v>0</v>
      </c>
      <c r="G81" s="59" t="str">
        <f>IF($B$1="Metric", IFERROR(VLOOKUP(SUBSTITUTE($A81&amp;"Metric"&amp;$B81," ",""),members_metric!$F$7:$J$2000,3,FALSE),""),  IFERROR(VLOOKUP(SUBSTITUTE($A81&amp;$B81," ",""),members!$D$7:$G$2000,3,FALSE),""))</f>
        <v/>
      </c>
      <c r="H81" s="60" t="str">
        <f t="shared" si="8"/>
        <v/>
      </c>
      <c r="I81" s="57"/>
      <c r="J81" s="61" t="str">
        <f>IFERROR(VLOOKUP(SUBSTITUTE($Q81&amp;ROUNDUP($G81,2)," ",""),AWHB_Data!$C$4:$M$1005,MATCH('Estimator AWHB'!$C81,AWHB_Data!$C$4:$M$4,0),TRUE)*1000,"")</f>
        <v/>
      </c>
      <c r="K81" s="61" t="str">
        <f>IFERROR($J81/AWHB_Data!$H$1,"")</f>
        <v/>
      </c>
      <c r="L81" s="62" t="str">
        <f t="shared" si="10"/>
        <v/>
      </c>
      <c r="M81" s="63" t="str">
        <f>IFERROR(VLOOKUP(SUBSTITUTE($Q81&amp;ROUNDUP($G81,2)," ",""),AWHB_Data!$C$4:$N$1005,12,TRUE),"")</f>
        <v/>
      </c>
      <c r="N81" s="74" t="str">
        <f t="shared" si="9"/>
        <v xml:space="preserve"> </v>
      </c>
      <c r="O81" s="75" t="str">
        <f t="shared" si="11"/>
        <v/>
      </c>
      <c r="Q81" s="55" t="str">
        <f>IF($B$1="Metric",IFERROR(VLOOKUP(SUBSTITUTE($A81&amp;"Metric"&amp;$B81," ",""),members_metric!$F$7:$K$2000,6,FALSE),""),IFERROR(VLOOKUP(SUBSTITUTE($A81&amp;$B81," ",""),members!$D$7:$I$2000,6,FALSE),""))</f>
        <v/>
      </c>
      <c r="R81" s="66" t="str">
        <f>IF($B$1="Metric", IFERROR(VLOOKUP(SUBSTITUTE($A81&amp;"Metric"&amp;$B81," ",""),members_metric!$F$7:$J$2000,2,FALSE)/12,""),IFERROR(VLOOKUP(SUBSTITUTE($A81&amp;$B81," ",""),members!$D$7:$G$2000,2,FALSE)/12,""))</f>
        <v/>
      </c>
      <c r="S81" s="67" t="str">
        <f>IF($B$1="Metric", IFERROR(VLOOKUP(SUBSTITUTE($A81&amp;"Metric"&amp;$B81," ",""),members_metric!$F$7:$J$2000,5,FALSE),""),IFERROR(VLOOKUP(SUBSTITUTE($A81&amp;$B81," ",""),members!$D$7:$H$2000,5,FALSE),""))</f>
        <v/>
      </c>
      <c r="T81" s="55"/>
      <c r="U81" s="119"/>
      <c r="V81" s="119"/>
      <c r="W81" s="119"/>
      <c r="X81" s="119"/>
      <c r="Y81" s="119"/>
      <c r="Z81" s="119"/>
      <c r="AA81" s="119"/>
      <c r="AB81" s="119"/>
      <c r="AC81" s="119"/>
      <c r="AD81" s="119"/>
      <c r="AE81" s="119"/>
      <c r="AF81" s="119"/>
      <c r="AG81" s="119"/>
      <c r="AH81" s="119"/>
      <c r="AI81" s="119"/>
      <c r="AJ81" s="119"/>
      <c r="AK81" s="119"/>
      <c r="AL81" s="119"/>
      <c r="AM81" s="119"/>
      <c r="AN81" s="119"/>
    </row>
    <row r="82" spans="1:40" ht="15" x14ac:dyDescent="0.2">
      <c r="A82" s="121"/>
      <c r="B82" s="122"/>
      <c r="C82" s="122"/>
      <c r="D82" s="122"/>
      <c r="E82" s="122"/>
      <c r="F82" s="58">
        <f t="shared" si="7"/>
        <v>0</v>
      </c>
      <c r="G82" s="59" t="str">
        <f>IF($B$1="Metric", IFERROR(VLOOKUP(SUBSTITUTE($A82&amp;"Metric"&amp;$B82," ",""),members_metric!$F$7:$J$2000,3,FALSE),""),  IFERROR(VLOOKUP(SUBSTITUTE($A82&amp;$B82," ",""),members!$D$7:$G$2000,3,FALSE),""))</f>
        <v/>
      </c>
      <c r="H82" s="60" t="str">
        <f t="shared" si="8"/>
        <v/>
      </c>
      <c r="I82" s="57"/>
      <c r="J82" s="61" t="str">
        <f>IFERROR(VLOOKUP(SUBSTITUTE($Q82&amp;ROUNDUP($G82,2)," ",""),AWHB_Data!$C$4:$M$1005,MATCH('Estimator AWHB'!$C82,AWHB_Data!$C$4:$M$4,0),TRUE)*1000,"")</f>
        <v/>
      </c>
      <c r="K82" s="61" t="str">
        <f>IFERROR($J82/AWHB_Data!$H$1,"")</f>
        <v/>
      </c>
      <c r="L82" s="62" t="str">
        <f t="shared" si="10"/>
        <v/>
      </c>
      <c r="M82" s="63" t="str">
        <f>IFERROR(VLOOKUP(SUBSTITUTE($Q82&amp;ROUNDUP($G82,2)," ",""),AWHB_Data!$C$4:$N$1005,12,TRUE),"")</f>
        <v/>
      </c>
      <c r="N82" s="74" t="str">
        <f t="shared" si="9"/>
        <v xml:space="preserve"> </v>
      </c>
      <c r="O82" s="75" t="str">
        <f t="shared" si="11"/>
        <v/>
      </c>
      <c r="Q82" s="55" t="str">
        <f>IF($B$1="Metric",IFERROR(VLOOKUP(SUBSTITUTE($A82&amp;"Metric"&amp;$B82," ",""),members_metric!$F$7:$K$2000,6,FALSE),""),IFERROR(VLOOKUP(SUBSTITUTE($A82&amp;$B82," ",""),members!$D$7:$I$2000,6,FALSE),""))</f>
        <v/>
      </c>
      <c r="R82" s="66" t="str">
        <f>IF($B$1="Metric", IFERROR(VLOOKUP(SUBSTITUTE($A82&amp;"Metric"&amp;$B82," ",""),members_metric!$F$7:$J$2000,2,FALSE)/12,""),IFERROR(VLOOKUP(SUBSTITUTE($A82&amp;$B82," ",""),members!$D$7:$G$2000,2,FALSE)/12,""))</f>
        <v/>
      </c>
      <c r="S82" s="67" t="str">
        <f>IF($B$1="Metric", IFERROR(VLOOKUP(SUBSTITUTE($A82&amp;"Metric"&amp;$B82," ",""),members_metric!$F$7:$J$2000,5,FALSE),""),IFERROR(VLOOKUP(SUBSTITUTE($A82&amp;$B82," ",""),members!$D$7:$H$2000,5,FALSE),""))</f>
        <v/>
      </c>
      <c r="T82" s="55"/>
      <c r="U82" s="119"/>
      <c r="V82" s="119"/>
      <c r="W82" s="119"/>
      <c r="X82" s="119"/>
      <c r="Y82" s="119"/>
      <c r="Z82" s="119"/>
      <c r="AA82" s="119"/>
      <c r="AB82" s="119"/>
      <c r="AC82" s="119"/>
      <c r="AD82" s="119"/>
      <c r="AE82" s="119"/>
      <c r="AF82" s="119"/>
      <c r="AG82" s="119"/>
      <c r="AH82" s="119"/>
      <c r="AI82" s="119"/>
      <c r="AJ82" s="119"/>
      <c r="AK82" s="119"/>
      <c r="AL82" s="119"/>
      <c r="AM82" s="119"/>
      <c r="AN82" s="119"/>
    </row>
    <row r="83" spans="1:40" ht="15" x14ac:dyDescent="0.2">
      <c r="A83" s="121"/>
      <c r="B83" s="122"/>
      <c r="C83" s="122"/>
      <c r="D83" s="122"/>
      <c r="E83" s="122"/>
      <c r="F83" s="58">
        <f t="shared" si="7"/>
        <v>0</v>
      </c>
      <c r="G83" s="59" t="str">
        <f>IF($B$1="Metric", IFERROR(VLOOKUP(SUBSTITUTE($A83&amp;"Metric"&amp;$B83," ",""),members_metric!$F$7:$J$2000,3,FALSE),""),  IFERROR(VLOOKUP(SUBSTITUTE($A83&amp;$B83," ",""),members!$D$7:$G$2000,3,FALSE),""))</f>
        <v/>
      </c>
      <c r="H83" s="60" t="str">
        <f t="shared" si="8"/>
        <v/>
      </c>
      <c r="I83" s="57"/>
      <c r="J83" s="61" t="str">
        <f>IFERROR(VLOOKUP(SUBSTITUTE($Q83&amp;ROUNDUP($G83,2)," ",""),AWHB_Data!$C$4:$M$1005,MATCH('Estimator AWHB'!$C83,AWHB_Data!$C$4:$M$4,0),TRUE)*1000,"")</f>
        <v/>
      </c>
      <c r="K83" s="61" t="str">
        <f>IFERROR($J83/AWHB_Data!$H$1,"")</f>
        <v/>
      </c>
      <c r="L83" s="62" t="str">
        <f t="shared" si="10"/>
        <v/>
      </c>
      <c r="M83" s="63" t="str">
        <f>IFERROR(VLOOKUP(SUBSTITUTE($Q83&amp;ROUNDUP($G83,2)," ",""),AWHB_Data!$C$4:$N$1005,12,TRUE),"")</f>
        <v/>
      </c>
      <c r="N83" s="74" t="str">
        <f t="shared" si="9"/>
        <v xml:space="preserve"> </v>
      </c>
      <c r="O83" s="75" t="str">
        <f t="shared" si="11"/>
        <v/>
      </c>
      <c r="Q83" s="55" t="str">
        <f>IF($B$1="Metric",IFERROR(VLOOKUP(SUBSTITUTE($A83&amp;"Metric"&amp;$B83," ",""),members_metric!$F$7:$K$2000,6,FALSE),""),IFERROR(VLOOKUP(SUBSTITUTE($A83&amp;$B83," ",""),members!$D$7:$I$2000,6,FALSE),""))</f>
        <v/>
      </c>
      <c r="R83" s="66" t="str">
        <f>IF($B$1="Metric", IFERROR(VLOOKUP(SUBSTITUTE($A83&amp;"Metric"&amp;$B83," ",""),members_metric!$F$7:$J$2000,2,FALSE)/12,""),IFERROR(VLOOKUP(SUBSTITUTE($A83&amp;$B83," ",""),members!$D$7:$G$2000,2,FALSE)/12,""))</f>
        <v/>
      </c>
      <c r="S83" s="67" t="str">
        <f>IF($B$1="Metric", IFERROR(VLOOKUP(SUBSTITUTE($A83&amp;"Metric"&amp;$B83," ",""),members_metric!$F$7:$J$2000,5,FALSE),""),IFERROR(VLOOKUP(SUBSTITUTE($A83&amp;$B83," ",""),members!$D$7:$H$2000,5,FALSE),""))</f>
        <v/>
      </c>
      <c r="T83" s="55"/>
      <c r="U83" s="119"/>
      <c r="V83" s="119"/>
      <c r="W83" s="119"/>
      <c r="X83" s="119"/>
      <c r="Y83" s="119"/>
      <c r="Z83" s="119"/>
      <c r="AA83" s="119"/>
      <c r="AB83" s="119"/>
      <c r="AC83" s="119"/>
      <c r="AD83" s="119"/>
      <c r="AE83" s="119"/>
      <c r="AF83" s="119"/>
      <c r="AG83" s="119"/>
      <c r="AH83" s="119"/>
      <c r="AI83" s="119"/>
      <c r="AJ83" s="119"/>
      <c r="AK83" s="119"/>
      <c r="AL83" s="119"/>
      <c r="AM83" s="119"/>
      <c r="AN83" s="119"/>
    </row>
    <row r="84" spans="1:40" ht="15" x14ac:dyDescent="0.2">
      <c r="A84" s="121"/>
      <c r="B84" s="122"/>
      <c r="C84" s="122"/>
      <c r="D84" s="122"/>
      <c r="E84" s="122"/>
      <c r="F84" s="58">
        <f t="shared" si="7"/>
        <v>0</v>
      </c>
      <c r="G84" s="59" t="str">
        <f>IF($B$1="Metric", IFERROR(VLOOKUP(SUBSTITUTE($A84&amp;"Metric"&amp;$B84," ",""),members_metric!$F$7:$J$2000,3,FALSE),""),  IFERROR(VLOOKUP(SUBSTITUTE($A84&amp;$B84," ",""),members!$D$7:$G$2000,3,FALSE),""))</f>
        <v/>
      </c>
      <c r="H84" s="60" t="str">
        <f t="shared" si="8"/>
        <v/>
      </c>
      <c r="I84" s="57"/>
      <c r="J84" s="61" t="str">
        <f>IFERROR(VLOOKUP(SUBSTITUTE($Q84&amp;ROUNDUP($G84,2)," ",""),AWHB_Data!$C$4:$M$1005,MATCH('Estimator AWHB'!$C84,AWHB_Data!$C$4:$M$4,0),TRUE)*1000,"")</f>
        <v/>
      </c>
      <c r="K84" s="61" t="str">
        <f>IFERROR($J84/AWHB_Data!$H$1,"")</f>
        <v/>
      </c>
      <c r="L84" s="62" t="str">
        <f t="shared" si="10"/>
        <v/>
      </c>
      <c r="M84" s="63" t="str">
        <f>IFERROR(VLOOKUP(SUBSTITUTE($Q84&amp;ROUNDUP($G84,2)," ",""),AWHB_Data!$C$4:$N$1005,12,TRUE),"")</f>
        <v/>
      </c>
      <c r="N84" s="74" t="str">
        <f t="shared" si="9"/>
        <v xml:space="preserve"> </v>
      </c>
      <c r="O84" s="75" t="str">
        <f t="shared" si="11"/>
        <v/>
      </c>
      <c r="Q84" s="55" t="str">
        <f>IF($B$1="Metric",IFERROR(VLOOKUP(SUBSTITUTE($A84&amp;"Metric"&amp;$B84," ",""),members_metric!$F$7:$K$2000,6,FALSE),""),IFERROR(VLOOKUP(SUBSTITUTE($A84&amp;$B84," ",""),members!$D$7:$I$2000,6,FALSE),""))</f>
        <v/>
      </c>
      <c r="R84" s="66" t="str">
        <f>IF($B$1="Metric", IFERROR(VLOOKUP(SUBSTITUTE($A84&amp;"Metric"&amp;$B84," ",""),members_metric!$F$7:$J$2000,2,FALSE)/12,""),IFERROR(VLOOKUP(SUBSTITUTE($A84&amp;$B84," ",""),members!$D$7:$G$2000,2,FALSE)/12,""))</f>
        <v/>
      </c>
      <c r="S84" s="67" t="str">
        <f>IF($B$1="Metric", IFERROR(VLOOKUP(SUBSTITUTE($A84&amp;"Metric"&amp;$B84," ",""),members_metric!$F$7:$J$2000,5,FALSE),""),IFERROR(VLOOKUP(SUBSTITUTE($A84&amp;$B84," ",""),members!$D$7:$H$2000,5,FALSE),""))</f>
        <v/>
      </c>
      <c r="T84" s="55"/>
      <c r="U84" s="119"/>
      <c r="V84" s="119"/>
      <c r="W84" s="119"/>
      <c r="X84" s="119"/>
      <c r="Y84" s="119"/>
      <c r="Z84" s="119"/>
      <c r="AA84" s="119"/>
      <c r="AB84" s="119"/>
      <c r="AC84" s="119"/>
      <c r="AD84" s="119"/>
      <c r="AE84" s="119"/>
      <c r="AF84" s="119"/>
      <c r="AG84" s="119"/>
      <c r="AH84" s="119"/>
      <c r="AI84" s="119"/>
      <c r="AJ84" s="119"/>
      <c r="AK84" s="119"/>
      <c r="AL84" s="119"/>
      <c r="AM84" s="119"/>
      <c r="AN84" s="119"/>
    </row>
    <row r="85" spans="1:40" ht="15" x14ac:dyDescent="0.2">
      <c r="A85" s="121"/>
      <c r="B85" s="122"/>
      <c r="C85" s="122"/>
      <c r="D85" s="122"/>
      <c r="E85" s="122"/>
      <c r="F85" s="58">
        <f t="shared" si="7"/>
        <v>0</v>
      </c>
      <c r="G85" s="59" t="str">
        <f>IF($B$1="Metric", IFERROR(VLOOKUP(SUBSTITUTE($A85&amp;"Metric"&amp;$B85," ",""),members_metric!$F$7:$J$2000,3,FALSE),""),  IFERROR(VLOOKUP(SUBSTITUTE($A85&amp;$B85," ",""),members!$D$7:$G$2000,3,FALSE),""))</f>
        <v/>
      </c>
      <c r="H85" s="60" t="str">
        <f t="shared" si="8"/>
        <v/>
      </c>
      <c r="I85" s="57"/>
      <c r="J85" s="61" t="str">
        <f>IFERROR(VLOOKUP(SUBSTITUTE($Q85&amp;ROUNDUP($G85,2)," ",""),AWHB_Data!$C$4:$M$1005,MATCH('Estimator AWHB'!$C85,AWHB_Data!$C$4:$M$4,0),TRUE)*1000,"")</f>
        <v/>
      </c>
      <c r="K85" s="61" t="str">
        <f>IFERROR($J85/AWHB_Data!$H$1,"")</f>
        <v/>
      </c>
      <c r="L85" s="62" t="str">
        <f t="shared" si="10"/>
        <v/>
      </c>
      <c r="M85" s="63" t="str">
        <f>IFERROR(VLOOKUP(SUBSTITUTE($Q85&amp;ROUNDUP($G85,2)," ",""),AWHB_Data!$C$4:$N$1005,12,TRUE),"")</f>
        <v/>
      </c>
      <c r="N85" s="74" t="str">
        <f t="shared" si="9"/>
        <v xml:space="preserve"> </v>
      </c>
      <c r="O85" s="75" t="str">
        <f t="shared" si="11"/>
        <v/>
      </c>
      <c r="Q85" s="55" t="str">
        <f>IF($B$1="Metric",IFERROR(VLOOKUP(SUBSTITUTE($A85&amp;"Metric"&amp;$B85," ",""),members_metric!$F$7:$K$2000,6,FALSE),""),IFERROR(VLOOKUP(SUBSTITUTE($A85&amp;$B85," ",""),members!$D$7:$I$2000,6,FALSE),""))</f>
        <v/>
      </c>
      <c r="R85" s="66" t="str">
        <f>IF($B$1="Metric", IFERROR(VLOOKUP(SUBSTITUTE($A85&amp;"Metric"&amp;$B85," ",""),members_metric!$F$7:$J$2000,2,FALSE)/12,""),IFERROR(VLOOKUP(SUBSTITUTE($A85&amp;$B85," ",""),members!$D$7:$G$2000,2,FALSE)/12,""))</f>
        <v/>
      </c>
      <c r="S85" s="67" t="str">
        <f>IF($B$1="Metric", IFERROR(VLOOKUP(SUBSTITUTE($A85&amp;"Metric"&amp;$B85," ",""),members_metric!$F$7:$J$2000,5,FALSE),""),IFERROR(VLOOKUP(SUBSTITUTE($A85&amp;$B85," ",""),members!$D$7:$H$2000,5,FALSE),""))</f>
        <v/>
      </c>
      <c r="T85" s="55"/>
      <c r="U85" s="119"/>
      <c r="V85" s="119"/>
      <c r="W85" s="119"/>
      <c r="X85" s="119"/>
      <c r="Y85" s="119"/>
      <c r="Z85" s="119"/>
      <c r="AA85" s="119"/>
      <c r="AB85" s="119"/>
      <c r="AC85" s="119"/>
      <c r="AD85" s="119"/>
      <c r="AE85" s="119"/>
      <c r="AF85" s="119"/>
      <c r="AG85" s="119"/>
      <c r="AH85" s="119"/>
      <c r="AI85" s="119"/>
      <c r="AJ85" s="119"/>
      <c r="AK85" s="119"/>
      <c r="AL85" s="119"/>
      <c r="AM85" s="119"/>
      <c r="AN85" s="119"/>
    </row>
    <row r="86" spans="1:40" ht="15" x14ac:dyDescent="0.2">
      <c r="A86" s="121"/>
      <c r="B86" s="122"/>
      <c r="C86" s="122"/>
      <c r="D86" s="122"/>
      <c r="E86" s="122"/>
      <c r="F86" s="58">
        <f t="shared" si="7"/>
        <v>0</v>
      </c>
      <c r="G86" s="59" t="str">
        <f>IF($B$1="Metric", IFERROR(VLOOKUP(SUBSTITUTE($A86&amp;"Metric"&amp;$B86," ",""),members_metric!$F$7:$J$2000,3,FALSE),""),  IFERROR(VLOOKUP(SUBSTITUTE($A86&amp;$B86," ",""),members!$D$7:$G$2000,3,FALSE),""))</f>
        <v/>
      </c>
      <c r="H86" s="60" t="str">
        <f t="shared" si="8"/>
        <v/>
      </c>
      <c r="I86" s="57"/>
      <c r="J86" s="61" t="str">
        <f>IFERROR(VLOOKUP(SUBSTITUTE($Q86&amp;ROUNDUP($G86,2)," ",""),AWHB_Data!$C$4:$M$1005,MATCH('Estimator AWHB'!$C86,AWHB_Data!$C$4:$M$4,0),TRUE)*1000,"")</f>
        <v/>
      </c>
      <c r="K86" s="61" t="str">
        <f>IFERROR($J86/AWHB_Data!$H$1,"")</f>
        <v/>
      </c>
      <c r="L86" s="62" t="str">
        <f t="shared" si="10"/>
        <v/>
      </c>
      <c r="M86" s="63" t="str">
        <f>IFERROR(VLOOKUP(SUBSTITUTE($Q86&amp;ROUNDUP($G86,2)," ",""),AWHB_Data!$C$4:$N$1005,12,TRUE),"")</f>
        <v/>
      </c>
      <c r="N86" s="74" t="str">
        <f t="shared" si="9"/>
        <v xml:space="preserve"> </v>
      </c>
      <c r="O86" s="75" t="str">
        <f t="shared" si="11"/>
        <v/>
      </c>
      <c r="Q86" s="55" t="str">
        <f>IF($B$1="Metric",IFERROR(VLOOKUP(SUBSTITUTE($A86&amp;"Metric"&amp;$B86," ",""),members_metric!$F$7:$K$2000,6,FALSE),""),IFERROR(VLOOKUP(SUBSTITUTE($A86&amp;$B86," ",""),members!$D$7:$I$2000,6,FALSE),""))</f>
        <v/>
      </c>
      <c r="R86" s="66" t="str">
        <f>IF($B$1="Metric", IFERROR(VLOOKUP(SUBSTITUTE($A86&amp;"Metric"&amp;$B86," ",""),members_metric!$F$7:$J$2000,2,FALSE)/12,""),IFERROR(VLOOKUP(SUBSTITUTE($A86&amp;$B86," ",""),members!$D$7:$G$2000,2,FALSE)/12,""))</f>
        <v/>
      </c>
      <c r="S86" s="67" t="str">
        <f>IF($B$1="Metric", IFERROR(VLOOKUP(SUBSTITUTE($A86&amp;"Metric"&amp;$B86," ",""),members_metric!$F$7:$J$2000,5,FALSE),""),IFERROR(VLOOKUP(SUBSTITUTE($A86&amp;$B86," ",""),members!$D$7:$H$2000,5,FALSE),""))</f>
        <v/>
      </c>
      <c r="T86" s="55"/>
      <c r="U86" s="119"/>
      <c r="V86" s="119"/>
      <c r="W86" s="119"/>
      <c r="X86" s="119"/>
      <c r="Y86" s="119"/>
      <c r="Z86" s="119"/>
      <c r="AA86" s="119"/>
      <c r="AB86" s="119"/>
      <c r="AC86" s="119"/>
      <c r="AD86" s="119"/>
      <c r="AE86" s="119"/>
      <c r="AF86" s="119"/>
      <c r="AG86" s="119"/>
      <c r="AH86" s="119"/>
      <c r="AI86" s="119"/>
      <c r="AJ86" s="119"/>
      <c r="AK86" s="119"/>
      <c r="AL86" s="119"/>
      <c r="AM86" s="119"/>
      <c r="AN86" s="119"/>
    </row>
    <row r="87" spans="1:40" ht="15" x14ac:dyDescent="0.2">
      <c r="A87" s="121"/>
      <c r="B87" s="122"/>
      <c r="C87" s="122"/>
      <c r="D87" s="122"/>
      <c r="E87" s="122"/>
      <c r="F87" s="58">
        <f t="shared" si="7"/>
        <v>0</v>
      </c>
      <c r="G87" s="59" t="str">
        <f>IF($B$1="Metric", IFERROR(VLOOKUP(SUBSTITUTE($A87&amp;"Metric"&amp;$B87," ",""),members_metric!$F$7:$J$2000,3,FALSE),""),  IFERROR(VLOOKUP(SUBSTITUTE($A87&amp;$B87," ",""),members!$D$7:$G$2000,3,FALSE),""))</f>
        <v/>
      </c>
      <c r="H87" s="60" t="str">
        <f t="shared" si="8"/>
        <v/>
      </c>
      <c r="I87" s="57"/>
      <c r="J87" s="61" t="str">
        <f>IFERROR(VLOOKUP(SUBSTITUTE($Q87&amp;ROUNDUP($G87,2)," ",""),AWHB_Data!$C$4:$M$1005,MATCH('Estimator AWHB'!$C87,AWHB_Data!$C$4:$M$4,0),TRUE)*1000,"")</f>
        <v/>
      </c>
      <c r="K87" s="61" t="str">
        <f>IFERROR($J87/AWHB_Data!$H$1,"")</f>
        <v/>
      </c>
      <c r="L87" s="62" t="str">
        <f t="shared" si="10"/>
        <v/>
      </c>
      <c r="M87" s="63" t="str">
        <f>IFERROR(VLOOKUP(SUBSTITUTE($Q87&amp;ROUNDUP($G87,2)," ",""),AWHB_Data!$C$4:$N$1005,12,TRUE),"")</f>
        <v/>
      </c>
      <c r="N87" s="74" t="str">
        <f t="shared" si="9"/>
        <v xml:space="preserve"> </v>
      </c>
      <c r="O87" s="75" t="str">
        <f t="shared" si="11"/>
        <v/>
      </c>
      <c r="Q87" s="55" t="str">
        <f>IF($B$1="Metric",IFERROR(VLOOKUP(SUBSTITUTE($A87&amp;"Metric"&amp;$B87," ",""),members_metric!$F$7:$K$2000,6,FALSE),""),IFERROR(VLOOKUP(SUBSTITUTE($A87&amp;$B87," ",""),members!$D$7:$I$2000,6,FALSE),""))</f>
        <v/>
      </c>
      <c r="R87" s="66" t="str">
        <f>IF($B$1="Metric", IFERROR(VLOOKUP(SUBSTITUTE($A87&amp;"Metric"&amp;$B87," ",""),members_metric!$F$7:$J$2000,2,FALSE)/12,""),IFERROR(VLOOKUP(SUBSTITUTE($A87&amp;$B87," ",""),members!$D$7:$G$2000,2,FALSE)/12,""))</f>
        <v/>
      </c>
      <c r="S87" s="67" t="str">
        <f>IF($B$1="Metric", IFERROR(VLOOKUP(SUBSTITUTE($A87&amp;"Metric"&amp;$B87," ",""),members_metric!$F$7:$J$2000,5,FALSE),""),IFERROR(VLOOKUP(SUBSTITUTE($A87&amp;$B87," ",""),members!$D$7:$H$2000,5,FALSE),""))</f>
        <v/>
      </c>
      <c r="T87" s="55"/>
      <c r="U87" s="119"/>
      <c r="V87" s="119"/>
      <c r="W87" s="119"/>
      <c r="X87" s="119"/>
      <c r="Y87" s="119"/>
      <c r="Z87" s="119"/>
      <c r="AA87" s="119"/>
      <c r="AB87" s="119"/>
      <c r="AC87" s="119"/>
      <c r="AD87" s="119"/>
      <c r="AE87" s="119"/>
      <c r="AF87" s="119"/>
      <c r="AG87" s="119"/>
      <c r="AH87" s="119"/>
      <c r="AI87" s="119"/>
      <c r="AJ87" s="119"/>
      <c r="AK87" s="119"/>
      <c r="AL87" s="119"/>
      <c r="AM87" s="119"/>
      <c r="AN87" s="119"/>
    </row>
    <row r="88" spans="1:40" ht="15" x14ac:dyDescent="0.2">
      <c r="A88" s="121"/>
      <c r="B88" s="122"/>
      <c r="C88" s="122"/>
      <c r="D88" s="122"/>
      <c r="E88" s="122"/>
      <c r="F88" s="58">
        <f t="shared" si="7"/>
        <v>0</v>
      </c>
      <c r="G88" s="59" t="str">
        <f>IF($B$1="Metric", IFERROR(VLOOKUP(SUBSTITUTE($A88&amp;"Metric"&amp;$B88," ",""),members_metric!$F$7:$J$2000,3,FALSE),""),  IFERROR(VLOOKUP(SUBSTITUTE($A88&amp;$B88," ",""),members!$D$7:$G$2000,3,FALSE),""))</f>
        <v/>
      </c>
      <c r="H88" s="60" t="str">
        <f t="shared" si="8"/>
        <v/>
      </c>
      <c r="I88" s="57"/>
      <c r="J88" s="61" t="str">
        <f>IFERROR(VLOOKUP(SUBSTITUTE($Q88&amp;ROUNDUP($G88,2)," ",""),AWHB_Data!$C$4:$M$1005,MATCH('Estimator AWHB'!$C88,AWHB_Data!$C$4:$M$4,0),TRUE)*1000,"")</f>
        <v/>
      </c>
      <c r="K88" s="61" t="str">
        <f>IFERROR($J88/AWHB_Data!$H$1,"")</f>
        <v/>
      </c>
      <c r="L88" s="62" t="str">
        <f t="shared" si="10"/>
        <v/>
      </c>
      <c r="M88" s="63" t="str">
        <f>IFERROR(VLOOKUP(SUBSTITUTE($Q88&amp;ROUNDUP($G88,2)," ",""),AWHB_Data!$C$4:$N$1005,12,TRUE),"")</f>
        <v/>
      </c>
      <c r="N88" s="74" t="str">
        <f t="shared" si="9"/>
        <v xml:space="preserve"> </v>
      </c>
      <c r="O88" s="75" t="str">
        <f t="shared" si="11"/>
        <v/>
      </c>
      <c r="Q88" s="55" t="str">
        <f>IF($B$1="Metric",IFERROR(VLOOKUP(SUBSTITUTE($A88&amp;"Metric"&amp;$B88," ",""),members_metric!$F$7:$K$2000,6,FALSE),""),IFERROR(VLOOKUP(SUBSTITUTE($A88&amp;$B88," ",""),members!$D$7:$I$2000,6,FALSE),""))</f>
        <v/>
      </c>
      <c r="R88" s="66" t="str">
        <f>IF($B$1="Metric", IFERROR(VLOOKUP(SUBSTITUTE($A88&amp;"Metric"&amp;$B88," ",""),members_metric!$F$7:$J$2000,2,FALSE)/12,""),IFERROR(VLOOKUP(SUBSTITUTE($A88&amp;$B88," ",""),members!$D$7:$G$2000,2,FALSE)/12,""))</f>
        <v/>
      </c>
      <c r="S88" s="67" t="str">
        <f>IF($B$1="Metric", IFERROR(VLOOKUP(SUBSTITUTE($A88&amp;"Metric"&amp;$B88," ",""),members_metric!$F$7:$J$2000,5,FALSE),""),IFERROR(VLOOKUP(SUBSTITUTE($A88&amp;$B88," ",""),members!$D$7:$H$2000,5,FALSE),""))</f>
        <v/>
      </c>
      <c r="T88" s="55"/>
      <c r="U88" s="119"/>
      <c r="V88" s="119"/>
      <c r="W88" s="119"/>
      <c r="X88" s="119"/>
      <c r="Y88" s="119"/>
      <c r="Z88" s="119"/>
      <c r="AA88" s="119"/>
      <c r="AB88" s="119"/>
      <c r="AC88" s="119"/>
      <c r="AD88" s="119"/>
      <c r="AE88" s="119"/>
      <c r="AF88" s="119"/>
      <c r="AG88" s="119"/>
      <c r="AH88" s="119"/>
      <c r="AI88" s="119"/>
      <c r="AJ88" s="119"/>
      <c r="AK88" s="119"/>
      <c r="AL88" s="119"/>
      <c r="AM88" s="119"/>
      <c r="AN88" s="119"/>
    </row>
    <row r="89" spans="1:40" ht="15" x14ac:dyDescent="0.2">
      <c r="A89" s="121"/>
      <c r="B89" s="122"/>
      <c r="C89" s="122"/>
      <c r="D89" s="122"/>
      <c r="E89" s="122"/>
      <c r="F89" s="58">
        <f t="shared" si="7"/>
        <v>0</v>
      </c>
      <c r="G89" s="59" t="str">
        <f>IF($B$1="Metric", IFERROR(VLOOKUP(SUBSTITUTE($A89&amp;"Metric"&amp;$B89," ",""),members_metric!$F$7:$J$2000,3,FALSE),""),  IFERROR(VLOOKUP(SUBSTITUTE($A89&amp;$B89," ",""),members!$D$7:$G$2000,3,FALSE),""))</f>
        <v/>
      </c>
      <c r="H89" s="60" t="str">
        <f t="shared" si="8"/>
        <v/>
      </c>
      <c r="I89" s="57"/>
      <c r="J89" s="61" t="str">
        <f>IFERROR(VLOOKUP(SUBSTITUTE($Q89&amp;ROUNDUP($G89,2)," ",""),AWHB_Data!$C$4:$M$1005,MATCH('Estimator AWHB'!$C89,AWHB_Data!$C$4:$M$4,0),TRUE)*1000,"")</f>
        <v/>
      </c>
      <c r="K89" s="61" t="str">
        <f>IFERROR($J89/AWHB_Data!$H$1,"")</f>
        <v/>
      </c>
      <c r="L89" s="62" t="str">
        <f t="shared" si="10"/>
        <v/>
      </c>
      <c r="M89" s="63" t="str">
        <f>IFERROR(VLOOKUP(SUBSTITUTE($Q89&amp;ROUNDUP($G89,2)," ",""),AWHB_Data!$C$4:$N$1005,12,TRUE),"")</f>
        <v/>
      </c>
      <c r="N89" s="74" t="str">
        <f t="shared" si="9"/>
        <v xml:space="preserve"> </v>
      </c>
      <c r="O89" s="75" t="str">
        <f t="shared" si="11"/>
        <v/>
      </c>
      <c r="Q89" s="55" t="str">
        <f>IF($B$1="Metric",IFERROR(VLOOKUP(SUBSTITUTE($A89&amp;"Metric"&amp;$B89," ",""),members_metric!$F$7:$K$2000,6,FALSE),""),IFERROR(VLOOKUP(SUBSTITUTE($A89&amp;$B89," ",""),members!$D$7:$I$2000,6,FALSE),""))</f>
        <v/>
      </c>
      <c r="R89" s="66" t="str">
        <f>IF($B$1="Metric", IFERROR(VLOOKUP(SUBSTITUTE($A89&amp;"Metric"&amp;$B89," ",""),members_metric!$F$7:$J$2000,2,FALSE)/12,""),IFERROR(VLOOKUP(SUBSTITUTE($A89&amp;$B89," ",""),members!$D$7:$G$2000,2,FALSE)/12,""))</f>
        <v/>
      </c>
      <c r="S89" s="67" t="str">
        <f>IF($B$1="Metric", IFERROR(VLOOKUP(SUBSTITUTE($A89&amp;"Metric"&amp;$B89," ",""),members_metric!$F$7:$J$2000,5,FALSE),""),IFERROR(VLOOKUP(SUBSTITUTE($A89&amp;$B89," ",""),members!$D$7:$H$2000,5,FALSE),""))</f>
        <v/>
      </c>
      <c r="T89" s="55"/>
      <c r="U89" s="119"/>
      <c r="V89" s="119"/>
      <c r="W89" s="119"/>
      <c r="X89" s="119"/>
      <c r="Y89" s="119"/>
      <c r="Z89" s="119"/>
      <c r="AA89" s="119"/>
      <c r="AB89" s="119"/>
      <c r="AC89" s="119"/>
      <c r="AD89" s="119"/>
      <c r="AE89" s="119"/>
      <c r="AF89" s="119"/>
      <c r="AG89" s="119"/>
      <c r="AH89" s="119"/>
      <c r="AI89" s="119"/>
      <c r="AJ89" s="119"/>
      <c r="AK89" s="119"/>
      <c r="AL89" s="119"/>
      <c r="AM89" s="119"/>
      <c r="AN89" s="119"/>
    </row>
    <row r="90" spans="1:40" ht="15" x14ac:dyDescent="0.2">
      <c r="A90" s="121"/>
      <c r="B90" s="122"/>
      <c r="C90" s="122"/>
      <c r="D90" s="122"/>
      <c r="E90" s="122"/>
      <c r="F90" s="58">
        <f t="shared" si="7"/>
        <v>0</v>
      </c>
      <c r="G90" s="59" t="str">
        <f>IF($B$1="Metric", IFERROR(VLOOKUP(SUBSTITUTE($A90&amp;"Metric"&amp;$B90," ",""),members_metric!$F$7:$J$2000,3,FALSE),""),  IFERROR(VLOOKUP(SUBSTITUTE($A90&amp;$B90," ",""),members!$D$7:$G$2000,3,FALSE),""))</f>
        <v/>
      </c>
      <c r="H90" s="60" t="str">
        <f t="shared" si="8"/>
        <v/>
      </c>
      <c r="I90" s="57"/>
      <c r="J90" s="61" t="str">
        <f>IFERROR(VLOOKUP(SUBSTITUTE($Q90&amp;ROUNDUP($G90,2)," ",""),AWHB_Data!$C$4:$M$1005,MATCH('Estimator AWHB'!$C90,AWHB_Data!$C$4:$M$4,0),TRUE)*1000,"")</f>
        <v/>
      </c>
      <c r="K90" s="61" t="str">
        <f>IFERROR($J90/AWHB_Data!$H$1,"")</f>
        <v/>
      </c>
      <c r="L90" s="62" t="str">
        <f t="shared" si="10"/>
        <v/>
      </c>
      <c r="M90" s="63" t="str">
        <f>IFERROR(VLOOKUP(SUBSTITUTE($Q90&amp;ROUNDUP($G90,2)," ",""),AWHB_Data!$C$4:$N$1005,12,TRUE),"")</f>
        <v/>
      </c>
      <c r="N90" s="74" t="str">
        <f t="shared" si="9"/>
        <v xml:space="preserve"> </v>
      </c>
      <c r="O90" s="75" t="str">
        <f t="shared" si="11"/>
        <v/>
      </c>
      <c r="Q90" s="55" t="str">
        <f>IF($B$1="Metric",IFERROR(VLOOKUP(SUBSTITUTE($A90&amp;"Metric"&amp;$B90," ",""),members_metric!$F$7:$K$2000,6,FALSE),""),IFERROR(VLOOKUP(SUBSTITUTE($A90&amp;$B90," ",""),members!$D$7:$I$2000,6,FALSE),""))</f>
        <v/>
      </c>
      <c r="R90" s="66" t="str">
        <f>IF($B$1="Metric", IFERROR(VLOOKUP(SUBSTITUTE($A90&amp;"Metric"&amp;$B90," ",""),members_metric!$F$7:$J$2000,2,FALSE)/12,""),IFERROR(VLOOKUP(SUBSTITUTE($A90&amp;$B90," ",""),members!$D$7:$G$2000,2,FALSE)/12,""))</f>
        <v/>
      </c>
      <c r="S90" s="67" t="str">
        <f>IF($B$1="Metric", IFERROR(VLOOKUP(SUBSTITUTE($A90&amp;"Metric"&amp;$B90," ",""),members_metric!$F$7:$J$2000,5,FALSE),""),IFERROR(VLOOKUP(SUBSTITUTE($A90&amp;$B90," ",""),members!$D$7:$H$2000,5,FALSE),""))</f>
        <v/>
      </c>
      <c r="T90" s="55"/>
      <c r="U90" s="119"/>
      <c r="V90" s="119"/>
      <c r="W90" s="119"/>
      <c r="X90" s="119"/>
      <c r="Y90" s="119"/>
      <c r="Z90" s="119"/>
      <c r="AA90" s="119"/>
      <c r="AB90" s="119"/>
      <c r="AC90" s="119"/>
      <c r="AD90" s="119"/>
      <c r="AE90" s="119"/>
      <c r="AF90" s="119"/>
      <c r="AG90" s="119"/>
      <c r="AH90" s="119"/>
      <c r="AI90" s="119"/>
      <c r="AJ90" s="119"/>
      <c r="AK90" s="119"/>
      <c r="AL90" s="119"/>
      <c r="AM90" s="119"/>
      <c r="AN90" s="119"/>
    </row>
    <row r="91" spans="1:40" ht="15" x14ac:dyDescent="0.2">
      <c r="A91" s="121"/>
      <c r="B91" s="122"/>
      <c r="C91" s="122"/>
      <c r="D91" s="122"/>
      <c r="E91" s="122"/>
      <c r="F91" s="58">
        <f t="shared" si="7"/>
        <v>0</v>
      </c>
      <c r="G91" s="59" t="str">
        <f>IF($B$1="Metric", IFERROR(VLOOKUP(SUBSTITUTE($A91&amp;"Metric"&amp;$B91," ",""),members_metric!$F$7:$J$2000,3,FALSE),""),  IFERROR(VLOOKUP(SUBSTITUTE($A91&amp;$B91," ",""),members!$D$7:$G$2000,3,FALSE),""))</f>
        <v/>
      </c>
      <c r="H91" s="60" t="str">
        <f t="shared" si="8"/>
        <v/>
      </c>
      <c r="I91" s="57"/>
      <c r="J91" s="61" t="str">
        <f>IFERROR(VLOOKUP(SUBSTITUTE($Q91&amp;ROUNDUP($G91,2)," ",""),AWHB_Data!$C$4:$M$1005,MATCH('Estimator AWHB'!$C91,AWHB_Data!$C$4:$M$4,0),TRUE)*1000,"")</f>
        <v/>
      </c>
      <c r="K91" s="61" t="str">
        <f>IFERROR($J91/AWHB_Data!$H$1,"")</f>
        <v/>
      </c>
      <c r="L91" s="62" t="str">
        <f t="shared" si="10"/>
        <v/>
      </c>
      <c r="M91" s="63" t="str">
        <f>IFERROR(VLOOKUP(SUBSTITUTE($Q91&amp;ROUNDUP($G91,2)," ",""),AWHB_Data!$C$4:$N$1005,12,TRUE),"")</f>
        <v/>
      </c>
      <c r="N91" s="74" t="str">
        <f t="shared" si="9"/>
        <v xml:space="preserve"> </v>
      </c>
      <c r="O91" s="75" t="str">
        <f t="shared" si="11"/>
        <v/>
      </c>
      <c r="Q91" s="55" t="str">
        <f>IF($B$1="Metric",IFERROR(VLOOKUP(SUBSTITUTE($A91&amp;"Metric"&amp;$B91," ",""),members_metric!$F$7:$K$2000,6,FALSE),""),IFERROR(VLOOKUP(SUBSTITUTE($A91&amp;$B91," ",""),members!$D$7:$I$2000,6,FALSE),""))</f>
        <v/>
      </c>
      <c r="R91" s="66" t="str">
        <f>IF($B$1="Metric", IFERROR(VLOOKUP(SUBSTITUTE($A91&amp;"Metric"&amp;$B91," ",""),members_metric!$F$7:$J$2000,2,FALSE)/12,""),IFERROR(VLOOKUP(SUBSTITUTE($A91&amp;$B91," ",""),members!$D$7:$G$2000,2,FALSE)/12,""))</f>
        <v/>
      </c>
      <c r="S91" s="67" t="str">
        <f>IF($B$1="Metric", IFERROR(VLOOKUP(SUBSTITUTE($A91&amp;"Metric"&amp;$B91," ",""),members_metric!$F$7:$J$2000,5,FALSE),""),IFERROR(VLOOKUP(SUBSTITUTE($A91&amp;$B91," ",""),members!$D$7:$H$2000,5,FALSE),""))</f>
        <v/>
      </c>
      <c r="T91" s="55"/>
      <c r="U91" s="119"/>
      <c r="V91" s="119"/>
      <c r="W91" s="119"/>
      <c r="X91" s="119"/>
      <c r="Y91" s="119"/>
      <c r="Z91" s="119"/>
      <c r="AA91" s="119"/>
      <c r="AB91" s="119"/>
      <c r="AC91" s="119"/>
      <c r="AD91" s="119"/>
      <c r="AE91" s="119"/>
      <c r="AF91" s="119"/>
      <c r="AG91" s="119"/>
      <c r="AH91" s="119"/>
      <c r="AI91" s="119"/>
      <c r="AJ91" s="119"/>
      <c r="AK91" s="119"/>
      <c r="AL91" s="119"/>
      <c r="AM91" s="119"/>
      <c r="AN91" s="119"/>
    </row>
    <row r="92" spans="1:40" ht="15" x14ac:dyDescent="0.2">
      <c r="A92" s="121"/>
      <c r="B92" s="122"/>
      <c r="C92" s="122"/>
      <c r="D92" s="122"/>
      <c r="E92" s="122"/>
      <c r="F92" s="58">
        <f t="shared" si="7"/>
        <v>0</v>
      </c>
      <c r="G92" s="59" t="str">
        <f>IF($B$1="Metric", IFERROR(VLOOKUP(SUBSTITUTE($A92&amp;"Metric"&amp;$B92," ",""),members_metric!$F$7:$J$2000,3,FALSE),""),  IFERROR(VLOOKUP(SUBSTITUTE($A92&amp;$B92," ",""),members!$D$7:$G$2000,3,FALSE),""))</f>
        <v/>
      </c>
      <c r="H92" s="60" t="str">
        <f t="shared" si="8"/>
        <v/>
      </c>
      <c r="I92" s="57"/>
      <c r="J92" s="61" t="str">
        <f>IFERROR(VLOOKUP(SUBSTITUTE($Q92&amp;ROUNDUP($G92,2)," ",""),AWHB_Data!$C$4:$M$1005,MATCH('Estimator AWHB'!$C92,AWHB_Data!$C$4:$M$4,0),TRUE)*1000,"")</f>
        <v/>
      </c>
      <c r="K92" s="61" t="str">
        <f>IFERROR($J92/AWHB_Data!$H$1,"")</f>
        <v/>
      </c>
      <c r="L92" s="62" t="str">
        <f t="shared" si="10"/>
        <v/>
      </c>
      <c r="M92" s="63" t="str">
        <f>IFERROR(VLOOKUP(SUBSTITUTE($Q92&amp;ROUNDUP($G92,2)," ",""),AWHB_Data!$C$4:$N$1005,12,TRUE),"")</f>
        <v/>
      </c>
      <c r="N92" s="74" t="str">
        <f t="shared" si="9"/>
        <v xml:space="preserve"> </v>
      </c>
      <c r="O92" s="75" t="str">
        <f t="shared" si="11"/>
        <v/>
      </c>
      <c r="Q92" s="55" t="str">
        <f>IF($B$1="Metric",IFERROR(VLOOKUP(SUBSTITUTE($A92&amp;"Metric"&amp;$B92," ",""),members_metric!$F$7:$K$2000,6,FALSE),""),IFERROR(VLOOKUP(SUBSTITUTE($A92&amp;$B92," ",""),members!$D$7:$I$2000,6,FALSE),""))</f>
        <v/>
      </c>
      <c r="R92" s="66" t="str">
        <f>IF($B$1="Metric", IFERROR(VLOOKUP(SUBSTITUTE($A92&amp;"Metric"&amp;$B92," ",""),members_metric!$F$7:$J$2000,2,FALSE)/12,""),IFERROR(VLOOKUP(SUBSTITUTE($A92&amp;$B92," ",""),members!$D$7:$G$2000,2,FALSE)/12,""))</f>
        <v/>
      </c>
      <c r="S92" s="67" t="str">
        <f>IF($B$1="Metric", IFERROR(VLOOKUP(SUBSTITUTE($A92&amp;"Metric"&amp;$B92," ",""),members_metric!$F$7:$J$2000,5,FALSE),""),IFERROR(VLOOKUP(SUBSTITUTE($A92&amp;$B92," ",""),members!$D$7:$H$2000,5,FALSE),""))</f>
        <v/>
      </c>
      <c r="T92" s="55"/>
      <c r="U92" s="119"/>
      <c r="V92" s="119"/>
      <c r="W92" s="119"/>
      <c r="X92" s="119"/>
      <c r="Y92" s="119"/>
      <c r="Z92" s="119"/>
      <c r="AA92" s="119"/>
      <c r="AB92" s="119"/>
      <c r="AC92" s="119"/>
      <c r="AD92" s="119"/>
      <c r="AE92" s="119"/>
      <c r="AF92" s="119"/>
      <c r="AG92" s="119"/>
      <c r="AH92" s="119"/>
      <c r="AI92" s="119"/>
      <c r="AJ92" s="119"/>
      <c r="AK92" s="119"/>
      <c r="AL92" s="119"/>
      <c r="AM92" s="119"/>
      <c r="AN92" s="119"/>
    </row>
    <row r="93" spans="1:40" ht="15" x14ac:dyDescent="0.2">
      <c r="A93" s="121"/>
      <c r="B93" s="122"/>
      <c r="C93" s="122"/>
      <c r="D93" s="122"/>
      <c r="E93" s="122"/>
      <c r="F93" s="58">
        <f t="shared" si="7"/>
        <v>0</v>
      </c>
      <c r="G93" s="59" t="str">
        <f>IF($B$1="Metric", IFERROR(VLOOKUP(SUBSTITUTE($A93&amp;"Metric"&amp;$B93," ",""),members_metric!$F$7:$J$2000,3,FALSE),""),  IFERROR(VLOOKUP(SUBSTITUTE($A93&amp;$B93," ",""),members!$D$7:$G$2000,3,FALSE),""))</f>
        <v/>
      </c>
      <c r="H93" s="60" t="str">
        <f t="shared" si="8"/>
        <v/>
      </c>
      <c r="I93" s="57"/>
      <c r="J93" s="61" t="str">
        <f>IFERROR(VLOOKUP(SUBSTITUTE($Q93&amp;ROUNDUP($G93,2)," ",""),AWHB_Data!$C$4:$M$1005,MATCH('Estimator AWHB'!$C93,AWHB_Data!$C$4:$M$4,0),TRUE)*1000,"")</f>
        <v/>
      </c>
      <c r="K93" s="61" t="str">
        <f>IFERROR($J93/AWHB_Data!$H$1,"")</f>
        <v/>
      </c>
      <c r="L93" s="62" t="str">
        <f t="shared" si="10"/>
        <v/>
      </c>
      <c r="M93" s="63" t="str">
        <f>IFERROR(VLOOKUP(SUBSTITUTE($Q93&amp;ROUNDUP($G93,2)," ",""),AWHB_Data!$C$4:$N$1005,12,TRUE),"")</f>
        <v/>
      </c>
      <c r="N93" s="74" t="str">
        <f t="shared" si="9"/>
        <v xml:space="preserve"> </v>
      </c>
      <c r="O93" s="75" t="str">
        <f t="shared" si="11"/>
        <v/>
      </c>
      <c r="Q93" s="55" t="str">
        <f>IF($B$1="Metric",IFERROR(VLOOKUP(SUBSTITUTE($A93&amp;"Metric"&amp;$B93," ",""),members_metric!$F$7:$K$2000,6,FALSE),""),IFERROR(VLOOKUP(SUBSTITUTE($A93&amp;$B93," ",""),members!$D$7:$I$2000,6,FALSE),""))</f>
        <v/>
      </c>
      <c r="R93" s="66" t="str">
        <f>IF($B$1="Metric", IFERROR(VLOOKUP(SUBSTITUTE($A93&amp;"Metric"&amp;$B93," ",""),members_metric!$F$7:$J$2000,2,FALSE)/12,""),IFERROR(VLOOKUP(SUBSTITUTE($A93&amp;$B93," ",""),members!$D$7:$G$2000,2,FALSE)/12,""))</f>
        <v/>
      </c>
      <c r="S93" s="67" t="str">
        <f>IF($B$1="Metric", IFERROR(VLOOKUP(SUBSTITUTE($A93&amp;"Metric"&amp;$B93," ",""),members_metric!$F$7:$J$2000,5,FALSE),""),IFERROR(VLOOKUP(SUBSTITUTE($A93&amp;$B93," ",""),members!$D$7:$H$2000,5,FALSE),""))</f>
        <v/>
      </c>
      <c r="T93" s="55"/>
      <c r="U93" s="119"/>
      <c r="V93" s="119"/>
      <c r="W93" s="119"/>
      <c r="X93" s="119"/>
      <c r="Y93" s="119"/>
      <c r="Z93" s="119"/>
      <c r="AA93" s="119"/>
      <c r="AB93" s="119"/>
      <c r="AC93" s="119"/>
      <c r="AD93" s="119"/>
      <c r="AE93" s="119"/>
      <c r="AF93" s="119"/>
      <c r="AG93" s="119"/>
      <c r="AH93" s="119"/>
      <c r="AI93" s="119"/>
      <c r="AJ93" s="119"/>
      <c r="AK93" s="119"/>
      <c r="AL93" s="119"/>
      <c r="AM93" s="119"/>
      <c r="AN93" s="119"/>
    </row>
    <row r="94" spans="1:40" ht="15" x14ac:dyDescent="0.2">
      <c r="A94" s="121"/>
      <c r="B94" s="122"/>
      <c r="C94" s="122"/>
      <c r="D94" s="122"/>
      <c r="E94" s="122"/>
      <c r="F94" s="58">
        <f t="shared" si="7"/>
        <v>0</v>
      </c>
      <c r="G94" s="59" t="str">
        <f>IF($B$1="Metric", IFERROR(VLOOKUP(SUBSTITUTE($A94&amp;"Metric"&amp;$B94," ",""),members_metric!$F$7:$J$2000,3,FALSE),""),  IFERROR(VLOOKUP(SUBSTITUTE($A94&amp;$B94," ",""),members!$D$7:$G$2000,3,FALSE),""))</f>
        <v/>
      </c>
      <c r="H94" s="60" t="str">
        <f t="shared" si="8"/>
        <v/>
      </c>
      <c r="I94" s="57"/>
      <c r="J94" s="61" t="str">
        <f>IFERROR(VLOOKUP(SUBSTITUTE($Q94&amp;ROUNDUP($G94,2)," ",""),AWHB_Data!$C$4:$M$1005,MATCH('Estimator AWHB'!$C94,AWHB_Data!$C$4:$M$4,0),TRUE)*1000,"")</f>
        <v/>
      </c>
      <c r="K94" s="61" t="str">
        <f>IFERROR($J94/AWHB_Data!$H$1,"")</f>
        <v/>
      </c>
      <c r="L94" s="62" t="str">
        <f t="shared" si="10"/>
        <v/>
      </c>
      <c r="M94" s="63" t="str">
        <f>IFERROR(VLOOKUP(SUBSTITUTE($Q94&amp;ROUNDUP($G94,2)," ",""),AWHB_Data!$C$4:$N$1005,12,TRUE),"")</f>
        <v/>
      </c>
      <c r="N94" s="74" t="str">
        <f t="shared" si="9"/>
        <v xml:space="preserve"> </v>
      </c>
      <c r="O94" s="75" t="str">
        <f t="shared" si="11"/>
        <v/>
      </c>
      <c r="Q94" s="55" t="str">
        <f>IF($B$1="Metric",IFERROR(VLOOKUP(SUBSTITUTE($A94&amp;"Metric"&amp;$B94," ",""),members_metric!$F$7:$K$2000,6,FALSE),""),IFERROR(VLOOKUP(SUBSTITUTE($A94&amp;$B94," ",""),members!$D$7:$I$2000,6,FALSE),""))</f>
        <v/>
      </c>
      <c r="R94" s="66" t="str">
        <f>IF($B$1="Metric", IFERROR(VLOOKUP(SUBSTITUTE($A94&amp;"Metric"&amp;$B94," ",""),members_metric!$F$7:$J$2000,2,FALSE)/12,""),IFERROR(VLOOKUP(SUBSTITUTE($A94&amp;$B94," ",""),members!$D$7:$G$2000,2,FALSE)/12,""))</f>
        <v/>
      </c>
      <c r="S94" s="67" t="str">
        <f>IF($B$1="Metric", IFERROR(VLOOKUP(SUBSTITUTE($A94&amp;"Metric"&amp;$B94," ",""),members_metric!$F$7:$J$2000,5,FALSE),""),IFERROR(VLOOKUP(SUBSTITUTE($A94&amp;$B94," ",""),members!$D$7:$H$2000,5,FALSE),""))</f>
        <v/>
      </c>
      <c r="T94" s="55"/>
      <c r="U94" s="119"/>
      <c r="V94" s="119"/>
      <c r="W94" s="119"/>
      <c r="X94" s="119"/>
      <c r="Y94" s="119"/>
      <c r="Z94" s="119"/>
      <c r="AA94" s="119"/>
      <c r="AB94" s="119"/>
      <c r="AC94" s="119"/>
      <c r="AD94" s="119"/>
      <c r="AE94" s="119"/>
      <c r="AF94" s="119"/>
      <c r="AG94" s="119"/>
      <c r="AH94" s="119"/>
      <c r="AI94" s="119"/>
      <c r="AJ94" s="119"/>
      <c r="AK94" s="119"/>
      <c r="AL94" s="119"/>
      <c r="AM94" s="119"/>
      <c r="AN94" s="119"/>
    </row>
    <row r="95" spans="1:40" ht="15" x14ac:dyDescent="0.2">
      <c r="A95" s="121"/>
      <c r="B95" s="122"/>
      <c r="C95" s="122"/>
      <c r="D95" s="122"/>
      <c r="E95" s="122"/>
      <c r="F95" s="58">
        <f t="shared" si="7"/>
        <v>0</v>
      </c>
      <c r="G95" s="59" t="str">
        <f>IF($B$1="Metric", IFERROR(VLOOKUP(SUBSTITUTE($A95&amp;"Metric"&amp;$B95," ",""),members_metric!$F$7:$J$2000,3,FALSE),""),  IFERROR(VLOOKUP(SUBSTITUTE($A95&amp;$B95," ",""),members!$D$7:$G$2000,3,FALSE),""))</f>
        <v/>
      </c>
      <c r="H95" s="60" t="str">
        <f t="shared" si="8"/>
        <v/>
      </c>
      <c r="I95" s="57"/>
      <c r="J95" s="61" t="str">
        <f>IFERROR(VLOOKUP(SUBSTITUTE($Q95&amp;ROUNDUP($G95,2)," ",""),AWHB_Data!$C$4:$M$1005,MATCH('Estimator AWHB'!$C95,AWHB_Data!$C$4:$M$4,0),TRUE)*1000,"")</f>
        <v/>
      </c>
      <c r="K95" s="61" t="str">
        <f>IFERROR($J95/AWHB_Data!$H$1,"")</f>
        <v/>
      </c>
      <c r="L95" s="62" t="str">
        <f t="shared" si="10"/>
        <v/>
      </c>
      <c r="M95" s="63" t="str">
        <f>IFERROR(VLOOKUP(SUBSTITUTE($Q95&amp;ROUNDUP($G95,2)," ",""),AWHB_Data!$C$4:$N$1005,12,TRUE),"")</f>
        <v/>
      </c>
      <c r="N95" s="74" t="str">
        <f t="shared" si="9"/>
        <v xml:space="preserve"> </v>
      </c>
      <c r="O95" s="75" t="str">
        <f t="shared" si="11"/>
        <v/>
      </c>
      <c r="Q95" s="55" t="str">
        <f>IF($B$1="Metric",IFERROR(VLOOKUP(SUBSTITUTE($A95&amp;"Metric"&amp;$B95," ",""),members_metric!$F$7:$K$2000,6,FALSE),""),IFERROR(VLOOKUP(SUBSTITUTE($A95&amp;$B95," ",""),members!$D$7:$I$2000,6,FALSE),""))</f>
        <v/>
      </c>
      <c r="R95" s="66" t="str">
        <f>IF($B$1="Metric", IFERROR(VLOOKUP(SUBSTITUTE($A95&amp;"Metric"&amp;$B95," ",""),members_metric!$F$7:$J$2000,2,FALSE)/12,""),IFERROR(VLOOKUP(SUBSTITUTE($A95&amp;$B95," ",""),members!$D$7:$G$2000,2,FALSE)/12,""))</f>
        <v/>
      </c>
      <c r="S95" s="67" t="str">
        <f>IF($B$1="Metric", IFERROR(VLOOKUP(SUBSTITUTE($A95&amp;"Metric"&amp;$B95," ",""),members_metric!$F$7:$J$2000,5,FALSE),""),IFERROR(VLOOKUP(SUBSTITUTE($A95&amp;$B95," ",""),members!$D$7:$H$2000,5,FALSE),""))</f>
        <v/>
      </c>
      <c r="T95" s="55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19"/>
      <c r="AH95" s="119"/>
      <c r="AI95" s="119"/>
      <c r="AJ95" s="119"/>
      <c r="AK95" s="119"/>
      <c r="AL95" s="119"/>
      <c r="AM95" s="119"/>
      <c r="AN95" s="119"/>
    </row>
    <row r="96" spans="1:40" ht="15" x14ac:dyDescent="0.2">
      <c r="A96" s="121"/>
      <c r="B96" s="122"/>
      <c r="C96" s="122"/>
      <c r="D96" s="122"/>
      <c r="E96" s="122"/>
      <c r="F96" s="58">
        <f t="shared" si="7"/>
        <v>0</v>
      </c>
      <c r="G96" s="59" t="str">
        <f>IF($B$1="Metric", IFERROR(VLOOKUP(SUBSTITUTE($A96&amp;"Metric"&amp;$B96," ",""),members_metric!$F$7:$J$2000,3,FALSE),""),  IFERROR(VLOOKUP(SUBSTITUTE($A96&amp;$B96," ",""),members!$D$7:$G$2000,3,FALSE),""))</f>
        <v/>
      </c>
      <c r="H96" s="60" t="str">
        <f t="shared" si="8"/>
        <v/>
      </c>
      <c r="I96" s="57"/>
      <c r="J96" s="61" t="str">
        <f>IFERROR(VLOOKUP(SUBSTITUTE($Q96&amp;ROUNDUP($G96,2)," ",""),AWHB_Data!$C$4:$M$1005,MATCH('Estimator AWHB'!$C96,AWHB_Data!$C$4:$M$4,0),TRUE)*1000,"")</f>
        <v/>
      </c>
      <c r="K96" s="61" t="str">
        <f>IFERROR($J96/AWHB_Data!$H$1,"")</f>
        <v/>
      </c>
      <c r="L96" s="62" t="str">
        <f t="shared" si="10"/>
        <v/>
      </c>
      <c r="M96" s="63" t="str">
        <f>IFERROR(VLOOKUP(SUBSTITUTE($Q96&amp;ROUNDUP($G96,2)," ",""),AWHB_Data!$C$4:$N$1005,12,TRUE),"")</f>
        <v/>
      </c>
      <c r="N96" s="74" t="str">
        <f t="shared" si="9"/>
        <v xml:space="preserve"> </v>
      </c>
      <c r="O96" s="75" t="str">
        <f t="shared" si="11"/>
        <v/>
      </c>
      <c r="Q96" s="55" t="str">
        <f>IF($B$1="Metric",IFERROR(VLOOKUP(SUBSTITUTE($A96&amp;"Metric"&amp;$B96," ",""),members_metric!$F$7:$K$2000,6,FALSE),""),IFERROR(VLOOKUP(SUBSTITUTE($A96&amp;$B96," ",""),members!$D$7:$I$2000,6,FALSE),""))</f>
        <v/>
      </c>
      <c r="R96" s="66" t="str">
        <f>IF($B$1="Metric", IFERROR(VLOOKUP(SUBSTITUTE($A96&amp;"Metric"&amp;$B96," ",""),members_metric!$F$7:$J$2000,2,FALSE)/12,""),IFERROR(VLOOKUP(SUBSTITUTE($A96&amp;$B96," ",""),members!$D$7:$G$2000,2,FALSE)/12,""))</f>
        <v/>
      </c>
      <c r="S96" s="67" t="str">
        <f>IF($B$1="Metric", IFERROR(VLOOKUP(SUBSTITUTE($A96&amp;"Metric"&amp;$B96," ",""),members_metric!$F$7:$J$2000,5,FALSE),""),IFERROR(VLOOKUP(SUBSTITUTE($A96&amp;$B96," ",""),members!$D$7:$H$2000,5,FALSE),""))</f>
        <v/>
      </c>
      <c r="T96" s="55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19"/>
      <c r="AH96" s="119"/>
      <c r="AI96" s="119"/>
      <c r="AJ96" s="119"/>
      <c r="AK96" s="119"/>
      <c r="AL96" s="119"/>
      <c r="AM96" s="119"/>
      <c r="AN96" s="119"/>
    </row>
    <row r="97" spans="1:40" ht="15" x14ac:dyDescent="0.2">
      <c r="A97" s="121"/>
      <c r="B97" s="122"/>
      <c r="C97" s="122"/>
      <c r="D97" s="122"/>
      <c r="E97" s="122"/>
      <c r="F97" s="58">
        <f t="shared" si="7"/>
        <v>0</v>
      </c>
      <c r="G97" s="59" t="str">
        <f>IF($B$1="Metric", IFERROR(VLOOKUP(SUBSTITUTE($A97&amp;"Metric"&amp;$B97," ",""),members_metric!$F$7:$J$2000,3,FALSE),""),  IFERROR(VLOOKUP(SUBSTITUTE($A97&amp;$B97," ",""),members!$D$7:$G$2000,3,FALSE),""))</f>
        <v/>
      </c>
      <c r="H97" s="60" t="str">
        <f t="shared" si="8"/>
        <v/>
      </c>
      <c r="I97" s="57"/>
      <c r="J97" s="61" t="str">
        <f>IFERROR(VLOOKUP(SUBSTITUTE($Q97&amp;ROUNDUP($G97,2)," ",""),AWHB_Data!$C$4:$M$1005,MATCH('Estimator AWHB'!$C97,AWHB_Data!$C$4:$M$4,0),TRUE)*1000,"")</f>
        <v/>
      </c>
      <c r="K97" s="61" t="str">
        <f>IFERROR($J97/AWHB_Data!$H$1,"")</f>
        <v/>
      </c>
      <c r="L97" s="62" t="str">
        <f t="shared" si="10"/>
        <v/>
      </c>
      <c r="M97" s="63" t="str">
        <f>IFERROR(VLOOKUP(SUBSTITUTE($Q97&amp;ROUNDUP($G97,2)," ",""),AWHB_Data!$C$4:$N$1005,12,TRUE),"")</f>
        <v/>
      </c>
      <c r="N97" s="74" t="str">
        <f t="shared" si="9"/>
        <v xml:space="preserve"> </v>
      </c>
      <c r="O97" s="75" t="str">
        <f t="shared" si="11"/>
        <v/>
      </c>
      <c r="Q97" s="55" t="str">
        <f>IF($B$1="Metric",IFERROR(VLOOKUP(SUBSTITUTE($A97&amp;"Metric"&amp;$B97," ",""),members_metric!$F$7:$K$2000,6,FALSE),""),IFERROR(VLOOKUP(SUBSTITUTE($A97&amp;$B97," ",""),members!$D$7:$I$2000,6,FALSE),""))</f>
        <v/>
      </c>
      <c r="R97" s="66" t="str">
        <f>IF($B$1="Metric", IFERROR(VLOOKUP(SUBSTITUTE($A97&amp;"Metric"&amp;$B97," ",""),members_metric!$F$7:$J$2000,2,FALSE)/12,""),IFERROR(VLOOKUP(SUBSTITUTE($A97&amp;$B97," ",""),members!$D$7:$G$2000,2,FALSE)/12,""))</f>
        <v/>
      </c>
      <c r="S97" s="67" t="str">
        <f>IF($B$1="Metric", IFERROR(VLOOKUP(SUBSTITUTE($A97&amp;"Metric"&amp;$B97," ",""),members_metric!$F$7:$J$2000,5,FALSE),""),IFERROR(VLOOKUP(SUBSTITUTE($A97&amp;$B97," ",""),members!$D$7:$H$2000,5,FALSE),""))</f>
        <v/>
      </c>
      <c r="T97" s="55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19"/>
      <c r="AH97" s="119"/>
      <c r="AI97" s="119"/>
      <c r="AJ97" s="119"/>
      <c r="AK97" s="119"/>
      <c r="AL97" s="119"/>
      <c r="AM97" s="119"/>
      <c r="AN97" s="119"/>
    </row>
    <row r="98" spans="1:40" ht="15" x14ac:dyDescent="0.2">
      <c r="A98" s="121"/>
      <c r="B98" s="122"/>
      <c r="C98" s="122"/>
      <c r="D98" s="122"/>
      <c r="E98" s="122"/>
      <c r="F98" s="58">
        <f t="shared" si="7"/>
        <v>0</v>
      </c>
      <c r="G98" s="59" t="str">
        <f>IF($B$1="Metric", IFERROR(VLOOKUP(SUBSTITUTE($A98&amp;"Metric"&amp;$B98," ",""),members_metric!$F$7:$J$2000,3,FALSE),""),  IFERROR(VLOOKUP(SUBSTITUTE($A98&amp;$B98," ",""),members!$D$7:$G$2000,3,FALSE),""))</f>
        <v/>
      </c>
      <c r="H98" s="60" t="str">
        <f t="shared" si="8"/>
        <v/>
      </c>
      <c r="I98" s="57"/>
      <c r="J98" s="61" t="str">
        <f>IFERROR(VLOOKUP(SUBSTITUTE($Q98&amp;ROUNDUP($G98,2)," ",""),AWHB_Data!$C$4:$M$1005,MATCH('Estimator AWHB'!$C98,AWHB_Data!$C$4:$M$4,0),TRUE)*1000,"")</f>
        <v/>
      </c>
      <c r="K98" s="61" t="str">
        <f>IFERROR($J98/AWHB_Data!$H$1,"")</f>
        <v/>
      </c>
      <c r="L98" s="62" t="str">
        <f t="shared" si="10"/>
        <v/>
      </c>
      <c r="M98" s="63" t="str">
        <f>IFERROR(VLOOKUP(SUBSTITUTE($Q98&amp;ROUNDUP($G98,2)," ",""),AWHB_Data!$C$4:$N$1005,12,TRUE),"")</f>
        <v/>
      </c>
      <c r="N98" s="74" t="str">
        <f t="shared" si="9"/>
        <v xml:space="preserve"> </v>
      </c>
      <c r="O98" s="75" t="str">
        <f t="shared" si="11"/>
        <v/>
      </c>
      <c r="Q98" s="55" t="str">
        <f>IF($B$1="Metric",IFERROR(VLOOKUP(SUBSTITUTE($A98&amp;"Metric"&amp;$B98," ",""),members_metric!$F$7:$K$2000,6,FALSE),""),IFERROR(VLOOKUP(SUBSTITUTE($A98&amp;$B98," ",""),members!$D$7:$I$2000,6,FALSE),""))</f>
        <v/>
      </c>
      <c r="R98" s="66" t="str">
        <f>IF($B$1="Metric", IFERROR(VLOOKUP(SUBSTITUTE($A98&amp;"Metric"&amp;$B98," ",""),members_metric!$F$7:$J$2000,2,FALSE)/12,""),IFERROR(VLOOKUP(SUBSTITUTE($A98&amp;$B98," ",""),members!$D$7:$G$2000,2,FALSE)/12,""))</f>
        <v/>
      </c>
      <c r="S98" s="67" t="str">
        <f>IF($B$1="Metric", IFERROR(VLOOKUP(SUBSTITUTE($A98&amp;"Metric"&amp;$B98," ",""),members_metric!$F$7:$J$2000,5,FALSE),""),IFERROR(VLOOKUP(SUBSTITUTE($A98&amp;$B98," ",""),members!$D$7:$H$2000,5,FALSE),""))</f>
        <v/>
      </c>
      <c r="T98" s="55"/>
      <c r="U98" s="119"/>
      <c r="V98" s="119"/>
      <c r="W98" s="119"/>
      <c r="X98" s="119"/>
      <c r="Y98" s="119"/>
      <c r="Z98" s="119"/>
      <c r="AA98" s="119"/>
      <c r="AB98" s="119"/>
      <c r="AC98" s="119"/>
      <c r="AD98" s="119"/>
      <c r="AE98" s="119"/>
      <c r="AF98" s="119"/>
      <c r="AG98" s="119"/>
      <c r="AH98" s="119"/>
      <c r="AI98" s="119"/>
      <c r="AJ98" s="119"/>
      <c r="AK98" s="119"/>
      <c r="AL98" s="119"/>
      <c r="AM98" s="119"/>
      <c r="AN98" s="119"/>
    </row>
    <row r="99" spans="1:40" ht="15" x14ac:dyDescent="0.2">
      <c r="A99" s="121"/>
      <c r="B99" s="122"/>
      <c r="C99" s="122"/>
      <c r="D99" s="122"/>
      <c r="E99" s="122"/>
      <c r="F99" s="58">
        <f t="shared" si="7"/>
        <v>0</v>
      </c>
      <c r="G99" s="59" t="str">
        <f>IF($B$1="Metric", IFERROR(VLOOKUP(SUBSTITUTE($A99&amp;"Metric"&amp;$B99," ",""),members_metric!$F$7:$J$2000,3,FALSE),""),  IFERROR(VLOOKUP(SUBSTITUTE($A99&amp;$B99," ",""),members!$D$7:$G$2000,3,FALSE),""))</f>
        <v/>
      </c>
      <c r="H99" s="60" t="str">
        <f t="shared" si="8"/>
        <v/>
      </c>
      <c r="I99" s="57"/>
      <c r="J99" s="61" t="str">
        <f>IFERROR(VLOOKUP(SUBSTITUTE($Q99&amp;ROUNDUP($G99,2)," ",""),AWHB_Data!$C$4:$M$1005,MATCH('Estimator AWHB'!$C99,AWHB_Data!$C$4:$M$4,0),TRUE)*1000,"")</f>
        <v/>
      </c>
      <c r="K99" s="61" t="str">
        <f>IFERROR($J99/AWHB_Data!$H$1,"")</f>
        <v/>
      </c>
      <c r="L99" s="62" t="str">
        <f t="shared" si="10"/>
        <v/>
      </c>
      <c r="M99" s="63" t="str">
        <f>IFERROR(VLOOKUP(SUBSTITUTE($Q99&amp;ROUNDUP($G99,2)," ",""),AWHB_Data!$C$4:$N$1005,12,TRUE),"")</f>
        <v/>
      </c>
      <c r="N99" s="74" t="str">
        <f t="shared" si="9"/>
        <v xml:space="preserve"> </v>
      </c>
      <c r="O99" s="75" t="str">
        <f t="shared" si="11"/>
        <v/>
      </c>
      <c r="Q99" s="55" t="str">
        <f>IF($B$1="Metric",IFERROR(VLOOKUP(SUBSTITUTE($A99&amp;"Metric"&amp;$B99," ",""),members_metric!$F$7:$K$2000,6,FALSE),""),IFERROR(VLOOKUP(SUBSTITUTE($A99&amp;$B99," ",""),members!$D$7:$I$2000,6,FALSE),""))</f>
        <v/>
      </c>
      <c r="R99" s="66" t="str">
        <f>IF($B$1="Metric", IFERROR(VLOOKUP(SUBSTITUTE($A99&amp;"Metric"&amp;$B99," ",""),members_metric!$F$7:$J$2000,2,FALSE)/12,""),IFERROR(VLOOKUP(SUBSTITUTE($A99&amp;$B99," ",""),members!$D$7:$G$2000,2,FALSE)/12,""))</f>
        <v/>
      </c>
      <c r="S99" s="67" t="str">
        <f>IF($B$1="Metric", IFERROR(VLOOKUP(SUBSTITUTE($A99&amp;"Metric"&amp;$B99," ",""),members_metric!$F$7:$J$2000,5,FALSE),""),IFERROR(VLOOKUP(SUBSTITUTE($A99&amp;$B99," ",""),members!$D$7:$H$2000,5,FALSE),""))</f>
        <v/>
      </c>
      <c r="T99" s="55"/>
      <c r="U99" s="119"/>
      <c r="V99" s="119"/>
      <c r="W99" s="119"/>
      <c r="X99" s="119"/>
      <c r="Y99" s="119"/>
      <c r="Z99" s="119"/>
      <c r="AA99" s="119"/>
      <c r="AB99" s="119"/>
      <c r="AC99" s="119"/>
      <c r="AD99" s="119"/>
      <c r="AE99" s="119"/>
      <c r="AF99" s="119"/>
      <c r="AG99" s="119"/>
      <c r="AH99" s="119"/>
      <c r="AI99" s="119"/>
      <c r="AJ99" s="119"/>
      <c r="AK99" s="119"/>
      <c r="AL99" s="119"/>
      <c r="AM99" s="119"/>
      <c r="AN99" s="119"/>
    </row>
    <row r="100" spans="1:40" ht="15" x14ac:dyDescent="0.2">
      <c r="A100" s="121"/>
      <c r="B100" s="122"/>
      <c r="C100" s="122"/>
      <c r="D100" s="122"/>
      <c r="E100" s="122"/>
      <c r="F100" s="58">
        <f t="shared" si="7"/>
        <v>0</v>
      </c>
      <c r="G100" s="59" t="str">
        <f>IF($B$1="Metric", IFERROR(VLOOKUP(SUBSTITUTE($A100&amp;"Metric"&amp;$B100," ",""),members_metric!$F$7:$J$2000,3,FALSE),""),  IFERROR(VLOOKUP(SUBSTITUTE($A100&amp;$B100," ",""),members!$D$7:$G$2000,3,FALSE),""))</f>
        <v/>
      </c>
      <c r="H100" s="60" t="str">
        <f t="shared" si="8"/>
        <v/>
      </c>
      <c r="I100" s="57"/>
      <c r="J100" s="61" t="str">
        <f>IFERROR(VLOOKUP(SUBSTITUTE($Q100&amp;ROUNDUP($G100,2)," ",""),AWHB_Data!$C$4:$M$1005,MATCH('Estimator AWHB'!$C100,AWHB_Data!$C$4:$M$4,0),TRUE)*1000,"")</f>
        <v/>
      </c>
      <c r="K100" s="61" t="str">
        <f>IFERROR($J100/AWHB_Data!$H$1,"")</f>
        <v/>
      </c>
      <c r="L100" s="62" t="str">
        <f t="shared" si="10"/>
        <v/>
      </c>
      <c r="M100" s="63" t="str">
        <f>IFERROR(VLOOKUP(SUBSTITUTE($Q100&amp;ROUNDUP($G100,2)," ",""),AWHB_Data!$C$4:$N$1005,12,TRUE),"")</f>
        <v/>
      </c>
      <c r="N100" s="74" t="str">
        <f t="shared" si="9"/>
        <v xml:space="preserve"> </v>
      </c>
      <c r="O100" s="75" t="str">
        <f t="shared" si="11"/>
        <v/>
      </c>
      <c r="Q100" s="55" t="str">
        <f>IF($B$1="Metric",IFERROR(VLOOKUP(SUBSTITUTE($A100&amp;"Metric"&amp;$B100," ",""),members_metric!$F$7:$K$2000,6,FALSE),""),IFERROR(VLOOKUP(SUBSTITUTE($A100&amp;$B100," ",""),members!$D$7:$I$2000,6,FALSE),""))</f>
        <v/>
      </c>
      <c r="R100" s="66" t="str">
        <f>IF($B$1="Metric", IFERROR(VLOOKUP(SUBSTITUTE($A100&amp;"Metric"&amp;$B100," ",""),members_metric!$F$7:$J$2000,2,FALSE)/12,""),IFERROR(VLOOKUP(SUBSTITUTE($A100&amp;$B100," ",""),members!$D$7:$G$2000,2,FALSE)/12,""))</f>
        <v/>
      </c>
      <c r="S100" s="67" t="str">
        <f>IF($B$1="Metric", IFERROR(VLOOKUP(SUBSTITUTE($A100&amp;"Metric"&amp;$B100," ",""),members_metric!$F$7:$J$2000,5,FALSE),""),IFERROR(VLOOKUP(SUBSTITUTE($A100&amp;$B100," ",""),members!$D$7:$H$2000,5,FALSE),""))</f>
        <v/>
      </c>
      <c r="T100" s="55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9"/>
      <c r="AE100" s="119"/>
      <c r="AF100" s="119"/>
      <c r="AG100" s="119"/>
      <c r="AH100" s="119"/>
      <c r="AI100" s="119"/>
      <c r="AJ100" s="119"/>
      <c r="AK100" s="119"/>
      <c r="AL100" s="119"/>
      <c r="AM100" s="119"/>
      <c r="AN100" s="119"/>
    </row>
    <row r="101" spans="1:40" ht="15" x14ac:dyDescent="0.2">
      <c r="A101" s="121"/>
      <c r="B101" s="122"/>
      <c r="C101" s="122"/>
      <c r="D101" s="122"/>
      <c r="E101" s="122"/>
      <c r="F101" s="58">
        <f t="shared" si="7"/>
        <v>0</v>
      </c>
      <c r="G101" s="59" t="str">
        <f>IF($B$1="Metric", IFERROR(VLOOKUP(SUBSTITUTE($A101&amp;"Metric"&amp;$B101," ",""),members_metric!$F$7:$J$2000,3,FALSE),""),  IFERROR(VLOOKUP(SUBSTITUTE($A101&amp;$B101," ",""),members!$D$7:$G$2000,3,FALSE),""))</f>
        <v/>
      </c>
      <c r="H101" s="60" t="str">
        <f t="shared" si="8"/>
        <v/>
      </c>
      <c r="I101" s="57"/>
      <c r="J101" s="61" t="str">
        <f>IFERROR(VLOOKUP(SUBSTITUTE($Q101&amp;ROUNDUP($G101,2)," ",""),AWHB_Data!$C$4:$M$1005,MATCH('Estimator AWHB'!$C101,AWHB_Data!$C$4:$M$4,0),TRUE)*1000,"")</f>
        <v/>
      </c>
      <c r="K101" s="61" t="str">
        <f>IFERROR($J101/AWHB_Data!$H$1,"")</f>
        <v/>
      </c>
      <c r="L101" s="62" t="str">
        <f t="shared" si="10"/>
        <v/>
      </c>
      <c r="M101" s="63" t="str">
        <f>IFERROR(VLOOKUP(SUBSTITUTE($Q101&amp;ROUNDUP($G101,2)," ",""),AWHB_Data!$C$4:$N$1005,12,TRUE),"")</f>
        <v/>
      </c>
      <c r="N101" s="74" t="str">
        <f t="shared" si="9"/>
        <v xml:space="preserve"> </v>
      </c>
      <c r="O101" s="75" t="str">
        <f t="shared" si="11"/>
        <v/>
      </c>
      <c r="Q101" s="55" t="str">
        <f>IF($B$1="Metric",IFERROR(VLOOKUP(SUBSTITUTE($A101&amp;"Metric"&amp;$B101," ",""),members_metric!$F$7:$K$2000,6,FALSE),""),IFERROR(VLOOKUP(SUBSTITUTE($A101&amp;$B101," ",""),members!$D$7:$I$2000,6,FALSE),""))</f>
        <v/>
      </c>
      <c r="R101" s="66" t="str">
        <f>IF($B$1="Metric", IFERROR(VLOOKUP(SUBSTITUTE($A101&amp;"Metric"&amp;$B101," ",""),members_metric!$F$7:$J$2000,2,FALSE)/12,""),IFERROR(VLOOKUP(SUBSTITUTE($A101&amp;$B101," ",""),members!$D$7:$G$2000,2,FALSE)/12,""))</f>
        <v/>
      </c>
      <c r="S101" s="67" t="str">
        <f>IF($B$1="Metric", IFERROR(VLOOKUP(SUBSTITUTE($A101&amp;"Metric"&amp;$B101," ",""),members_metric!$F$7:$J$2000,5,FALSE),""),IFERROR(VLOOKUP(SUBSTITUTE($A101&amp;$B101," ",""),members!$D$7:$H$2000,5,FALSE),""))</f>
        <v/>
      </c>
      <c r="T101" s="55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19"/>
      <c r="AH101" s="119"/>
      <c r="AI101" s="119"/>
      <c r="AJ101" s="119"/>
      <c r="AK101" s="119"/>
      <c r="AL101" s="119"/>
      <c r="AM101" s="119"/>
      <c r="AN101" s="119"/>
    </row>
    <row r="102" spans="1:40" ht="15" x14ac:dyDescent="0.2">
      <c r="A102" s="121"/>
      <c r="B102" s="122"/>
      <c r="C102" s="122"/>
      <c r="D102" s="122"/>
      <c r="E102" s="122"/>
      <c r="F102" s="58">
        <f t="shared" si="7"/>
        <v>0</v>
      </c>
      <c r="G102" s="59" t="str">
        <f>IF($B$1="Metric", IFERROR(VLOOKUP(SUBSTITUTE($A102&amp;"Metric"&amp;$B102," ",""),members_metric!$F$7:$J$2000,3,FALSE),""),  IFERROR(VLOOKUP(SUBSTITUTE($A102&amp;$B102," ",""),members!$D$7:$G$2000,3,FALSE),""))</f>
        <v/>
      </c>
      <c r="H102" s="60" t="str">
        <f t="shared" si="8"/>
        <v/>
      </c>
      <c r="I102" s="57"/>
      <c r="J102" s="61" t="str">
        <f>IFERROR(VLOOKUP(SUBSTITUTE($Q102&amp;ROUNDUP($G102,2)," ",""),AWHB_Data!$C$4:$M$1005,MATCH('Estimator AWHB'!$C102,AWHB_Data!$C$4:$M$4,0),TRUE)*1000,"")</f>
        <v/>
      </c>
      <c r="K102" s="61" t="str">
        <f>IFERROR($J102/AWHB_Data!$H$1,"")</f>
        <v/>
      </c>
      <c r="L102" s="62" t="str">
        <f t="shared" si="10"/>
        <v/>
      </c>
      <c r="M102" s="63" t="str">
        <f>IFERROR(VLOOKUP(SUBSTITUTE($Q102&amp;ROUNDUP($G102,2)," ",""),AWHB_Data!$C$4:$N$1005,12,TRUE),"")</f>
        <v/>
      </c>
      <c r="N102" s="74" t="str">
        <f t="shared" si="9"/>
        <v xml:space="preserve"> </v>
      </c>
      <c r="O102" s="75" t="str">
        <f t="shared" si="11"/>
        <v/>
      </c>
      <c r="Q102" s="55" t="str">
        <f>IF($B$1="Metric",IFERROR(VLOOKUP(SUBSTITUTE($A102&amp;"Metric"&amp;$B102," ",""),members_metric!$F$7:$K$2000,6,FALSE),""),IFERROR(VLOOKUP(SUBSTITUTE($A102&amp;$B102," ",""),members!$D$7:$I$2000,6,FALSE),""))</f>
        <v/>
      </c>
      <c r="R102" s="66" t="str">
        <f>IF($B$1="Metric", IFERROR(VLOOKUP(SUBSTITUTE($A102&amp;"Metric"&amp;$B102," ",""),members_metric!$F$7:$J$2000,2,FALSE)/12,""),IFERROR(VLOOKUP(SUBSTITUTE($A102&amp;$B102," ",""),members!$D$7:$G$2000,2,FALSE)/12,""))</f>
        <v/>
      </c>
      <c r="S102" s="67" t="str">
        <f>IF($B$1="Metric", IFERROR(VLOOKUP(SUBSTITUTE($A102&amp;"Metric"&amp;$B102," ",""),members_metric!$F$7:$J$2000,5,FALSE),""),IFERROR(VLOOKUP(SUBSTITUTE($A102&amp;$B102," ",""),members!$D$7:$H$2000,5,FALSE),""))</f>
        <v/>
      </c>
      <c r="T102" s="55"/>
      <c r="U102" s="119"/>
      <c r="V102" s="119"/>
      <c r="W102" s="119"/>
      <c r="X102" s="119"/>
      <c r="Y102" s="119"/>
      <c r="Z102" s="119"/>
      <c r="AA102" s="119"/>
      <c r="AB102" s="119"/>
      <c r="AC102" s="119"/>
      <c r="AD102" s="119"/>
      <c r="AE102" s="119"/>
      <c r="AF102" s="119"/>
      <c r="AG102" s="119"/>
      <c r="AH102" s="119"/>
      <c r="AI102" s="119"/>
      <c r="AJ102" s="119"/>
      <c r="AK102" s="119"/>
      <c r="AL102" s="119"/>
      <c r="AM102" s="119"/>
      <c r="AN102" s="119"/>
    </row>
    <row r="103" spans="1:40" ht="15" x14ac:dyDescent="0.2">
      <c r="A103" s="121"/>
      <c r="B103" s="122"/>
      <c r="C103" s="122"/>
      <c r="D103" s="122"/>
      <c r="E103" s="122"/>
      <c r="F103" s="58">
        <f t="shared" si="7"/>
        <v>0</v>
      </c>
      <c r="G103" s="59" t="str">
        <f>IF($B$1="Metric", IFERROR(VLOOKUP(SUBSTITUTE($A103&amp;"Metric"&amp;$B103," ",""),members_metric!$F$7:$J$2000,3,FALSE),""),  IFERROR(VLOOKUP(SUBSTITUTE($A103&amp;$B103," ",""),members!$D$7:$G$2000,3,FALSE),""))</f>
        <v/>
      </c>
      <c r="H103" s="60" t="str">
        <f t="shared" si="8"/>
        <v/>
      </c>
      <c r="I103" s="57"/>
      <c r="J103" s="61" t="str">
        <f>IFERROR(VLOOKUP(SUBSTITUTE($Q103&amp;ROUNDUP($G103,2)," ",""),AWHB_Data!$C$4:$M$1005,MATCH('Estimator AWHB'!$C103,AWHB_Data!$C$4:$M$4,0),TRUE)*1000,"")</f>
        <v/>
      </c>
      <c r="K103" s="61" t="str">
        <f>IFERROR($J103/AWHB_Data!$H$1,"")</f>
        <v/>
      </c>
      <c r="L103" s="62" t="str">
        <f t="shared" si="10"/>
        <v/>
      </c>
      <c r="M103" s="63" t="str">
        <f>IFERROR(VLOOKUP(SUBSTITUTE($Q103&amp;ROUNDUP($G103,2)," ",""),AWHB_Data!$C$4:$N$1005,12,TRUE),"")</f>
        <v/>
      </c>
      <c r="N103" s="74" t="str">
        <f t="shared" si="9"/>
        <v xml:space="preserve"> </v>
      </c>
      <c r="O103" s="75" t="str">
        <f t="shared" si="11"/>
        <v/>
      </c>
      <c r="Q103" s="55" t="str">
        <f>IF($B$1="Metric",IFERROR(VLOOKUP(SUBSTITUTE($A103&amp;"Metric"&amp;$B103," ",""),members_metric!$F$7:$K$2000,6,FALSE),""),IFERROR(VLOOKUP(SUBSTITUTE($A103&amp;$B103," ",""),members!$D$7:$I$2000,6,FALSE),""))</f>
        <v/>
      </c>
      <c r="R103" s="66" t="str">
        <f>IF($B$1="Metric", IFERROR(VLOOKUP(SUBSTITUTE($A103&amp;"Metric"&amp;$B103," ",""),members_metric!$F$7:$J$2000,2,FALSE)/12,""),IFERROR(VLOOKUP(SUBSTITUTE($A103&amp;$B103," ",""),members!$D$7:$G$2000,2,FALSE)/12,""))</f>
        <v/>
      </c>
      <c r="S103" s="67" t="str">
        <f>IF($B$1="Metric", IFERROR(VLOOKUP(SUBSTITUTE($A103&amp;"Metric"&amp;$B103," ",""),members_metric!$F$7:$J$2000,5,FALSE),""),IFERROR(VLOOKUP(SUBSTITUTE($A103&amp;$B103," ",""),members!$D$7:$H$2000,5,FALSE),""))</f>
        <v/>
      </c>
      <c r="T103" s="55"/>
      <c r="U103" s="119"/>
      <c r="V103" s="119"/>
      <c r="W103" s="119"/>
      <c r="X103" s="119"/>
      <c r="Y103" s="119"/>
      <c r="Z103" s="119"/>
      <c r="AA103" s="119"/>
      <c r="AB103" s="119"/>
      <c r="AC103" s="119"/>
      <c r="AD103" s="119"/>
      <c r="AE103" s="119"/>
      <c r="AF103" s="119"/>
      <c r="AG103" s="119"/>
      <c r="AH103" s="119"/>
      <c r="AI103" s="119"/>
      <c r="AJ103" s="119"/>
      <c r="AK103" s="119"/>
      <c r="AL103" s="119"/>
      <c r="AM103" s="119"/>
      <c r="AN103" s="119"/>
    </row>
    <row r="104" spans="1:40" ht="15" x14ac:dyDescent="0.2">
      <c r="A104" s="121"/>
      <c r="B104" s="122"/>
      <c r="C104" s="122"/>
      <c r="D104" s="122"/>
      <c r="E104" s="122"/>
      <c r="F104" s="58">
        <f t="shared" si="7"/>
        <v>0</v>
      </c>
      <c r="G104" s="59" t="str">
        <f>IF($B$1="Metric", IFERROR(VLOOKUP(SUBSTITUTE($A104&amp;"Metric"&amp;$B104," ",""),members_metric!$F$7:$J$2000,3,FALSE),""),  IFERROR(VLOOKUP(SUBSTITUTE($A104&amp;$B104," ",""),members!$D$7:$G$2000,3,FALSE),""))</f>
        <v/>
      </c>
      <c r="H104" s="60" t="str">
        <f t="shared" si="8"/>
        <v/>
      </c>
      <c r="I104" s="57"/>
      <c r="J104" s="61" t="str">
        <f>IFERROR(VLOOKUP(SUBSTITUTE($Q104&amp;ROUNDUP($G104,2)," ",""),AWHB_Data!$C$4:$M$1005,MATCH('Estimator AWHB'!$C104,AWHB_Data!$C$4:$M$4,0),TRUE)*1000,"")</f>
        <v/>
      </c>
      <c r="K104" s="61" t="str">
        <f>IFERROR($J104/AWHB_Data!$H$1,"")</f>
        <v/>
      </c>
      <c r="L104" s="62" t="str">
        <f t="shared" si="10"/>
        <v/>
      </c>
      <c r="M104" s="63" t="str">
        <f>IFERROR(VLOOKUP(SUBSTITUTE($Q104&amp;ROUNDUP($G104,2)," ",""),AWHB_Data!$C$4:$N$1005,12,TRUE),"")</f>
        <v/>
      </c>
      <c r="N104" s="74" t="str">
        <f t="shared" si="9"/>
        <v xml:space="preserve"> </v>
      </c>
      <c r="O104" s="75" t="str">
        <f t="shared" si="11"/>
        <v/>
      </c>
      <c r="Q104" s="55" t="str">
        <f>IF($B$1="Metric",IFERROR(VLOOKUP(SUBSTITUTE($A104&amp;"Metric"&amp;$B104," ",""),members_metric!$F$7:$K$2000,6,FALSE),""),IFERROR(VLOOKUP(SUBSTITUTE($A104&amp;$B104," ",""),members!$D$7:$I$2000,6,FALSE),""))</f>
        <v/>
      </c>
      <c r="R104" s="66" t="str">
        <f>IF($B$1="Metric", IFERROR(VLOOKUP(SUBSTITUTE($A104&amp;"Metric"&amp;$B104," ",""),members_metric!$F$7:$J$2000,2,FALSE)/12,""),IFERROR(VLOOKUP(SUBSTITUTE($A104&amp;$B104," ",""),members!$D$7:$G$2000,2,FALSE)/12,""))</f>
        <v/>
      </c>
      <c r="S104" s="67" t="str">
        <f>IF($B$1="Metric", IFERROR(VLOOKUP(SUBSTITUTE($A104&amp;"Metric"&amp;$B104," ",""),members_metric!$F$7:$J$2000,5,FALSE),""),IFERROR(VLOOKUP(SUBSTITUTE($A104&amp;$B104," ",""),members!$D$7:$H$2000,5,FALSE),""))</f>
        <v/>
      </c>
      <c r="T104" s="55"/>
      <c r="U104" s="119"/>
      <c r="V104" s="119"/>
      <c r="W104" s="119"/>
      <c r="X104" s="119"/>
      <c r="Y104" s="119"/>
      <c r="Z104" s="119"/>
      <c r="AA104" s="119"/>
      <c r="AB104" s="119"/>
      <c r="AC104" s="119"/>
      <c r="AD104" s="119"/>
      <c r="AE104" s="119"/>
      <c r="AF104" s="119"/>
      <c r="AG104" s="119"/>
      <c r="AH104" s="119"/>
      <c r="AI104" s="119"/>
      <c r="AJ104" s="119"/>
      <c r="AK104" s="119"/>
      <c r="AL104" s="119"/>
      <c r="AM104" s="119"/>
      <c r="AN104" s="119"/>
    </row>
    <row r="105" spans="1:40" ht="15" x14ac:dyDescent="0.2">
      <c r="A105" s="121"/>
      <c r="B105" s="122"/>
      <c r="C105" s="122"/>
      <c r="D105" s="122"/>
      <c r="E105" s="122"/>
      <c r="F105" s="58">
        <f t="shared" si="7"/>
        <v>0</v>
      </c>
      <c r="G105" s="59" t="str">
        <f>IF($B$1="Metric", IFERROR(VLOOKUP(SUBSTITUTE($A105&amp;"Metric"&amp;$B105," ",""),members_metric!$F$7:$J$2000,3,FALSE),""),  IFERROR(VLOOKUP(SUBSTITUTE($A105&amp;$B105," ",""),members!$D$7:$G$2000,3,FALSE),""))</f>
        <v/>
      </c>
      <c r="H105" s="60" t="str">
        <f t="shared" si="8"/>
        <v/>
      </c>
      <c r="I105" s="57"/>
      <c r="J105" s="61" t="str">
        <f>IFERROR(VLOOKUP(SUBSTITUTE($Q105&amp;ROUNDUP($G105,2)," ",""),AWHB_Data!$C$4:$M$1005,MATCH('Estimator AWHB'!$C105,AWHB_Data!$C$4:$M$4,0),TRUE)*1000,"")</f>
        <v/>
      </c>
      <c r="K105" s="61" t="str">
        <f>IFERROR($J105/AWHB_Data!$H$1,"")</f>
        <v/>
      </c>
      <c r="L105" s="62" t="str">
        <f t="shared" si="10"/>
        <v/>
      </c>
      <c r="M105" s="63" t="str">
        <f>IFERROR(VLOOKUP(SUBSTITUTE($Q105&amp;ROUNDUP($G105,2)," ",""),AWHB_Data!$C$4:$N$1005,12,TRUE),"")</f>
        <v/>
      </c>
      <c r="N105" s="74" t="str">
        <f t="shared" si="9"/>
        <v xml:space="preserve"> </v>
      </c>
      <c r="O105" s="75" t="str">
        <f t="shared" si="11"/>
        <v/>
      </c>
      <c r="Q105" s="55" t="str">
        <f>IF($B$1="Metric",IFERROR(VLOOKUP(SUBSTITUTE($A105&amp;"Metric"&amp;$B105," ",""),members_metric!$F$7:$K$2000,6,FALSE),""),IFERROR(VLOOKUP(SUBSTITUTE($A105&amp;$B105," ",""),members!$D$7:$I$2000,6,FALSE),""))</f>
        <v/>
      </c>
      <c r="R105" s="66" t="str">
        <f>IF($B$1="Metric", IFERROR(VLOOKUP(SUBSTITUTE($A105&amp;"Metric"&amp;$B105," ",""),members_metric!$F$7:$J$2000,2,FALSE)/12,""),IFERROR(VLOOKUP(SUBSTITUTE($A105&amp;$B105," ",""),members!$D$7:$G$2000,2,FALSE)/12,""))</f>
        <v/>
      </c>
      <c r="S105" s="67" t="str">
        <f>IF($B$1="Metric", IFERROR(VLOOKUP(SUBSTITUTE($A105&amp;"Metric"&amp;$B105," ",""),members_metric!$F$7:$J$2000,5,FALSE),""),IFERROR(VLOOKUP(SUBSTITUTE($A105&amp;$B105," ",""),members!$D$7:$H$2000,5,FALSE),""))</f>
        <v/>
      </c>
      <c r="T105" s="55"/>
      <c r="U105" s="119"/>
      <c r="V105" s="119"/>
      <c r="W105" s="119"/>
      <c r="X105" s="119"/>
      <c r="Y105" s="119"/>
      <c r="Z105" s="119"/>
      <c r="AA105" s="119"/>
      <c r="AB105" s="119"/>
      <c r="AC105" s="119"/>
      <c r="AD105" s="119"/>
      <c r="AE105" s="119"/>
      <c r="AF105" s="119"/>
      <c r="AG105" s="119"/>
      <c r="AH105" s="119"/>
      <c r="AI105" s="119"/>
      <c r="AJ105" s="119"/>
      <c r="AK105" s="119"/>
      <c r="AL105" s="119"/>
      <c r="AM105" s="119"/>
      <c r="AN105" s="119"/>
    </row>
    <row r="106" spans="1:40" ht="15" x14ac:dyDescent="0.2">
      <c r="A106" s="121"/>
      <c r="B106" s="122"/>
      <c r="C106" s="122"/>
      <c r="D106" s="122"/>
      <c r="E106" s="122"/>
      <c r="F106" s="58">
        <f t="shared" si="7"/>
        <v>0</v>
      </c>
      <c r="G106" s="59" t="str">
        <f>IF($B$1="Metric", IFERROR(VLOOKUP(SUBSTITUTE($A106&amp;"Metric"&amp;$B106," ",""),members_metric!$F$7:$J$2000,3,FALSE),""),  IFERROR(VLOOKUP(SUBSTITUTE($A106&amp;$B106," ",""),members!$D$7:$G$2000,3,FALSE),""))</f>
        <v/>
      </c>
      <c r="H106" s="60" t="str">
        <f t="shared" si="8"/>
        <v/>
      </c>
      <c r="I106" s="57"/>
      <c r="J106" s="61" t="str">
        <f>IFERROR(VLOOKUP(SUBSTITUTE($Q106&amp;ROUNDUP($G106,2)," ",""),AWHB_Data!$C$4:$M$1005,MATCH('Estimator AWHB'!$C106,AWHB_Data!$C$4:$M$4,0),TRUE)*1000,"")</f>
        <v/>
      </c>
      <c r="K106" s="61" t="str">
        <f>IFERROR($J106/AWHB_Data!$H$1,"")</f>
        <v/>
      </c>
      <c r="L106" s="62" t="str">
        <f t="shared" si="10"/>
        <v/>
      </c>
      <c r="M106" s="63" t="str">
        <f>IFERROR(VLOOKUP(SUBSTITUTE($Q106&amp;ROUNDUP($G106,2)," ",""),AWHB_Data!$C$4:$N$1005,12,TRUE),"")</f>
        <v/>
      </c>
      <c r="N106" s="74" t="str">
        <f t="shared" si="9"/>
        <v xml:space="preserve"> </v>
      </c>
      <c r="O106" s="75" t="str">
        <f t="shared" si="11"/>
        <v/>
      </c>
      <c r="Q106" s="55" t="str">
        <f>IF($B$1="Metric",IFERROR(VLOOKUP(SUBSTITUTE($A106&amp;"Metric"&amp;$B106," ",""),members_metric!$F$7:$K$2000,6,FALSE),""),IFERROR(VLOOKUP(SUBSTITUTE($A106&amp;$B106," ",""),members!$D$7:$I$2000,6,FALSE),""))</f>
        <v/>
      </c>
      <c r="R106" s="66" t="str">
        <f>IF($B$1="Metric", IFERROR(VLOOKUP(SUBSTITUTE($A106&amp;"Metric"&amp;$B106," ",""),members_metric!$F$7:$J$2000,2,FALSE)/12,""),IFERROR(VLOOKUP(SUBSTITUTE($A106&amp;$B106," ",""),members!$D$7:$G$2000,2,FALSE)/12,""))</f>
        <v/>
      </c>
      <c r="S106" s="67" t="str">
        <f>IF($B$1="Metric", IFERROR(VLOOKUP(SUBSTITUTE($A106&amp;"Metric"&amp;$B106," ",""),members_metric!$F$7:$J$2000,5,FALSE),""),IFERROR(VLOOKUP(SUBSTITUTE($A106&amp;$B106," ",""),members!$D$7:$H$2000,5,FALSE),""))</f>
        <v/>
      </c>
      <c r="T106" s="55"/>
      <c r="U106" s="119"/>
      <c r="V106" s="119"/>
      <c r="W106" s="119"/>
      <c r="X106" s="119"/>
      <c r="Y106" s="119"/>
      <c r="Z106" s="119"/>
      <c r="AA106" s="119"/>
      <c r="AB106" s="119"/>
      <c r="AC106" s="119"/>
      <c r="AD106" s="119"/>
      <c r="AE106" s="119"/>
      <c r="AF106" s="119"/>
      <c r="AG106" s="119"/>
      <c r="AH106" s="119"/>
      <c r="AI106" s="119"/>
      <c r="AJ106" s="119"/>
      <c r="AK106" s="119"/>
      <c r="AL106" s="119"/>
      <c r="AM106" s="119"/>
      <c r="AN106" s="119"/>
    </row>
    <row r="107" spans="1:40" ht="15" x14ac:dyDescent="0.2">
      <c r="A107" s="121"/>
      <c r="B107" s="122"/>
      <c r="C107" s="122"/>
      <c r="D107" s="122"/>
      <c r="E107" s="122"/>
      <c r="F107" s="58">
        <f t="shared" si="7"/>
        <v>0</v>
      </c>
      <c r="G107" s="59" t="str">
        <f>IF($B$1="Metric", IFERROR(VLOOKUP(SUBSTITUTE($A107&amp;"Metric"&amp;$B107," ",""),members_metric!$F$7:$J$2000,3,FALSE),""),  IFERROR(VLOOKUP(SUBSTITUTE($A107&amp;$B107," ",""),members!$D$7:$G$2000,3,FALSE),""))</f>
        <v/>
      </c>
      <c r="H107" s="60" t="str">
        <f t="shared" si="8"/>
        <v/>
      </c>
      <c r="I107" s="57"/>
      <c r="J107" s="61" t="str">
        <f>IFERROR(VLOOKUP(SUBSTITUTE($Q107&amp;ROUNDUP($G107,2)," ",""),AWHB_Data!$C$4:$M$1005,MATCH('Estimator AWHB'!$C107,AWHB_Data!$C$4:$M$4,0),TRUE)*1000,"")</f>
        <v/>
      </c>
      <c r="K107" s="61" t="str">
        <f>IFERROR($J107/AWHB_Data!$H$1,"")</f>
        <v/>
      </c>
      <c r="L107" s="62" t="str">
        <f t="shared" si="10"/>
        <v/>
      </c>
      <c r="M107" s="63" t="str">
        <f>IFERROR(VLOOKUP(SUBSTITUTE($Q107&amp;ROUNDUP($G107,2)," ",""),AWHB_Data!$C$4:$N$1005,12,TRUE),"")</f>
        <v/>
      </c>
      <c r="N107" s="74" t="str">
        <f t="shared" si="9"/>
        <v xml:space="preserve"> </v>
      </c>
      <c r="O107" s="75" t="str">
        <f t="shared" si="11"/>
        <v/>
      </c>
      <c r="Q107" s="55" t="str">
        <f>IF($B$1="Metric",IFERROR(VLOOKUP(SUBSTITUTE($A107&amp;"Metric"&amp;$B107," ",""),members_metric!$F$7:$K$2000,6,FALSE),""),IFERROR(VLOOKUP(SUBSTITUTE($A107&amp;$B107," ",""),members!$D$7:$I$2000,6,FALSE),""))</f>
        <v/>
      </c>
      <c r="R107" s="66" t="str">
        <f>IF($B$1="Metric", IFERROR(VLOOKUP(SUBSTITUTE($A107&amp;"Metric"&amp;$B107," ",""),members_metric!$F$7:$J$2000,2,FALSE)/12,""),IFERROR(VLOOKUP(SUBSTITUTE($A107&amp;$B107," ",""),members!$D$7:$G$2000,2,FALSE)/12,""))</f>
        <v/>
      </c>
      <c r="S107" s="67" t="str">
        <f>IF($B$1="Metric", IFERROR(VLOOKUP(SUBSTITUTE($A107&amp;"Metric"&amp;$B107," ",""),members_metric!$F$7:$J$2000,5,FALSE),""),IFERROR(VLOOKUP(SUBSTITUTE($A107&amp;$B107," ",""),members!$D$7:$H$2000,5,FALSE),""))</f>
        <v/>
      </c>
      <c r="T107" s="55"/>
      <c r="U107" s="119"/>
      <c r="V107" s="119"/>
      <c r="W107" s="119"/>
      <c r="X107" s="119"/>
      <c r="Y107" s="119"/>
      <c r="Z107" s="119"/>
      <c r="AA107" s="119"/>
      <c r="AB107" s="119"/>
      <c r="AC107" s="119"/>
      <c r="AD107" s="119"/>
      <c r="AE107" s="119"/>
      <c r="AF107" s="119"/>
      <c r="AG107" s="119"/>
      <c r="AH107" s="119"/>
      <c r="AI107" s="119"/>
      <c r="AJ107" s="119"/>
      <c r="AK107" s="119"/>
      <c r="AL107" s="119"/>
      <c r="AM107" s="119"/>
      <c r="AN107" s="119"/>
    </row>
    <row r="108" spans="1:40" ht="15" x14ac:dyDescent="0.2">
      <c r="A108" s="121"/>
      <c r="B108" s="122"/>
      <c r="C108" s="122"/>
      <c r="D108" s="122"/>
      <c r="E108" s="122"/>
      <c r="F108" s="58">
        <f t="shared" si="7"/>
        <v>0</v>
      </c>
      <c r="G108" s="59" t="str">
        <f>IF($B$1="Metric", IFERROR(VLOOKUP(SUBSTITUTE($A108&amp;"Metric"&amp;$B108," ",""),members_metric!$F$7:$J$2000,3,FALSE),""),  IFERROR(VLOOKUP(SUBSTITUTE($A108&amp;$B108," ",""),members!$D$7:$G$2000,3,FALSE),""))</f>
        <v/>
      </c>
      <c r="H108" s="60" t="str">
        <f t="shared" si="8"/>
        <v/>
      </c>
      <c r="I108" s="57"/>
      <c r="J108" s="61" t="str">
        <f>IFERROR(VLOOKUP(SUBSTITUTE($Q108&amp;ROUNDUP($G108,2)," ",""),AWHB_Data!$C$4:$M$1005,MATCH('Estimator AWHB'!$C108,AWHB_Data!$C$4:$M$4,0),TRUE)*1000,"")</f>
        <v/>
      </c>
      <c r="K108" s="61" t="str">
        <f>IFERROR($J108/AWHB_Data!$H$1,"")</f>
        <v/>
      </c>
      <c r="L108" s="62" t="str">
        <f t="shared" si="10"/>
        <v/>
      </c>
      <c r="M108" s="63" t="str">
        <f>IFERROR(VLOOKUP(SUBSTITUTE($Q108&amp;ROUNDUP($G108,2)," ",""),AWHB_Data!$C$4:$N$1005,12,TRUE),"")</f>
        <v/>
      </c>
      <c r="N108" s="74" t="str">
        <f t="shared" si="9"/>
        <v xml:space="preserve"> </v>
      </c>
      <c r="O108" s="75" t="str">
        <f t="shared" si="11"/>
        <v/>
      </c>
      <c r="Q108" s="55" t="str">
        <f>IF($B$1="Metric",IFERROR(VLOOKUP(SUBSTITUTE($A108&amp;"Metric"&amp;$B108," ",""),members_metric!$F$7:$K$2000,6,FALSE),""),IFERROR(VLOOKUP(SUBSTITUTE($A108&amp;$B108," ",""),members!$D$7:$I$2000,6,FALSE),""))</f>
        <v/>
      </c>
      <c r="R108" s="66" t="str">
        <f>IF($B$1="Metric", IFERROR(VLOOKUP(SUBSTITUTE($A108&amp;"Metric"&amp;$B108," ",""),members_metric!$F$7:$J$2000,2,FALSE)/12,""),IFERROR(VLOOKUP(SUBSTITUTE($A108&amp;$B108," ",""),members!$D$7:$G$2000,2,FALSE)/12,""))</f>
        <v/>
      </c>
      <c r="S108" s="67" t="str">
        <f>IF($B$1="Metric", IFERROR(VLOOKUP(SUBSTITUTE($A108&amp;"Metric"&amp;$B108," ",""),members_metric!$F$7:$J$2000,5,FALSE),""),IFERROR(VLOOKUP(SUBSTITUTE($A108&amp;$B108," ",""),members!$D$7:$H$2000,5,FALSE),""))</f>
        <v/>
      </c>
      <c r="T108" s="55"/>
      <c r="U108" s="119"/>
      <c r="V108" s="119"/>
      <c r="W108" s="119"/>
      <c r="X108" s="119"/>
      <c r="Y108" s="119"/>
      <c r="Z108" s="119"/>
      <c r="AA108" s="119"/>
      <c r="AB108" s="119"/>
      <c r="AC108" s="119"/>
      <c r="AD108" s="119"/>
      <c r="AE108" s="119"/>
      <c r="AF108" s="119"/>
      <c r="AG108" s="119"/>
      <c r="AH108" s="119"/>
      <c r="AI108" s="119"/>
      <c r="AJ108" s="119"/>
      <c r="AK108" s="119"/>
      <c r="AL108" s="119"/>
      <c r="AM108" s="119"/>
      <c r="AN108" s="119"/>
    </row>
    <row r="109" spans="1:40" ht="15" x14ac:dyDescent="0.2">
      <c r="A109" s="121"/>
      <c r="B109" s="122"/>
      <c r="C109" s="122"/>
      <c r="D109" s="122"/>
      <c r="E109" s="122"/>
      <c r="F109" s="58">
        <f t="shared" si="7"/>
        <v>0</v>
      </c>
      <c r="G109" s="59" t="str">
        <f>IF($B$1="Metric", IFERROR(VLOOKUP(SUBSTITUTE($A109&amp;"Metric"&amp;$B109," ",""),members_metric!$F$7:$J$2000,3,FALSE),""),  IFERROR(VLOOKUP(SUBSTITUTE($A109&amp;$B109," ",""),members!$D$7:$G$2000,3,FALSE),""))</f>
        <v/>
      </c>
      <c r="H109" s="60" t="str">
        <f t="shared" si="8"/>
        <v/>
      </c>
      <c r="I109" s="57"/>
      <c r="J109" s="61" t="str">
        <f>IFERROR(VLOOKUP(SUBSTITUTE($Q109&amp;ROUNDUP($G109,2)," ",""),AWHB_Data!$C$4:$M$1005,MATCH('Estimator AWHB'!$C109,AWHB_Data!$C$4:$M$4,0),TRUE)*1000,"")</f>
        <v/>
      </c>
      <c r="K109" s="61" t="str">
        <f>IFERROR($J109/AWHB_Data!$H$1,"")</f>
        <v/>
      </c>
      <c r="L109" s="62" t="str">
        <f t="shared" si="10"/>
        <v/>
      </c>
      <c r="M109" s="63" t="str">
        <f>IFERROR(VLOOKUP(SUBSTITUTE($Q109&amp;ROUNDUP($G109,2)," ",""),AWHB_Data!$C$4:$N$1005,12,TRUE),"")</f>
        <v/>
      </c>
      <c r="N109" s="74" t="str">
        <f t="shared" si="9"/>
        <v xml:space="preserve"> </v>
      </c>
      <c r="O109" s="75" t="str">
        <f t="shared" si="11"/>
        <v/>
      </c>
      <c r="Q109" s="55" t="str">
        <f>IF($B$1="Metric",IFERROR(VLOOKUP(SUBSTITUTE($A109&amp;"Metric"&amp;$B109," ",""),members_metric!$F$7:$K$2000,6,FALSE),""),IFERROR(VLOOKUP(SUBSTITUTE($A109&amp;$B109," ",""),members!$D$7:$I$2000,6,FALSE),""))</f>
        <v/>
      </c>
      <c r="R109" s="66" t="str">
        <f>IF($B$1="Metric", IFERROR(VLOOKUP(SUBSTITUTE($A109&amp;"Metric"&amp;$B109," ",""),members_metric!$F$7:$J$2000,2,FALSE)/12,""),IFERROR(VLOOKUP(SUBSTITUTE($A109&amp;$B109," ",""),members!$D$7:$G$2000,2,FALSE)/12,""))</f>
        <v/>
      </c>
      <c r="S109" s="67" t="str">
        <f>IF($B$1="Metric", IFERROR(VLOOKUP(SUBSTITUTE($A109&amp;"Metric"&amp;$B109," ",""),members_metric!$F$7:$J$2000,5,FALSE),""),IFERROR(VLOOKUP(SUBSTITUTE($A109&amp;$B109," ",""),members!$D$7:$H$2000,5,FALSE),""))</f>
        <v/>
      </c>
      <c r="T109" s="55"/>
      <c r="U109" s="119"/>
      <c r="V109" s="119"/>
      <c r="W109" s="119"/>
      <c r="X109" s="119"/>
      <c r="Y109" s="119"/>
      <c r="Z109" s="119"/>
      <c r="AA109" s="119"/>
      <c r="AB109" s="119"/>
      <c r="AC109" s="119"/>
      <c r="AD109" s="119"/>
      <c r="AE109" s="119"/>
      <c r="AF109" s="119"/>
      <c r="AG109" s="119"/>
      <c r="AH109" s="119"/>
      <c r="AI109" s="119"/>
      <c r="AJ109" s="119"/>
      <c r="AK109" s="119"/>
      <c r="AL109" s="119"/>
      <c r="AM109" s="119"/>
      <c r="AN109" s="119"/>
    </row>
    <row r="110" spans="1:40" ht="15" x14ac:dyDescent="0.2">
      <c r="A110" s="121"/>
      <c r="B110" s="122"/>
      <c r="C110" s="122"/>
      <c r="D110" s="122"/>
      <c r="E110" s="122"/>
      <c r="F110" s="58">
        <f t="shared" si="7"/>
        <v>0</v>
      </c>
      <c r="G110" s="59" t="str">
        <f>IF($B$1="Metric", IFERROR(VLOOKUP(SUBSTITUTE($A110&amp;"Metric"&amp;$B110," ",""),members_metric!$F$7:$J$2000,3,FALSE),""),  IFERROR(VLOOKUP(SUBSTITUTE($A110&amp;$B110," ",""),members!$D$7:$G$2000,3,FALSE),""))</f>
        <v/>
      </c>
      <c r="H110" s="60" t="str">
        <f t="shared" si="8"/>
        <v/>
      </c>
      <c r="I110" s="57"/>
      <c r="J110" s="61" t="str">
        <f>IFERROR(VLOOKUP(SUBSTITUTE($Q110&amp;ROUNDUP($G110,2)," ",""),AWHB_Data!$C$4:$M$1005,MATCH('Estimator AWHB'!$C110,AWHB_Data!$C$4:$M$4,0),TRUE)*1000,"")</f>
        <v/>
      </c>
      <c r="K110" s="61" t="str">
        <f>IFERROR($J110/AWHB_Data!$H$1,"")</f>
        <v/>
      </c>
      <c r="L110" s="62" t="str">
        <f t="shared" si="10"/>
        <v/>
      </c>
      <c r="M110" s="63" t="str">
        <f>IFERROR(VLOOKUP(SUBSTITUTE($Q110&amp;ROUNDUP($G110,2)," ",""),AWHB_Data!$C$4:$N$1005,12,TRUE),"")</f>
        <v/>
      </c>
      <c r="N110" s="74" t="str">
        <f t="shared" si="9"/>
        <v xml:space="preserve"> </v>
      </c>
      <c r="O110" s="75" t="str">
        <f t="shared" si="11"/>
        <v/>
      </c>
      <c r="Q110" s="55" t="str">
        <f>IF($B$1="Metric",IFERROR(VLOOKUP(SUBSTITUTE($A110&amp;"Metric"&amp;$B110," ",""),members_metric!$F$7:$K$2000,6,FALSE),""),IFERROR(VLOOKUP(SUBSTITUTE($A110&amp;$B110," ",""),members!$D$7:$I$2000,6,FALSE),""))</f>
        <v/>
      </c>
      <c r="R110" s="66" t="str">
        <f>IF($B$1="Metric", IFERROR(VLOOKUP(SUBSTITUTE($A110&amp;"Metric"&amp;$B110," ",""),members_metric!$F$7:$J$2000,2,FALSE)/12,""),IFERROR(VLOOKUP(SUBSTITUTE($A110&amp;$B110," ",""),members!$D$7:$G$2000,2,FALSE)/12,""))</f>
        <v/>
      </c>
      <c r="S110" s="67" t="str">
        <f>IF($B$1="Metric", IFERROR(VLOOKUP(SUBSTITUTE($A110&amp;"Metric"&amp;$B110," ",""),members_metric!$F$7:$J$2000,5,FALSE),""),IFERROR(VLOOKUP(SUBSTITUTE($A110&amp;$B110," ",""),members!$D$7:$H$2000,5,FALSE),""))</f>
        <v/>
      </c>
      <c r="T110" s="55"/>
      <c r="U110" s="119"/>
      <c r="V110" s="119"/>
      <c r="W110" s="119"/>
      <c r="X110" s="119"/>
      <c r="Y110" s="119"/>
      <c r="Z110" s="119"/>
      <c r="AA110" s="119"/>
      <c r="AB110" s="119"/>
      <c r="AC110" s="119"/>
      <c r="AD110" s="119"/>
      <c r="AE110" s="119"/>
      <c r="AF110" s="119"/>
      <c r="AG110" s="119"/>
      <c r="AH110" s="119"/>
      <c r="AI110" s="119"/>
      <c r="AJ110" s="119"/>
      <c r="AK110" s="119"/>
      <c r="AL110" s="119"/>
      <c r="AM110" s="119"/>
      <c r="AN110" s="119"/>
    </row>
    <row r="111" spans="1:40" ht="15" x14ac:dyDescent="0.2">
      <c r="A111" s="121"/>
      <c r="B111" s="122"/>
      <c r="C111" s="122"/>
      <c r="D111" s="122"/>
      <c r="E111" s="122"/>
      <c r="F111" s="58">
        <f t="shared" si="7"/>
        <v>0</v>
      </c>
      <c r="G111" s="59" t="str">
        <f>IF($B$1="Metric", IFERROR(VLOOKUP(SUBSTITUTE($A111&amp;"Metric"&amp;$B111," ",""),members_metric!$F$7:$J$2000,3,FALSE),""),  IFERROR(VLOOKUP(SUBSTITUTE($A111&amp;$B111," ",""),members!$D$7:$G$2000,3,FALSE),""))</f>
        <v/>
      </c>
      <c r="H111" s="60" t="str">
        <f t="shared" ref="H111:H142" si="12">IFERROR($R111*$E111*$D111,"")</f>
        <v/>
      </c>
      <c r="I111" s="57"/>
      <c r="J111" s="61" t="str">
        <f>IFERROR(VLOOKUP(SUBSTITUTE($Q111&amp;ROUNDUP($G111,2)," ",""),AWHB_Data!$C$4:$M$1005,MATCH('Estimator AWHB'!$C111,AWHB_Data!$C$4:$M$4,0),TRUE)*1000,"")</f>
        <v/>
      </c>
      <c r="K111" s="61" t="str">
        <f>IFERROR($J111/AWHB_Data!$H$1,"")</f>
        <v/>
      </c>
      <c r="L111" s="62" t="str">
        <f t="shared" si="10"/>
        <v/>
      </c>
      <c r="M111" s="63" t="str">
        <f>IFERROR(VLOOKUP(SUBSTITUTE($Q111&amp;ROUNDUP($G111,2)," ",""),AWHB_Data!$C$4:$N$1005,12,TRUE),"")</f>
        <v/>
      </c>
      <c r="N111" s="74" t="str">
        <f t="shared" ref="N111:N142" si="13">IFERROR($H111/$L111," ")</f>
        <v xml:space="preserve"> </v>
      </c>
      <c r="O111" s="75" t="str">
        <f t="shared" si="11"/>
        <v/>
      </c>
      <c r="Q111" s="55" t="str">
        <f>IF($B$1="Metric",IFERROR(VLOOKUP(SUBSTITUTE($A111&amp;"Metric"&amp;$B111," ",""),members_metric!$F$7:$K$2000,6,FALSE),""),IFERROR(VLOOKUP(SUBSTITUTE($A111&amp;$B111," ",""),members!$D$7:$I$2000,6,FALSE),""))</f>
        <v/>
      </c>
      <c r="R111" s="66" t="str">
        <f>IF($B$1="Metric", IFERROR(VLOOKUP(SUBSTITUTE($A111&amp;"Metric"&amp;$B111," ",""),members_metric!$F$7:$J$2000,2,FALSE)/12,""),IFERROR(VLOOKUP(SUBSTITUTE($A111&amp;$B111," ",""),members!$D$7:$G$2000,2,FALSE)/12,""))</f>
        <v/>
      </c>
      <c r="S111" s="67" t="str">
        <f>IF($B$1="Metric", IFERROR(VLOOKUP(SUBSTITUTE($A111&amp;"Metric"&amp;$B111," ",""),members_metric!$F$7:$J$2000,5,FALSE),""),IFERROR(VLOOKUP(SUBSTITUTE($A111&amp;$B111," ",""),members!$D$7:$H$2000,5,FALSE),""))</f>
        <v/>
      </c>
      <c r="T111" s="55"/>
      <c r="U111" s="119"/>
      <c r="V111" s="119"/>
      <c r="W111" s="119"/>
      <c r="X111" s="119"/>
      <c r="Y111" s="119"/>
      <c r="Z111" s="119"/>
      <c r="AA111" s="119"/>
      <c r="AB111" s="119"/>
      <c r="AC111" s="119"/>
      <c r="AD111" s="119"/>
      <c r="AE111" s="119"/>
      <c r="AF111" s="119"/>
      <c r="AG111" s="119"/>
      <c r="AH111" s="119"/>
      <c r="AI111" s="119"/>
      <c r="AJ111" s="119"/>
      <c r="AK111" s="119"/>
      <c r="AL111" s="119"/>
      <c r="AM111" s="119"/>
      <c r="AN111" s="119"/>
    </row>
    <row r="112" spans="1:40" ht="15" x14ac:dyDescent="0.2">
      <c r="A112" s="121"/>
      <c r="B112" s="122"/>
      <c r="C112" s="122"/>
      <c r="D112" s="122"/>
      <c r="E112" s="122"/>
      <c r="F112" s="58">
        <f t="shared" si="7"/>
        <v>0</v>
      </c>
      <c r="G112" s="59" t="str">
        <f>IF($B$1="Metric", IFERROR(VLOOKUP(SUBSTITUTE($A112&amp;"Metric"&amp;$B112," ",""),members_metric!$F$7:$J$2000,3,FALSE),""),  IFERROR(VLOOKUP(SUBSTITUTE($A112&amp;$B112," ",""),members!$D$7:$G$2000,3,FALSE),""))</f>
        <v/>
      </c>
      <c r="H112" s="60" t="str">
        <f t="shared" si="12"/>
        <v/>
      </c>
      <c r="I112" s="57"/>
      <c r="J112" s="61" t="str">
        <f>IFERROR(VLOOKUP(SUBSTITUTE($Q112&amp;ROUNDUP($G112,2)," ",""),AWHB_Data!$C$4:$M$1005,MATCH('Estimator AWHB'!$C112,AWHB_Data!$C$4:$M$4,0),TRUE)*1000,"")</f>
        <v/>
      </c>
      <c r="K112" s="61" t="str">
        <f>IFERROR($J112/AWHB_Data!$H$1,"")</f>
        <v/>
      </c>
      <c r="L112" s="62" t="str">
        <f t="shared" si="10"/>
        <v/>
      </c>
      <c r="M112" s="63" t="str">
        <f>IFERROR(VLOOKUP(SUBSTITUTE($Q112&amp;ROUNDUP($G112,2)," ",""),AWHB_Data!$C$4:$N$1005,12,TRUE),"")</f>
        <v/>
      </c>
      <c r="N112" s="74" t="str">
        <f t="shared" si="13"/>
        <v xml:space="preserve"> </v>
      </c>
      <c r="O112" s="75" t="str">
        <f t="shared" si="11"/>
        <v/>
      </c>
      <c r="Q112" s="55" t="str">
        <f>IF($B$1="Metric",IFERROR(VLOOKUP(SUBSTITUTE($A112&amp;"Metric"&amp;$B112," ",""),members_metric!$F$7:$K$2000,6,FALSE),""),IFERROR(VLOOKUP(SUBSTITUTE($A112&amp;$B112," ",""),members!$D$7:$I$2000,6,FALSE),""))</f>
        <v/>
      </c>
      <c r="R112" s="66" t="str">
        <f>IF($B$1="Metric", IFERROR(VLOOKUP(SUBSTITUTE($A112&amp;"Metric"&amp;$B112," ",""),members_metric!$F$7:$J$2000,2,FALSE)/12,""),IFERROR(VLOOKUP(SUBSTITUTE($A112&amp;$B112," ",""),members!$D$7:$G$2000,2,FALSE)/12,""))</f>
        <v/>
      </c>
      <c r="S112" s="67" t="str">
        <f>IF($B$1="Metric", IFERROR(VLOOKUP(SUBSTITUTE($A112&amp;"Metric"&amp;$B112," ",""),members_metric!$F$7:$J$2000,5,FALSE),""),IFERROR(VLOOKUP(SUBSTITUTE($A112&amp;$B112," ",""),members!$D$7:$H$2000,5,FALSE),""))</f>
        <v/>
      </c>
      <c r="T112" s="55"/>
      <c r="U112" s="119"/>
      <c r="V112" s="119"/>
      <c r="W112" s="119"/>
      <c r="X112" s="119"/>
      <c r="Y112" s="119"/>
      <c r="Z112" s="119"/>
      <c r="AA112" s="119"/>
      <c r="AB112" s="119"/>
      <c r="AC112" s="119"/>
      <c r="AD112" s="119"/>
      <c r="AE112" s="119"/>
      <c r="AF112" s="119"/>
      <c r="AG112" s="119"/>
      <c r="AH112" s="119"/>
      <c r="AI112" s="119"/>
      <c r="AJ112" s="119"/>
      <c r="AK112" s="119"/>
      <c r="AL112" s="119"/>
      <c r="AM112" s="119"/>
      <c r="AN112" s="119"/>
    </row>
    <row r="113" spans="1:40" ht="15" x14ac:dyDescent="0.2">
      <c r="A113" s="121"/>
      <c r="B113" s="122"/>
      <c r="C113" s="122"/>
      <c r="D113" s="122"/>
      <c r="E113" s="122"/>
      <c r="F113" s="58">
        <f t="shared" si="7"/>
        <v>0</v>
      </c>
      <c r="G113" s="59" t="str">
        <f>IF($B$1="Metric", IFERROR(VLOOKUP(SUBSTITUTE($A113&amp;"Metric"&amp;$B113," ",""),members_metric!$F$7:$J$2000,3,FALSE),""),  IFERROR(VLOOKUP(SUBSTITUTE($A113&amp;$B113," ",""),members!$D$7:$G$2000,3,FALSE),""))</f>
        <v/>
      </c>
      <c r="H113" s="60" t="str">
        <f t="shared" si="12"/>
        <v/>
      </c>
      <c r="I113" s="57"/>
      <c r="J113" s="61" t="str">
        <f>IFERROR(VLOOKUP(SUBSTITUTE($Q113&amp;ROUNDUP($G113,2)," ",""),AWHB_Data!$C$4:$M$1005,MATCH('Estimator AWHB'!$C113,AWHB_Data!$C$4:$M$4,0),TRUE)*1000,"")</f>
        <v/>
      </c>
      <c r="K113" s="61" t="str">
        <f>IFERROR($J113/AWHB_Data!$H$1,"")</f>
        <v/>
      </c>
      <c r="L113" s="62" t="str">
        <f t="shared" si="10"/>
        <v/>
      </c>
      <c r="M113" s="63" t="str">
        <f>IFERROR(VLOOKUP(SUBSTITUTE($Q113&amp;ROUNDUP($G113,2)," ",""),AWHB_Data!$C$4:$N$1005,12,TRUE),"")</f>
        <v/>
      </c>
      <c r="N113" s="74" t="str">
        <f t="shared" si="13"/>
        <v xml:space="preserve"> </v>
      </c>
      <c r="O113" s="75" t="str">
        <f t="shared" si="11"/>
        <v/>
      </c>
      <c r="Q113" s="55" t="str">
        <f>IF($B$1="Metric",IFERROR(VLOOKUP(SUBSTITUTE($A113&amp;"Metric"&amp;$B113," ",""),members_metric!$F$7:$K$2000,6,FALSE),""),IFERROR(VLOOKUP(SUBSTITUTE($A113&amp;$B113," ",""),members!$D$7:$I$2000,6,FALSE),""))</f>
        <v/>
      </c>
      <c r="R113" s="66" t="str">
        <f>IF($B$1="Metric", IFERROR(VLOOKUP(SUBSTITUTE($A113&amp;"Metric"&amp;$B113," ",""),members_metric!$F$7:$J$2000,2,FALSE)/12,""),IFERROR(VLOOKUP(SUBSTITUTE($A113&amp;$B113," ",""),members!$D$7:$G$2000,2,FALSE)/12,""))</f>
        <v/>
      </c>
      <c r="S113" s="67" t="str">
        <f>IF($B$1="Metric", IFERROR(VLOOKUP(SUBSTITUTE($A113&amp;"Metric"&amp;$B113," ",""),members_metric!$F$7:$J$2000,5,FALSE),""),IFERROR(VLOOKUP(SUBSTITUTE($A113&amp;$B113," ",""),members!$D$7:$H$2000,5,FALSE),""))</f>
        <v/>
      </c>
      <c r="T113" s="55"/>
      <c r="U113" s="119"/>
      <c r="V113" s="119"/>
      <c r="W113" s="119"/>
      <c r="X113" s="119"/>
      <c r="Y113" s="119"/>
      <c r="Z113" s="119"/>
      <c r="AA113" s="119"/>
      <c r="AB113" s="119"/>
      <c r="AC113" s="119"/>
      <c r="AD113" s="119"/>
      <c r="AE113" s="119"/>
      <c r="AF113" s="119"/>
      <c r="AG113" s="119"/>
      <c r="AH113" s="119"/>
      <c r="AI113" s="119"/>
      <c r="AJ113" s="119"/>
      <c r="AK113" s="119"/>
      <c r="AL113" s="119"/>
      <c r="AM113" s="119"/>
      <c r="AN113" s="119"/>
    </row>
    <row r="114" spans="1:40" ht="15" x14ac:dyDescent="0.2">
      <c r="A114" s="121"/>
      <c r="B114" s="122"/>
      <c r="C114" s="122"/>
      <c r="D114" s="122"/>
      <c r="E114" s="122"/>
      <c r="F114" s="58">
        <f t="shared" si="7"/>
        <v>0</v>
      </c>
      <c r="G114" s="59" t="str">
        <f>IF($B$1="Metric", IFERROR(VLOOKUP(SUBSTITUTE($A114&amp;"Metric"&amp;$B114," ",""),members_metric!$F$7:$J$2000,3,FALSE),""),  IFERROR(VLOOKUP(SUBSTITUTE($A114&amp;$B114," ",""),members!$D$7:$G$2000,3,FALSE),""))</f>
        <v/>
      </c>
      <c r="H114" s="60" t="str">
        <f t="shared" si="12"/>
        <v/>
      </c>
      <c r="I114" s="57"/>
      <c r="J114" s="61" t="str">
        <f>IFERROR(VLOOKUP(SUBSTITUTE($Q114&amp;ROUNDUP($G114,2)," ",""),AWHB_Data!$C$4:$M$1005,MATCH('Estimator AWHB'!$C114,AWHB_Data!$C$4:$M$4,0),TRUE)*1000,"")</f>
        <v/>
      </c>
      <c r="K114" s="61" t="str">
        <f>IFERROR($J114/AWHB_Data!$H$1,"")</f>
        <v/>
      </c>
      <c r="L114" s="62" t="str">
        <f t="shared" si="10"/>
        <v/>
      </c>
      <c r="M114" s="63" t="str">
        <f>IFERROR(VLOOKUP(SUBSTITUTE($Q114&amp;ROUNDUP($G114,2)," ",""),AWHB_Data!$C$4:$N$1005,12,TRUE),"")</f>
        <v/>
      </c>
      <c r="N114" s="74" t="str">
        <f t="shared" si="13"/>
        <v xml:space="preserve"> </v>
      </c>
      <c r="O114" s="75" t="str">
        <f t="shared" si="11"/>
        <v/>
      </c>
      <c r="Q114" s="55" t="str">
        <f>IF($B$1="Metric",IFERROR(VLOOKUP(SUBSTITUTE($A114&amp;"Metric"&amp;$B114," ",""),members_metric!$F$7:$K$2000,6,FALSE),""),IFERROR(VLOOKUP(SUBSTITUTE($A114&amp;$B114," ",""),members!$D$7:$I$2000,6,FALSE),""))</f>
        <v/>
      </c>
      <c r="R114" s="66" t="str">
        <f>IF($B$1="Metric", IFERROR(VLOOKUP(SUBSTITUTE($A114&amp;"Metric"&amp;$B114," ",""),members_metric!$F$7:$J$2000,2,FALSE)/12,""),IFERROR(VLOOKUP(SUBSTITUTE($A114&amp;$B114," ",""),members!$D$7:$G$2000,2,FALSE)/12,""))</f>
        <v/>
      </c>
      <c r="S114" s="67" t="str">
        <f>IF($B$1="Metric", IFERROR(VLOOKUP(SUBSTITUTE($A114&amp;"Metric"&amp;$B114," ",""),members_metric!$F$7:$J$2000,5,FALSE),""),IFERROR(VLOOKUP(SUBSTITUTE($A114&amp;$B114," ",""),members!$D$7:$H$2000,5,FALSE),""))</f>
        <v/>
      </c>
      <c r="T114" s="55"/>
      <c r="U114" s="119"/>
      <c r="V114" s="119"/>
      <c r="W114" s="119"/>
      <c r="X114" s="119"/>
      <c r="Y114" s="119"/>
      <c r="Z114" s="119"/>
      <c r="AA114" s="119"/>
      <c r="AB114" s="119"/>
      <c r="AC114" s="119"/>
      <c r="AD114" s="119"/>
      <c r="AE114" s="119"/>
      <c r="AF114" s="119"/>
      <c r="AG114" s="119"/>
      <c r="AH114" s="119"/>
      <c r="AI114" s="119"/>
      <c r="AJ114" s="119"/>
      <c r="AK114" s="119"/>
      <c r="AL114" s="119"/>
      <c r="AM114" s="119"/>
      <c r="AN114" s="119"/>
    </row>
    <row r="115" spans="1:40" ht="15" x14ac:dyDescent="0.2">
      <c r="A115" s="121"/>
      <c r="B115" s="122"/>
      <c r="C115" s="122"/>
      <c r="D115" s="122"/>
      <c r="E115" s="122"/>
      <c r="F115" s="58">
        <f t="shared" si="7"/>
        <v>0</v>
      </c>
      <c r="G115" s="59" t="str">
        <f>IF($B$1="Metric", IFERROR(VLOOKUP(SUBSTITUTE($A115&amp;"Metric"&amp;$B115," ",""),members_metric!$F$7:$J$2000,3,FALSE),""),  IFERROR(VLOOKUP(SUBSTITUTE($A115&amp;$B115," ",""),members!$D$7:$G$2000,3,FALSE),""))</f>
        <v/>
      </c>
      <c r="H115" s="60" t="str">
        <f t="shared" si="12"/>
        <v/>
      </c>
      <c r="I115" s="57"/>
      <c r="J115" s="61" t="str">
        <f>IFERROR(VLOOKUP(SUBSTITUTE($Q115&amp;ROUNDUP($G115,2)," ",""),AWHB_Data!$C$4:$M$1005,MATCH('Estimator AWHB'!$C115,AWHB_Data!$C$4:$M$4,0),TRUE)*1000,"")</f>
        <v/>
      </c>
      <c r="K115" s="61" t="str">
        <f>IFERROR($J115/AWHB_Data!$H$1,"")</f>
        <v/>
      </c>
      <c r="L115" s="62" t="str">
        <f t="shared" si="10"/>
        <v/>
      </c>
      <c r="M115" s="63" t="str">
        <f>IFERROR(VLOOKUP(SUBSTITUTE($Q115&amp;ROUNDUP($G115,2)," ",""),AWHB_Data!$C$4:$N$1005,12,TRUE),"")</f>
        <v/>
      </c>
      <c r="N115" s="74" t="str">
        <f t="shared" si="13"/>
        <v xml:space="preserve"> </v>
      </c>
      <c r="O115" s="75" t="str">
        <f t="shared" si="11"/>
        <v/>
      </c>
      <c r="Q115" s="55" t="str">
        <f>IF($B$1="Metric",IFERROR(VLOOKUP(SUBSTITUTE($A115&amp;"Metric"&amp;$B115," ",""),members_metric!$F$7:$K$2000,6,FALSE),""),IFERROR(VLOOKUP(SUBSTITUTE($A115&amp;$B115," ",""),members!$D$7:$I$2000,6,FALSE),""))</f>
        <v/>
      </c>
      <c r="R115" s="66" t="str">
        <f>IF($B$1="Metric", IFERROR(VLOOKUP(SUBSTITUTE($A115&amp;"Metric"&amp;$B115," ",""),members_metric!$F$7:$J$2000,2,FALSE)/12,""),IFERROR(VLOOKUP(SUBSTITUTE($A115&amp;$B115," ",""),members!$D$7:$G$2000,2,FALSE)/12,""))</f>
        <v/>
      </c>
      <c r="S115" s="67" t="str">
        <f>IF($B$1="Metric", IFERROR(VLOOKUP(SUBSTITUTE($A115&amp;"Metric"&amp;$B115," ",""),members_metric!$F$7:$J$2000,5,FALSE),""),IFERROR(VLOOKUP(SUBSTITUTE($A115&amp;$B115," ",""),members!$D$7:$H$2000,5,FALSE),""))</f>
        <v/>
      </c>
      <c r="T115" s="55"/>
      <c r="U115" s="119"/>
      <c r="V115" s="119"/>
      <c r="W115" s="119"/>
      <c r="X115" s="119"/>
      <c r="Y115" s="119"/>
      <c r="Z115" s="119"/>
      <c r="AA115" s="119"/>
      <c r="AB115" s="119"/>
      <c r="AC115" s="119"/>
      <c r="AD115" s="119"/>
      <c r="AE115" s="119"/>
      <c r="AF115" s="119"/>
      <c r="AG115" s="119"/>
      <c r="AH115" s="119"/>
      <c r="AI115" s="119"/>
      <c r="AJ115" s="119"/>
      <c r="AK115" s="119"/>
      <c r="AL115" s="119"/>
      <c r="AM115" s="119"/>
      <c r="AN115" s="119"/>
    </row>
    <row r="116" spans="1:40" ht="15" x14ac:dyDescent="0.2">
      <c r="A116" s="121"/>
      <c r="B116" s="122"/>
      <c r="C116" s="122"/>
      <c r="D116" s="122"/>
      <c r="E116" s="122"/>
      <c r="F116" s="58">
        <f t="shared" si="7"/>
        <v>0</v>
      </c>
      <c r="G116" s="59" t="str">
        <f>IF($B$1="Metric", IFERROR(VLOOKUP(SUBSTITUTE($A116&amp;"Metric"&amp;$B116," ",""),members_metric!$F$7:$J$2000,3,FALSE),""),  IFERROR(VLOOKUP(SUBSTITUTE($A116&amp;$B116," ",""),members!$D$7:$G$2000,3,FALSE),""))</f>
        <v/>
      </c>
      <c r="H116" s="60" t="str">
        <f t="shared" si="12"/>
        <v/>
      </c>
      <c r="I116" s="57"/>
      <c r="J116" s="61" t="str">
        <f>IFERROR(VLOOKUP(SUBSTITUTE($Q116&amp;ROUNDUP($G116,2)," ",""),AWHB_Data!$C$4:$M$1005,MATCH('Estimator AWHB'!$C116,AWHB_Data!$C$4:$M$4,0),TRUE)*1000,"")</f>
        <v/>
      </c>
      <c r="K116" s="61" t="str">
        <f>IFERROR($J116/AWHB_Data!$H$1,"")</f>
        <v/>
      </c>
      <c r="L116" s="62" t="str">
        <f t="shared" si="10"/>
        <v/>
      </c>
      <c r="M116" s="63" t="str">
        <f>IFERROR(VLOOKUP(SUBSTITUTE($Q116&amp;ROUNDUP($G116,2)," ",""),AWHB_Data!$C$4:$N$1005,12,TRUE),"")</f>
        <v/>
      </c>
      <c r="N116" s="74" t="str">
        <f t="shared" si="13"/>
        <v xml:space="preserve"> </v>
      </c>
      <c r="O116" s="75" t="str">
        <f t="shared" si="11"/>
        <v/>
      </c>
      <c r="Q116" s="55" t="str">
        <f>IF($B$1="Metric",IFERROR(VLOOKUP(SUBSTITUTE($A116&amp;"Metric"&amp;$B116," ",""),members_metric!$F$7:$K$2000,6,FALSE),""),IFERROR(VLOOKUP(SUBSTITUTE($A116&amp;$B116," ",""),members!$D$7:$I$2000,6,FALSE),""))</f>
        <v/>
      </c>
      <c r="R116" s="66" t="str">
        <f>IF($B$1="Metric", IFERROR(VLOOKUP(SUBSTITUTE($A116&amp;"Metric"&amp;$B116," ",""),members_metric!$F$7:$J$2000,2,FALSE)/12,""),IFERROR(VLOOKUP(SUBSTITUTE($A116&amp;$B116," ",""),members!$D$7:$G$2000,2,FALSE)/12,""))</f>
        <v/>
      </c>
      <c r="S116" s="67" t="str">
        <f>IF($B$1="Metric", IFERROR(VLOOKUP(SUBSTITUTE($A116&amp;"Metric"&amp;$B116," ",""),members_metric!$F$7:$J$2000,5,FALSE),""),IFERROR(VLOOKUP(SUBSTITUTE($A116&amp;$B116," ",""),members!$D$7:$H$2000,5,FALSE),""))</f>
        <v/>
      </c>
      <c r="T116" s="55"/>
      <c r="U116" s="119"/>
      <c r="V116" s="119"/>
      <c r="W116" s="119"/>
      <c r="X116" s="119"/>
      <c r="Y116" s="119"/>
      <c r="Z116" s="119"/>
      <c r="AA116" s="119"/>
      <c r="AB116" s="119"/>
      <c r="AC116" s="119"/>
      <c r="AD116" s="119"/>
      <c r="AE116" s="119"/>
      <c r="AF116" s="119"/>
      <c r="AG116" s="119"/>
      <c r="AH116" s="119"/>
      <c r="AI116" s="119"/>
      <c r="AJ116" s="119"/>
      <c r="AK116" s="119"/>
      <c r="AL116" s="119"/>
      <c r="AM116" s="119"/>
      <c r="AN116" s="119"/>
    </row>
    <row r="117" spans="1:40" ht="15" x14ac:dyDescent="0.2">
      <c r="A117" s="121"/>
      <c r="B117" s="122"/>
      <c r="C117" s="122"/>
      <c r="D117" s="122"/>
      <c r="E117" s="122"/>
      <c r="F117" s="58">
        <f t="shared" si="7"/>
        <v>0</v>
      </c>
      <c r="G117" s="59" t="str">
        <f>IF($B$1="Metric", IFERROR(VLOOKUP(SUBSTITUTE($A117&amp;"Metric"&amp;$B117," ",""),members_metric!$F$7:$J$2000,3,FALSE),""),  IFERROR(VLOOKUP(SUBSTITUTE($A117&amp;$B117," ",""),members!$D$7:$G$2000,3,FALSE),""))</f>
        <v/>
      </c>
      <c r="H117" s="60" t="str">
        <f t="shared" si="12"/>
        <v/>
      </c>
      <c r="I117" s="57"/>
      <c r="J117" s="61" t="str">
        <f>IFERROR(VLOOKUP(SUBSTITUTE($Q117&amp;ROUNDUP($G117,2)," ",""),AWHB_Data!$C$4:$M$1005,MATCH('Estimator AWHB'!$C117,AWHB_Data!$C$4:$M$4,0),TRUE)*1000,"")</f>
        <v/>
      </c>
      <c r="K117" s="61" t="str">
        <f>IFERROR($J117/AWHB_Data!$H$1,"")</f>
        <v/>
      </c>
      <c r="L117" s="62" t="str">
        <f t="shared" si="10"/>
        <v/>
      </c>
      <c r="M117" s="63" t="str">
        <f>IFERROR(VLOOKUP(SUBSTITUTE($Q117&amp;ROUNDUP($G117,2)," ",""),AWHB_Data!$C$4:$N$1005,12,TRUE),"")</f>
        <v/>
      </c>
      <c r="N117" s="74" t="str">
        <f t="shared" si="13"/>
        <v xml:space="preserve"> </v>
      </c>
      <c r="O117" s="75" t="str">
        <f t="shared" si="11"/>
        <v/>
      </c>
      <c r="Q117" s="55" t="str">
        <f>IF($B$1="Metric",IFERROR(VLOOKUP(SUBSTITUTE($A117&amp;"Metric"&amp;$B117," ",""),members_metric!$F$7:$K$2000,6,FALSE),""),IFERROR(VLOOKUP(SUBSTITUTE($A117&amp;$B117," ",""),members!$D$7:$I$2000,6,FALSE),""))</f>
        <v/>
      </c>
      <c r="R117" s="66" t="str">
        <f>IF($B$1="Metric", IFERROR(VLOOKUP(SUBSTITUTE($A117&amp;"Metric"&amp;$B117," ",""),members_metric!$F$7:$J$2000,2,FALSE)/12,""),IFERROR(VLOOKUP(SUBSTITUTE($A117&amp;$B117," ",""),members!$D$7:$G$2000,2,FALSE)/12,""))</f>
        <v/>
      </c>
      <c r="S117" s="67" t="str">
        <f>IF($B$1="Metric", IFERROR(VLOOKUP(SUBSTITUTE($A117&amp;"Metric"&amp;$B117," ",""),members_metric!$F$7:$J$2000,5,FALSE),""),IFERROR(VLOOKUP(SUBSTITUTE($A117&amp;$B117," ",""),members!$D$7:$H$2000,5,FALSE),""))</f>
        <v/>
      </c>
      <c r="T117" s="55"/>
      <c r="U117" s="119"/>
      <c r="V117" s="119"/>
      <c r="W117" s="119"/>
      <c r="X117" s="119"/>
      <c r="Y117" s="119"/>
      <c r="Z117" s="119"/>
      <c r="AA117" s="119"/>
      <c r="AB117" s="119"/>
      <c r="AC117" s="119"/>
      <c r="AD117" s="119"/>
      <c r="AE117" s="119"/>
      <c r="AF117" s="119"/>
      <c r="AG117" s="119"/>
      <c r="AH117" s="119"/>
      <c r="AI117" s="119"/>
      <c r="AJ117" s="119"/>
      <c r="AK117" s="119"/>
      <c r="AL117" s="119"/>
      <c r="AM117" s="119"/>
      <c r="AN117" s="119"/>
    </row>
    <row r="118" spans="1:40" ht="15" x14ac:dyDescent="0.2">
      <c r="A118" s="121"/>
      <c r="B118" s="122"/>
      <c r="C118" s="122"/>
      <c r="D118" s="122"/>
      <c r="E118" s="122"/>
      <c r="F118" s="58">
        <f t="shared" si="7"/>
        <v>0</v>
      </c>
      <c r="G118" s="59" t="str">
        <f>IF($B$1="Metric", IFERROR(VLOOKUP(SUBSTITUTE($A118&amp;"Metric"&amp;$B118," ",""),members_metric!$F$7:$J$2000,3,FALSE),""),  IFERROR(VLOOKUP(SUBSTITUTE($A118&amp;$B118," ",""),members!$D$7:$G$2000,3,FALSE),""))</f>
        <v/>
      </c>
      <c r="H118" s="60" t="str">
        <f t="shared" si="12"/>
        <v/>
      </c>
      <c r="I118" s="57"/>
      <c r="J118" s="61" t="str">
        <f>IFERROR(VLOOKUP(SUBSTITUTE($Q118&amp;ROUNDUP($G118,2)," ",""),AWHB_Data!$C$4:$M$1005,MATCH('Estimator AWHB'!$C118,AWHB_Data!$C$4:$M$4,0),TRUE)*1000,"")</f>
        <v/>
      </c>
      <c r="K118" s="61" t="str">
        <f>IFERROR($J118/AWHB_Data!$H$1,"")</f>
        <v/>
      </c>
      <c r="L118" s="62" t="str">
        <f t="shared" si="10"/>
        <v/>
      </c>
      <c r="M118" s="63" t="str">
        <f>IFERROR(VLOOKUP(SUBSTITUTE($Q118&amp;ROUNDUP($G118,2)," ",""),AWHB_Data!$C$4:$N$1005,12,TRUE),"")</f>
        <v/>
      </c>
      <c r="N118" s="74" t="str">
        <f t="shared" si="13"/>
        <v xml:space="preserve"> </v>
      </c>
      <c r="O118" s="75" t="str">
        <f t="shared" si="11"/>
        <v/>
      </c>
      <c r="Q118" s="55" t="str">
        <f>IF($B$1="Metric",IFERROR(VLOOKUP(SUBSTITUTE($A118&amp;"Metric"&amp;$B118," ",""),members_metric!$F$7:$K$2000,6,FALSE),""),IFERROR(VLOOKUP(SUBSTITUTE($A118&amp;$B118," ",""),members!$D$7:$I$2000,6,FALSE),""))</f>
        <v/>
      </c>
      <c r="R118" s="66" t="str">
        <f>IF($B$1="Metric", IFERROR(VLOOKUP(SUBSTITUTE($A118&amp;"Metric"&amp;$B118," ",""),members_metric!$F$7:$J$2000,2,FALSE)/12,""),IFERROR(VLOOKUP(SUBSTITUTE($A118&amp;$B118," ",""),members!$D$7:$G$2000,2,FALSE)/12,""))</f>
        <v/>
      </c>
      <c r="S118" s="67" t="str">
        <f>IF($B$1="Metric", IFERROR(VLOOKUP(SUBSTITUTE($A118&amp;"Metric"&amp;$B118," ",""),members_metric!$F$7:$J$2000,5,FALSE),""),IFERROR(VLOOKUP(SUBSTITUTE($A118&amp;$B118," ",""),members!$D$7:$H$2000,5,FALSE),""))</f>
        <v/>
      </c>
      <c r="T118" s="55"/>
      <c r="U118" s="119"/>
      <c r="V118" s="119"/>
      <c r="W118" s="119"/>
      <c r="X118" s="119"/>
      <c r="Y118" s="119"/>
      <c r="Z118" s="119"/>
      <c r="AA118" s="119"/>
      <c r="AB118" s="119"/>
      <c r="AC118" s="119"/>
      <c r="AD118" s="119"/>
      <c r="AE118" s="119"/>
      <c r="AF118" s="119"/>
      <c r="AG118" s="119"/>
      <c r="AH118" s="119"/>
      <c r="AI118" s="119"/>
      <c r="AJ118" s="119"/>
      <c r="AK118" s="119"/>
      <c r="AL118" s="119"/>
      <c r="AM118" s="119"/>
      <c r="AN118" s="119"/>
    </row>
    <row r="119" spans="1:40" ht="15" x14ac:dyDescent="0.2">
      <c r="A119" s="121"/>
      <c r="B119" s="122"/>
      <c r="C119" s="122"/>
      <c r="D119" s="122"/>
      <c r="E119" s="122"/>
      <c r="F119" s="58">
        <f t="shared" si="7"/>
        <v>0</v>
      </c>
      <c r="G119" s="59" t="str">
        <f>IF($B$1="Metric", IFERROR(VLOOKUP(SUBSTITUTE($A119&amp;"Metric"&amp;$B119," ",""),members_metric!$F$7:$J$2000,3,FALSE),""),  IFERROR(VLOOKUP(SUBSTITUTE($A119&amp;$B119," ",""),members!$D$7:$G$2000,3,FALSE),""))</f>
        <v/>
      </c>
      <c r="H119" s="60" t="str">
        <f t="shared" si="12"/>
        <v/>
      </c>
      <c r="I119" s="57"/>
      <c r="J119" s="61" t="str">
        <f>IFERROR(VLOOKUP(SUBSTITUTE($Q119&amp;ROUNDUP($G119,2)," ",""),AWHB_Data!$C$4:$M$1005,MATCH('Estimator AWHB'!$C119,AWHB_Data!$C$4:$M$4,0),TRUE)*1000,"")</f>
        <v/>
      </c>
      <c r="K119" s="61" t="str">
        <f>IFERROR($J119/AWHB_Data!$H$1,"")</f>
        <v/>
      </c>
      <c r="L119" s="62" t="str">
        <f t="shared" si="10"/>
        <v/>
      </c>
      <c r="M119" s="63" t="str">
        <f>IFERROR(VLOOKUP(SUBSTITUTE($Q119&amp;ROUNDUP($G119,2)," ",""),AWHB_Data!$C$4:$N$1005,12,TRUE),"")</f>
        <v/>
      </c>
      <c r="N119" s="74" t="str">
        <f t="shared" si="13"/>
        <v xml:space="preserve"> </v>
      </c>
      <c r="O119" s="75" t="str">
        <f t="shared" si="11"/>
        <v/>
      </c>
      <c r="Q119" s="55" t="str">
        <f>IF($B$1="Metric",IFERROR(VLOOKUP(SUBSTITUTE($A119&amp;"Metric"&amp;$B119," ",""),members_metric!$F$7:$K$2000,6,FALSE),""),IFERROR(VLOOKUP(SUBSTITUTE($A119&amp;$B119," ",""),members!$D$7:$I$2000,6,FALSE),""))</f>
        <v/>
      </c>
      <c r="R119" s="66" t="str">
        <f>IF($B$1="Metric", IFERROR(VLOOKUP(SUBSTITUTE($A119&amp;"Metric"&amp;$B119," ",""),members_metric!$F$7:$J$2000,2,FALSE)/12,""),IFERROR(VLOOKUP(SUBSTITUTE($A119&amp;$B119," ",""),members!$D$7:$G$2000,2,FALSE)/12,""))</f>
        <v/>
      </c>
      <c r="S119" s="67" t="str">
        <f>IF($B$1="Metric", IFERROR(VLOOKUP(SUBSTITUTE($A119&amp;"Metric"&amp;$B119," ",""),members_metric!$F$7:$J$2000,5,FALSE),""),IFERROR(VLOOKUP(SUBSTITUTE($A119&amp;$B119," ",""),members!$D$7:$H$2000,5,FALSE),""))</f>
        <v/>
      </c>
      <c r="T119" s="55"/>
      <c r="U119" s="119"/>
      <c r="V119" s="119"/>
      <c r="W119" s="119"/>
      <c r="X119" s="119"/>
      <c r="Y119" s="119"/>
      <c r="Z119" s="119"/>
      <c r="AA119" s="119"/>
      <c r="AB119" s="119"/>
      <c r="AC119" s="119"/>
      <c r="AD119" s="119"/>
      <c r="AE119" s="119"/>
      <c r="AF119" s="119"/>
      <c r="AG119" s="119"/>
      <c r="AH119" s="119"/>
      <c r="AI119" s="119"/>
      <c r="AJ119" s="119"/>
      <c r="AK119" s="119"/>
      <c r="AL119" s="119"/>
      <c r="AM119" s="119"/>
      <c r="AN119" s="119"/>
    </row>
    <row r="120" spans="1:40" ht="15" x14ac:dyDescent="0.2">
      <c r="A120" s="121"/>
      <c r="B120" s="122"/>
      <c r="C120" s="122"/>
      <c r="D120" s="122"/>
      <c r="E120" s="122"/>
      <c r="F120" s="58">
        <f t="shared" si="7"/>
        <v>0</v>
      </c>
      <c r="G120" s="59" t="str">
        <f>IF($B$1="Metric", IFERROR(VLOOKUP(SUBSTITUTE($A120&amp;"Metric"&amp;$B120," ",""),members_metric!$F$7:$J$2000,3,FALSE),""),  IFERROR(VLOOKUP(SUBSTITUTE($A120&amp;$B120," ",""),members!$D$7:$G$2000,3,FALSE),""))</f>
        <v/>
      </c>
      <c r="H120" s="60" t="str">
        <f t="shared" si="12"/>
        <v/>
      </c>
      <c r="I120" s="57"/>
      <c r="J120" s="61" t="str">
        <f>IFERROR(VLOOKUP(SUBSTITUTE($Q120&amp;ROUNDUP($G120,2)," ",""),AWHB_Data!$C$4:$M$1005,MATCH('Estimator AWHB'!$C120,AWHB_Data!$C$4:$M$4,0),TRUE)*1000,"")</f>
        <v/>
      </c>
      <c r="K120" s="61" t="str">
        <f>IFERROR($J120/AWHB_Data!$H$1,"")</f>
        <v/>
      </c>
      <c r="L120" s="62" t="str">
        <f t="shared" si="10"/>
        <v/>
      </c>
      <c r="M120" s="63" t="str">
        <f>IFERROR(VLOOKUP(SUBSTITUTE($Q120&amp;ROUNDUP($G120,2)," ",""),AWHB_Data!$C$4:$N$1005,12,TRUE),"")</f>
        <v/>
      </c>
      <c r="N120" s="74" t="str">
        <f t="shared" si="13"/>
        <v xml:space="preserve"> </v>
      </c>
      <c r="O120" s="75" t="str">
        <f t="shared" si="11"/>
        <v/>
      </c>
      <c r="Q120" s="55" t="str">
        <f>IF($B$1="Metric",IFERROR(VLOOKUP(SUBSTITUTE($A120&amp;"Metric"&amp;$B120," ",""),members_metric!$F$7:$K$2000,6,FALSE),""),IFERROR(VLOOKUP(SUBSTITUTE($A120&amp;$B120," ",""),members!$D$7:$I$2000,6,FALSE),""))</f>
        <v/>
      </c>
      <c r="R120" s="66" t="str">
        <f>IF($B$1="Metric", IFERROR(VLOOKUP(SUBSTITUTE($A120&amp;"Metric"&amp;$B120," ",""),members_metric!$F$7:$J$2000,2,FALSE)/12,""),IFERROR(VLOOKUP(SUBSTITUTE($A120&amp;$B120," ",""),members!$D$7:$G$2000,2,FALSE)/12,""))</f>
        <v/>
      </c>
      <c r="S120" s="67" t="str">
        <f>IF($B$1="Metric", IFERROR(VLOOKUP(SUBSTITUTE($A120&amp;"Metric"&amp;$B120," ",""),members_metric!$F$7:$J$2000,5,FALSE),""),IFERROR(VLOOKUP(SUBSTITUTE($A120&amp;$B120," ",""),members!$D$7:$H$2000,5,FALSE),""))</f>
        <v/>
      </c>
      <c r="T120" s="55"/>
      <c r="U120" s="119"/>
      <c r="V120" s="119"/>
      <c r="W120" s="119"/>
      <c r="X120" s="119"/>
      <c r="Y120" s="119"/>
      <c r="Z120" s="119"/>
      <c r="AA120" s="119"/>
      <c r="AB120" s="119"/>
      <c r="AC120" s="119"/>
      <c r="AD120" s="119"/>
      <c r="AE120" s="119"/>
      <c r="AF120" s="119"/>
      <c r="AG120" s="119"/>
      <c r="AH120" s="119"/>
      <c r="AI120" s="119"/>
      <c r="AJ120" s="119"/>
      <c r="AK120" s="119"/>
      <c r="AL120" s="119"/>
      <c r="AM120" s="119"/>
      <c r="AN120" s="119"/>
    </row>
    <row r="121" spans="1:40" ht="15" x14ac:dyDescent="0.2">
      <c r="A121" s="121"/>
      <c r="B121" s="122"/>
      <c r="C121" s="122"/>
      <c r="D121" s="122"/>
      <c r="E121" s="122"/>
      <c r="F121" s="58">
        <f t="shared" si="7"/>
        <v>0</v>
      </c>
      <c r="G121" s="59" t="str">
        <f>IF($B$1="Metric", IFERROR(VLOOKUP(SUBSTITUTE($A121&amp;"Metric"&amp;$B121," ",""),members_metric!$F$7:$J$2000,3,FALSE),""),  IFERROR(VLOOKUP(SUBSTITUTE($A121&amp;$B121," ",""),members!$D$7:$G$2000,3,FALSE),""))</f>
        <v/>
      </c>
      <c r="H121" s="60" t="str">
        <f t="shared" si="12"/>
        <v/>
      </c>
      <c r="I121" s="57"/>
      <c r="J121" s="61" t="str">
        <f>IFERROR(VLOOKUP(SUBSTITUTE($Q121&amp;ROUNDUP($G121,2)," ",""),AWHB_Data!$C$4:$M$1005,MATCH('Estimator AWHB'!$C121,AWHB_Data!$C$4:$M$4,0),TRUE)*1000,"")</f>
        <v/>
      </c>
      <c r="K121" s="61" t="str">
        <f>IFERROR($J121/AWHB_Data!$H$1,"")</f>
        <v/>
      </c>
      <c r="L121" s="62" t="str">
        <f t="shared" si="10"/>
        <v/>
      </c>
      <c r="M121" s="63" t="str">
        <f>IFERROR(VLOOKUP(SUBSTITUTE($Q121&amp;ROUNDUP($G121,2)," ",""),AWHB_Data!$C$4:$N$1005,12,TRUE),"")</f>
        <v/>
      </c>
      <c r="N121" s="74" t="str">
        <f t="shared" si="13"/>
        <v xml:space="preserve"> </v>
      </c>
      <c r="O121" s="75" t="str">
        <f t="shared" si="11"/>
        <v/>
      </c>
      <c r="Q121" s="55" t="str">
        <f>IF($B$1="Metric",IFERROR(VLOOKUP(SUBSTITUTE($A121&amp;"Metric"&amp;$B121," ",""),members_metric!$F$7:$K$2000,6,FALSE),""),IFERROR(VLOOKUP(SUBSTITUTE($A121&amp;$B121," ",""),members!$D$7:$I$2000,6,FALSE),""))</f>
        <v/>
      </c>
      <c r="R121" s="66" t="str">
        <f>IF($B$1="Metric", IFERROR(VLOOKUP(SUBSTITUTE($A121&amp;"Metric"&amp;$B121," ",""),members_metric!$F$7:$J$2000,2,FALSE)/12,""),IFERROR(VLOOKUP(SUBSTITUTE($A121&amp;$B121," ",""),members!$D$7:$G$2000,2,FALSE)/12,""))</f>
        <v/>
      </c>
      <c r="S121" s="67" t="str">
        <f>IF($B$1="Metric", IFERROR(VLOOKUP(SUBSTITUTE($A121&amp;"Metric"&amp;$B121," ",""),members_metric!$F$7:$J$2000,5,FALSE),""),IFERROR(VLOOKUP(SUBSTITUTE($A121&amp;$B121," ",""),members!$D$7:$H$2000,5,FALSE),""))</f>
        <v/>
      </c>
      <c r="T121" s="55"/>
      <c r="U121" s="119"/>
      <c r="V121" s="119"/>
      <c r="W121" s="119"/>
      <c r="X121" s="119"/>
      <c r="Y121" s="119"/>
      <c r="Z121" s="119"/>
      <c r="AA121" s="119"/>
      <c r="AB121" s="119"/>
      <c r="AC121" s="119"/>
      <c r="AD121" s="119"/>
      <c r="AE121" s="119"/>
      <c r="AF121" s="119"/>
      <c r="AG121" s="119"/>
      <c r="AH121" s="119"/>
      <c r="AI121" s="119"/>
      <c r="AJ121" s="119"/>
      <c r="AK121" s="119"/>
      <c r="AL121" s="119"/>
      <c r="AM121" s="119"/>
      <c r="AN121" s="119"/>
    </row>
    <row r="122" spans="1:40" ht="15" x14ac:dyDescent="0.2">
      <c r="A122" s="121"/>
      <c r="B122" s="122"/>
      <c r="C122" s="122"/>
      <c r="D122" s="122"/>
      <c r="E122" s="122"/>
      <c r="F122" s="58">
        <f t="shared" si="7"/>
        <v>0</v>
      </c>
      <c r="G122" s="59" t="str">
        <f>IF($B$1="Metric", IFERROR(VLOOKUP(SUBSTITUTE($A122&amp;"Metric"&amp;$B122," ",""),members_metric!$F$7:$J$2000,3,FALSE),""),  IFERROR(VLOOKUP(SUBSTITUTE($A122&amp;$B122," ",""),members!$D$7:$G$2000,3,FALSE),""))</f>
        <v/>
      </c>
      <c r="H122" s="60" t="str">
        <f t="shared" si="12"/>
        <v/>
      </c>
      <c r="I122" s="57"/>
      <c r="J122" s="61" t="str">
        <f>IFERROR(VLOOKUP(SUBSTITUTE($Q122&amp;ROUNDUP($G122,2)," ",""),AWHB_Data!$C$4:$M$1005,MATCH('Estimator AWHB'!$C122,AWHB_Data!$C$4:$M$4,0),TRUE)*1000,"")</f>
        <v/>
      </c>
      <c r="K122" s="61" t="str">
        <f>IFERROR($J122/AWHB_Data!$H$1,"")</f>
        <v/>
      </c>
      <c r="L122" s="62" t="str">
        <f t="shared" si="10"/>
        <v/>
      </c>
      <c r="M122" s="63" t="str">
        <f>IFERROR(VLOOKUP(SUBSTITUTE($Q122&amp;ROUNDUP($G122,2)," ",""),AWHB_Data!$C$4:$N$1005,12,TRUE),"")</f>
        <v/>
      </c>
      <c r="N122" s="74" t="str">
        <f t="shared" si="13"/>
        <v xml:space="preserve"> </v>
      </c>
      <c r="O122" s="75" t="str">
        <f t="shared" si="11"/>
        <v/>
      </c>
      <c r="Q122" s="55" t="str">
        <f>IF($B$1="Metric",IFERROR(VLOOKUP(SUBSTITUTE($A122&amp;"Metric"&amp;$B122," ",""),members_metric!$F$7:$K$2000,6,FALSE),""),IFERROR(VLOOKUP(SUBSTITUTE($A122&amp;$B122," ",""),members!$D$7:$I$2000,6,FALSE),""))</f>
        <v/>
      </c>
      <c r="R122" s="66" t="str">
        <f>IF($B$1="Metric", IFERROR(VLOOKUP(SUBSTITUTE($A122&amp;"Metric"&amp;$B122," ",""),members_metric!$F$7:$J$2000,2,FALSE)/12,""),IFERROR(VLOOKUP(SUBSTITUTE($A122&amp;$B122," ",""),members!$D$7:$G$2000,2,FALSE)/12,""))</f>
        <v/>
      </c>
      <c r="S122" s="67" t="str">
        <f>IF($B$1="Metric", IFERROR(VLOOKUP(SUBSTITUTE($A122&amp;"Metric"&amp;$B122," ",""),members_metric!$F$7:$J$2000,5,FALSE),""),IFERROR(VLOOKUP(SUBSTITUTE($A122&amp;$B122," ",""),members!$D$7:$H$2000,5,FALSE),""))</f>
        <v/>
      </c>
      <c r="T122" s="55"/>
      <c r="U122" s="119"/>
      <c r="V122" s="119"/>
      <c r="W122" s="119"/>
      <c r="X122" s="119"/>
      <c r="Y122" s="119"/>
      <c r="Z122" s="119"/>
      <c r="AA122" s="119"/>
      <c r="AB122" s="119"/>
      <c r="AC122" s="119"/>
      <c r="AD122" s="119"/>
      <c r="AE122" s="119"/>
      <c r="AF122" s="119"/>
      <c r="AG122" s="119"/>
      <c r="AH122" s="119"/>
      <c r="AI122" s="119"/>
      <c r="AJ122" s="119"/>
      <c r="AK122" s="119"/>
      <c r="AL122" s="119"/>
      <c r="AM122" s="119"/>
      <c r="AN122" s="119"/>
    </row>
    <row r="123" spans="1:40" ht="15" x14ac:dyDescent="0.2">
      <c r="A123" s="121"/>
      <c r="B123" s="122"/>
      <c r="C123" s="122"/>
      <c r="D123" s="122"/>
      <c r="E123" s="122"/>
      <c r="F123" s="58">
        <f t="shared" si="7"/>
        <v>0</v>
      </c>
      <c r="G123" s="59" t="str">
        <f>IF($B$1="Metric", IFERROR(VLOOKUP(SUBSTITUTE($A123&amp;"Metric"&amp;$B123," ",""),members_metric!$F$7:$J$2000,3,FALSE),""),  IFERROR(VLOOKUP(SUBSTITUTE($A123&amp;$B123," ",""),members!$D$7:$G$2000,3,FALSE),""))</f>
        <v/>
      </c>
      <c r="H123" s="60" t="str">
        <f t="shared" si="12"/>
        <v/>
      </c>
      <c r="I123" s="57"/>
      <c r="J123" s="61" t="str">
        <f>IFERROR(VLOOKUP(SUBSTITUTE($Q123&amp;ROUNDUP($G123,2)," ",""),AWHB_Data!$C$4:$M$1005,MATCH('Estimator AWHB'!$C123,AWHB_Data!$C$4:$M$4,0),TRUE)*1000,"")</f>
        <v/>
      </c>
      <c r="K123" s="61" t="str">
        <f>IFERROR($J123/AWHB_Data!$H$1,"")</f>
        <v/>
      </c>
      <c r="L123" s="62" t="str">
        <f t="shared" si="10"/>
        <v/>
      </c>
      <c r="M123" s="63" t="str">
        <f>IFERROR(VLOOKUP(SUBSTITUTE($Q123&amp;ROUNDUP($G123,2)," ",""),AWHB_Data!$C$4:$N$1005,12,TRUE),"")</f>
        <v/>
      </c>
      <c r="N123" s="74" t="str">
        <f t="shared" si="13"/>
        <v xml:space="preserve"> </v>
      </c>
      <c r="O123" s="75" t="str">
        <f t="shared" si="11"/>
        <v/>
      </c>
      <c r="Q123" s="55" t="str">
        <f>IF($B$1="Metric",IFERROR(VLOOKUP(SUBSTITUTE($A123&amp;"Metric"&amp;$B123," ",""),members_metric!$F$7:$K$2000,6,FALSE),""),IFERROR(VLOOKUP(SUBSTITUTE($A123&amp;$B123," ",""),members!$D$7:$I$2000,6,FALSE),""))</f>
        <v/>
      </c>
      <c r="R123" s="66" t="str">
        <f>IF($B$1="Metric", IFERROR(VLOOKUP(SUBSTITUTE($A123&amp;"Metric"&amp;$B123," ",""),members_metric!$F$7:$J$2000,2,FALSE)/12,""),IFERROR(VLOOKUP(SUBSTITUTE($A123&amp;$B123," ",""),members!$D$7:$G$2000,2,FALSE)/12,""))</f>
        <v/>
      </c>
      <c r="S123" s="67" t="str">
        <f>IF($B$1="Metric", IFERROR(VLOOKUP(SUBSTITUTE($A123&amp;"Metric"&amp;$B123," ",""),members_metric!$F$7:$J$2000,5,FALSE),""),IFERROR(VLOOKUP(SUBSTITUTE($A123&amp;$B123," ",""),members!$D$7:$H$2000,5,FALSE),""))</f>
        <v/>
      </c>
      <c r="T123" s="55"/>
      <c r="U123" s="119"/>
      <c r="V123" s="119"/>
      <c r="W123" s="119"/>
      <c r="X123" s="119"/>
      <c r="Y123" s="119"/>
      <c r="Z123" s="119"/>
      <c r="AA123" s="119"/>
      <c r="AB123" s="119"/>
      <c r="AC123" s="119"/>
      <c r="AD123" s="119"/>
      <c r="AE123" s="119"/>
      <c r="AF123" s="119"/>
      <c r="AG123" s="119"/>
      <c r="AH123" s="119"/>
      <c r="AI123" s="119"/>
      <c r="AJ123" s="119"/>
      <c r="AK123" s="119"/>
      <c r="AL123" s="119"/>
      <c r="AM123" s="119"/>
      <c r="AN123" s="119"/>
    </row>
    <row r="124" spans="1:40" ht="15" x14ac:dyDescent="0.2">
      <c r="A124" s="121"/>
      <c r="B124" s="122"/>
      <c r="C124" s="122"/>
      <c r="D124" s="122"/>
      <c r="E124" s="122"/>
      <c r="F124" s="58">
        <f t="shared" si="7"/>
        <v>0</v>
      </c>
      <c r="G124" s="59" t="str">
        <f>IF($B$1="Metric", IFERROR(VLOOKUP(SUBSTITUTE($A124&amp;"Metric"&amp;$B124," ",""),members_metric!$F$7:$J$2000,3,FALSE),""),  IFERROR(VLOOKUP(SUBSTITUTE($A124&amp;$B124," ",""),members!$D$7:$G$2000,3,FALSE),""))</f>
        <v/>
      </c>
      <c r="H124" s="60" t="str">
        <f t="shared" si="12"/>
        <v/>
      </c>
      <c r="I124" s="57"/>
      <c r="J124" s="61" t="str">
        <f>IFERROR(VLOOKUP(SUBSTITUTE($Q124&amp;ROUNDUP($G124,2)," ",""),AWHB_Data!$C$4:$M$1005,MATCH('Estimator AWHB'!$C124,AWHB_Data!$C$4:$M$4,0),TRUE)*1000,"")</f>
        <v/>
      </c>
      <c r="K124" s="61" t="str">
        <f>IFERROR($J124/AWHB_Data!$H$1,"")</f>
        <v/>
      </c>
      <c r="L124" s="62" t="str">
        <f t="shared" si="10"/>
        <v/>
      </c>
      <c r="M124" s="63" t="str">
        <f>IFERROR(VLOOKUP(SUBSTITUTE($Q124&amp;ROUNDUP($G124,2)," ",""),AWHB_Data!$C$4:$N$1005,12,TRUE),"")</f>
        <v/>
      </c>
      <c r="N124" s="74" t="str">
        <f t="shared" si="13"/>
        <v xml:space="preserve"> </v>
      </c>
      <c r="O124" s="75" t="str">
        <f t="shared" si="11"/>
        <v/>
      </c>
      <c r="Q124" s="55" t="str">
        <f>IF($B$1="Metric",IFERROR(VLOOKUP(SUBSTITUTE($A124&amp;"Metric"&amp;$B124," ",""),members_metric!$F$7:$K$2000,6,FALSE),""),IFERROR(VLOOKUP(SUBSTITUTE($A124&amp;$B124," ",""),members!$D$7:$I$2000,6,FALSE),""))</f>
        <v/>
      </c>
      <c r="R124" s="66" t="str">
        <f>IF($B$1="Metric", IFERROR(VLOOKUP(SUBSTITUTE($A124&amp;"Metric"&amp;$B124," ",""),members_metric!$F$7:$J$2000,2,FALSE)/12,""),IFERROR(VLOOKUP(SUBSTITUTE($A124&amp;$B124," ",""),members!$D$7:$G$2000,2,FALSE)/12,""))</f>
        <v/>
      </c>
      <c r="S124" s="67" t="str">
        <f>IF($B$1="Metric", IFERROR(VLOOKUP(SUBSTITUTE($A124&amp;"Metric"&amp;$B124," ",""),members_metric!$F$7:$J$2000,5,FALSE),""),IFERROR(VLOOKUP(SUBSTITUTE($A124&amp;$B124," ",""),members!$D$7:$H$2000,5,FALSE),""))</f>
        <v/>
      </c>
      <c r="T124" s="55"/>
      <c r="U124" s="119"/>
      <c r="V124" s="119"/>
      <c r="W124" s="119"/>
      <c r="X124" s="119"/>
      <c r="Y124" s="119"/>
      <c r="Z124" s="119"/>
      <c r="AA124" s="119"/>
      <c r="AB124" s="119"/>
      <c r="AC124" s="119"/>
      <c r="AD124" s="119"/>
      <c r="AE124" s="119"/>
      <c r="AF124" s="119"/>
      <c r="AG124" s="119"/>
      <c r="AH124" s="119"/>
      <c r="AI124" s="119"/>
      <c r="AJ124" s="119"/>
      <c r="AK124" s="119"/>
      <c r="AL124" s="119"/>
      <c r="AM124" s="119"/>
      <c r="AN124" s="119"/>
    </row>
    <row r="125" spans="1:40" ht="15" x14ac:dyDescent="0.2">
      <c r="A125" s="121"/>
      <c r="B125" s="122"/>
      <c r="C125" s="122"/>
      <c r="D125" s="122"/>
      <c r="E125" s="122"/>
      <c r="F125" s="58">
        <f t="shared" si="7"/>
        <v>0</v>
      </c>
      <c r="G125" s="59" t="str">
        <f>IF($B$1="Metric", IFERROR(VLOOKUP(SUBSTITUTE($A125&amp;"Metric"&amp;$B125," ",""),members_metric!$F$7:$J$2000,3,FALSE),""),  IFERROR(VLOOKUP(SUBSTITUTE($A125&amp;$B125," ",""),members!$D$7:$G$2000,3,FALSE),""))</f>
        <v/>
      </c>
      <c r="H125" s="60" t="str">
        <f t="shared" si="12"/>
        <v/>
      </c>
      <c r="I125" s="57"/>
      <c r="J125" s="61" t="str">
        <f>IFERROR(VLOOKUP(SUBSTITUTE($Q125&amp;ROUNDUP($G125,2)," ",""),AWHB_Data!$C$4:$M$1005,MATCH('Estimator AWHB'!$C125,AWHB_Data!$C$4:$M$4,0),TRUE)*1000,"")</f>
        <v/>
      </c>
      <c r="K125" s="61" t="str">
        <f>IFERROR($J125/AWHB_Data!$H$1,"")</f>
        <v/>
      </c>
      <c r="L125" s="62" t="str">
        <f t="shared" si="10"/>
        <v/>
      </c>
      <c r="M125" s="63" t="str">
        <f>IFERROR(VLOOKUP(SUBSTITUTE($Q125&amp;ROUNDUP($G125,2)," ",""),AWHB_Data!$C$4:$N$1005,12,TRUE),"")</f>
        <v/>
      </c>
      <c r="N125" s="74" t="str">
        <f t="shared" si="13"/>
        <v xml:space="preserve"> </v>
      </c>
      <c r="O125" s="75" t="str">
        <f t="shared" si="11"/>
        <v/>
      </c>
      <c r="Q125" s="55" t="str">
        <f>IF($B$1="Metric",IFERROR(VLOOKUP(SUBSTITUTE($A125&amp;"Metric"&amp;$B125," ",""),members_metric!$F$7:$K$2000,6,FALSE),""),IFERROR(VLOOKUP(SUBSTITUTE($A125&amp;$B125," ",""),members!$D$7:$I$2000,6,FALSE),""))</f>
        <v/>
      </c>
      <c r="R125" s="66" t="str">
        <f>IF($B$1="Metric", IFERROR(VLOOKUP(SUBSTITUTE($A125&amp;"Metric"&amp;$B125," ",""),members_metric!$F$7:$J$2000,2,FALSE)/12,""),IFERROR(VLOOKUP(SUBSTITUTE($A125&amp;$B125," ",""),members!$D$7:$G$2000,2,FALSE)/12,""))</f>
        <v/>
      </c>
      <c r="S125" s="67" t="str">
        <f>IF($B$1="Metric", IFERROR(VLOOKUP(SUBSTITUTE($A125&amp;"Metric"&amp;$B125," ",""),members_metric!$F$7:$J$2000,5,FALSE),""),IFERROR(VLOOKUP(SUBSTITUTE($A125&amp;$B125," ",""),members!$D$7:$H$2000,5,FALSE),""))</f>
        <v/>
      </c>
      <c r="T125" s="55"/>
      <c r="U125" s="119"/>
      <c r="V125" s="119"/>
      <c r="W125" s="119"/>
      <c r="X125" s="119"/>
      <c r="Y125" s="119"/>
      <c r="Z125" s="119"/>
      <c r="AA125" s="119"/>
      <c r="AB125" s="119"/>
      <c r="AC125" s="119"/>
      <c r="AD125" s="119"/>
      <c r="AE125" s="119"/>
      <c r="AF125" s="119"/>
      <c r="AG125" s="119"/>
      <c r="AH125" s="119"/>
      <c r="AI125" s="119"/>
      <c r="AJ125" s="119"/>
      <c r="AK125" s="119"/>
      <c r="AL125" s="119"/>
      <c r="AM125" s="119"/>
      <c r="AN125" s="119"/>
    </row>
    <row r="126" spans="1:40" ht="15" x14ac:dyDescent="0.2">
      <c r="A126" s="121"/>
      <c r="B126" s="122"/>
      <c r="C126" s="122"/>
      <c r="D126" s="122"/>
      <c r="E126" s="122"/>
      <c r="F126" s="58">
        <f t="shared" si="7"/>
        <v>0</v>
      </c>
      <c r="G126" s="59" t="str">
        <f>IF($B$1="Metric", IFERROR(VLOOKUP(SUBSTITUTE($A126&amp;"Metric"&amp;$B126," ",""),members_metric!$F$7:$J$2000,3,FALSE),""),  IFERROR(VLOOKUP(SUBSTITUTE($A126&amp;$B126," ",""),members!$D$7:$G$2000,3,FALSE),""))</f>
        <v/>
      </c>
      <c r="H126" s="60" t="str">
        <f t="shared" si="12"/>
        <v/>
      </c>
      <c r="I126" s="57"/>
      <c r="J126" s="61" t="str">
        <f>IFERROR(VLOOKUP(SUBSTITUTE($Q126&amp;ROUNDUP($G126,2)," ",""),AWHB_Data!$C$4:$M$1005,MATCH('Estimator AWHB'!$C126,AWHB_Data!$C$4:$M$4,0),TRUE)*1000,"")</f>
        <v/>
      </c>
      <c r="K126" s="61" t="str">
        <f>IFERROR($J126/AWHB_Data!$H$1,"")</f>
        <v/>
      </c>
      <c r="L126" s="62" t="str">
        <f t="shared" si="10"/>
        <v/>
      </c>
      <c r="M126" s="63" t="str">
        <f>IFERROR(VLOOKUP(SUBSTITUTE($Q126&amp;ROUNDUP($G126,2)," ",""),AWHB_Data!$C$4:$N$1005,12,TRUE),"")</f>
        <v/>
      </c>
      <c r="N126" s="74" t="str">
        <f t="shared" si="13"/>
        <v xml:space="preserve"> </v>
      </c>
      <c r="O126" s="75" t="str">
        <f t="shared" si="11"/>
        <v/>
      </c>
      <c r="Q126" s="55" t="str">
        <f>IF($B$1="Metric",IFERROR(VLOOKUP(SUBSTITUTE($A126&amp;"Metric"&amp;$B126," ",""),members_metric!$F$7:$K$2000,6,FALSE),""),IFERROR(VLOOKUP(SUBSTITUTE($A126&amp;$B126," ",""),members!$D$7:$I$2000,6,FALSE),""))</f>
        <v/>
      </c>
      <c r="R126" s="66" t="str">
        <f>IF($B$1="Metric", IFERROR(VLOOKUP(SUBSTITUTE($A126&amp;"Metric"&amp;$B126," ",""),members_metric!$F$7:$J$2000,2,FALSE)/12,""),IFERROR(VLOOKUP(SUBSTITUTE($A126&amp;$B126," ",""),members!$D$7:$G$2000,2,FALSE)/12,""))</f>
        <v/>
      </c>
      <c r="S126" s="67" t="str">
        <f>IF($B$1="Metric", IFERROR(VLOOKUP(SUBSTITUTE($A126&amp;"Metric"&amp;$B126," ",""),members_metric!$F$7:$J$2000,5,FALSE),""),IFERROR(VLOOKUP(SUBSTITUTE($A126&amp;$B126," ",""),members!$D$7:$H$2000,5,FALSE),""))</f>
        <v/>
      </c>
      <c r="T126" s="55"/>
      <c r="U126" s="119"/>
      <c r="V126" s="119"/>
      <c r="W126" s="119"/>
      <c r="X126" s="119"/>
      <c r="Y126" s="119"/>
      <c r="Z126" s="119"/>
      <c r="AA126" s="119"/>
      <c r="AB126" s="119"/>
      <c r="AC126" s="119"/>
      <c r="AD126" s="119"/>
      <c r="AE126" s="119"/>
      <c r="AF126" s="119"/>
      <c r="AG126" s="119"/>
      <c r="AH126" s="119"/>
      <c r="AI126" s="119"/>
      <c r="AJ126" s="119"/>
      <c r="AK126" s="119"/>
      <c r="AL126" s="119"/>
      <c r="AM126" s="119"/>
      <c r="AN126" s="119"/>
    </row>
    <row r="127" spans="1:40" ht="15" x14ac:dyDescent="0.2">
      <c r="A127" s="121"/>
      <c r="B127" s="122"/>
      <c r="C127" s="122"/>
      <c r="D127" s="122"/>
      <c r="E127" s="122"/>
      <c r="F127" s="58">
        <f t="shared" si="7"/>
        <v>0</v>
      </c>
      <c r="G127" s="59" t="str">
        <f>IF($B$1="Metric", IFERROR(VLOOKUP(SUBSTITUTE($A127&amp;"Metric"&amp;$B127," ",""),members_metric!$F$7:$J$2000,3,FALSE),""),  IFERROR(VLOOKUP(SUBSTITUTE($A127&amp;$B127," ",""),members!$D$7:$G$2000,3,FALSE),""))</f>
        <v/>
      </c>
      <c r="H127" s="60" t="str">
        <f t="shared" si="12"/>
        <v/>
      </c>
      <c r="I127" s="57"/>
      <c r="J127" s="61" t="str">
        <f>IFERROR(VLOOKUP(SUBSTITUTE($Q127&amp;ROUNDUP($G127,2)," ",""),AWHB_Data!$C$4:$M$1005,MATCH('Estimator AWHB'!$C127,AWHB_Data!$C$4:$M$4,0),TRUE)*1000,"")</f>
        <v/>
      </c>
      <c r="K127" s="61" t="str">
        <f>IFERROR($J127/AWHB_Data!$H$1,"")</f>
        <v/>
      </c>
      <c r="L127" s="62" t="str">
        <f t="shared" si="10"/>
        <v/>
      </c>
      <c r="M127" s="63" t="str">
        <f>IFERROR(VLOOKUP(SUBSTITUTE($Q127&amp;ROUNDUP($G127,2)," ",""),AWHB_Data!$C$4:$N$1005,12,TRUE),"")</f>
        <v/>
      </c>
      <c r="N127" s="74" t="str">
        <f t="shared" si="13"/>
        <v xml:space="preserve"> </v>
      </c>
      <c r="O127" s="75" t="str">
        <f t="shared" si="11"/>
        <v/>
      </c>
      <c r="Q127" s="55" t="str">
        <f>IF($B$1="Metric",IFERROR(VLOOKUP(SUBSTITUTE($A127&amp;"Metric"&amp;$B127," ",""),members_metric!$F$7:$K$2000,6,FALSE),""),IFERROR(VLOOKUP(SUBSTITUTE($A127&amp;$B127," ",""),members!$D$7:$I$2000,6,FALSE),""))</f>
        <v/>
      </c>
      <c r="R127" s="66" t="str">
        <f>IF($B$1="Metric", IFERROR(VLOOKUP(SUBSTITUTE($A127&amp;"Metric"&amp;$B127," ",""),members_metric!$F$7:$J$2000,2,FALSE)/12,""),IFERROR(VLOOKUP(SUBSTITUTE($A127&amp;$B127," ",""),members!$D$7:$G$2000,2,FALSE)/12,""))</f>
        <v/>
      </c>
      <c r="S127" s="67" t="str">
        <f>IF($B$1="Metric", IFERROR(VLOOKUP(SUBSTITUTE($A127&amp;"Metric"&amp;$B127," ",""),members_metric!$F$7:$J$2000,5,FALSE),""),IFERROR(VLOOKUP(SUBSTITUTE($A127&amp;$B127," ",""),members!$D$7:$H$2000,5,FALSE),""))</f>
        <v/>
      </c>
      <c r="T127" s="55"/>
      <c r="U127" s="119"/>
      <c r="V127" s="119"/>
      <c r="W127" s="119"/>
      <c r="X127" s="119"/>
      <c r="Y127" s="119"/>
      <c r="Z127" s="119"/>
      <c r="AA127" s="119"/>
      <c r="AB127" s="119"/>
      <c r="AC127" s="119"/>
      <c r="AD127" s="119"/>
      <c r="AE127" s="119"/>
      <c r="AF127" s="119"/>
      <c r="AG127" s="119"/>
      <c r="AH127" s="119"/>
      <c r="AI127" s="119"/>
      <c r="AJ127" s="119"/>
      <c r="AK127" s="119"/>
      <c r="AL127" s="119"/>
      <c r="AM127" s="119"/>
      <c r="AN127" s="119"/>
    </row>
    <row r="128" spans="1:40" ht="15" x14ac:dyDescent="0.2">
      <c r="A128" s="121"/>
      <c r="B128" s="122"/>
      <c r="C128" s="122"/>
      <c r="D128" s="122"/>
      <c r="E128" s="122"/>
      <c r="F128" s="58">
        <f t="shared" si="7"/>
        <v>0</v>
      </c>
      <c r="G128" s="59" t="str">
        <f>IF($B$1="Metric", IFERROR(VLOOKUP(SUBSTITUTE($A128&amp;"Metric"&amp;$B128," ",""),members_metric!$F$7:$J$2000,3,FALSE),""),  IFERROR(VLOOKUP(SUBSTITUTE($A128&amp;$B128," ",""),members!$D$7:$G$2000,3,FALSE),""))</f>
        <v/>
      </c>
      <c r="H128" s="60" t="str">
        <f t="shared" si="12"/>
        <v/>
      </c>
      <c r="I128" s="57"/>
      <c r="J128" s="61" t="str">
        <f>IFERROR(VLOOKUP(SUBSTITUTE($Q128&amp;ROUNDUP($G128,2)," ",""),AWHB_Data!$C$4:$M$1005,MATCH('Estimator AWHB'!$C128,AWHB_Data!$C$4:$M$4,0),TRUE)*1000,"")</f>
        <v/>
      </c>
      <c r="K128" s="61" t="str">
        <f>IFERROR($J128/AWHB_Data!$H$1,"")</f>
        <v/>
      </c>
      <c r="L128" s="62" t="str">
        <f t="shared" si="10"/>
        <v/>
      </c>
      <c r="M128" s="63" t="str">
        <f>IFERROR(VLOOKUP(SUBSTITUTE($Q128&amp;ROUNDUP($G128,2)," ",""),AWHB_Data!$C$4:$N$1005,12,TRUE),"")</f>
        <v/>
      </c>
      <c r="N128" s="74" t="str">
        <f t="shared" si="13"/>
        <v xml:space="preserve"> </v>
      </c>
      <c r="O128" s="75" t="str">
        <f t="shared" si="11"/>
        <v/>
      </c>
      <c r="Q128" s="55" t="str">
        <f>IF($B$1="Metric",IFERROR(VLOOKUP(SUBSTITUTE($A128&amp;"Metric"&amp;$B128," ",""),members_metric!$F$7:$K$2000,6,FALSE),""),IFERROR(VLOOKUP(SUBSTITUTE($A128&amp;$B128," ",""),members!$D$7:$I$2000,6,FALSE),""))</f>
        <v/>
      </c>
      <c r="R128" s="66" t="str">
        <f>IF($B$1="Metric", IFERROR(VLOOKUP(SUBSTITUTE($A128&amp;"Metric"&amp;$B128," ",""),members_metric!$F$7:$J$2000,2,FALSE)/12,""),IFERROR(VLOOKUP(SUBSTITUTE($A128&amp;$B128," ",""),members!$D$7:$G$2000,2,FALSE)/12,""))</f>
        <v/>
      </c>
      <c r="S128" s="67" t="str">
        <f>IF($B$1="Metric", IFERROR(VLOOKUP(SUBSTITUTE($A128&amp;"Metric"&amp;$B128," ",""),members_metric!$F$7:$J$2000,5,FALSE),""),IFERROR(VLOOKUP(SUBSTITUTE($A128&amp;$B128," ",""),members!$D$7:$H$2000,5,FALSE),""))</f>
        <v/>
      </c>
      <c r="T128" s="55"/>
      <c r="U128" s="119"/>
      <c r="V128" s="119"/>
      <c r="W128" s="119"/>
      <c r="X128" s="119"/>
      <c r="Y128" s="119"/>
      <c r="Z128" s="119"/>
      <c r="AA128" s="119"/>
      <c r="AB128" s="119"/>
      <c r="AC128" s="119"/>
      <c r="AD128" s="119"/>
      <c r="AE128" s="119"/>
      <c r="AF128" s="119"/>
      <c r="AG128" s="119"/>
      <c r="AH128" s="119"/>
      <c r="AI128" s="119"/>
      <c r="AJ128" s="119"/>
      <c r="AK128" s="119"/>
      <c r="AL128" s="119"/>
      <c r="AM128" s="119"/>
      <c r="AN128" s="119"/>
    </row>
    <row r="129" spans="1:40" ht="15" x14ac:dyDescent="0.2">
      <c r="A129" s="121"/>
      <c r="B129" s="122"/>
      <c r="C129" s="122"/>
      <c r="D129" s="122"/>
      <c r="E129" s="122"/>
      <c r="F129" s="58">
        <f t="shared" si="7"/>
        <v>0</v>
      </c>
      <c r="G129" s="59" t="str">
        <f>IF($B$1="Metric", IFERROR(VLOOKUP(SUBSTITUTE($A129&amp;"Metric"&amp;$B129," ",""),members_metric!$F$7:$J$2000,3,FALSE),""),  IFERROR(VLOOKUP(SUBSTITUTE($A129&amp;$B129," ",""),members!$D$7:$G$2000,3,FALSE),""))</f>
        <v/>
      </c>
      <c r="H129" s="60" t="str">
        <f t="shared" si="12"/>
        <v/>
      </c>
      <c r="I129" s="57"/>
      <c r="J129" s="61" t="str">
        <f>IFERROR(VLOOKUP(SUBSTITUTE($Q129&amp;ROUNDUP($G129,2)," ",""),AWHB_Data!$C$4:$M$1005,MATCH('Estimator AWHB'!$C129,AWHB_Data!$C$4:$M$4,0),TRUE)*1000,"")</f>
        <v/>
      </c>
      <c r="K129" s="61" t="str">
        <f>IFERROR($J129/AWHB_Data!$H$1,"")</f>
        <v/>
      </c>
      <c r="L129" s="62" t="str">
        <f t="shared" si="10"/>
        <v/>
      </c>
      <c r="M129" s="63" t="str">
        <f>IFERROR(VLOOKUP(SUBSTITUTE($Q129&amp;ROUNDUP($G129,2)," ",""),AWHB_Data!$C$4:$N$1005,12,TRUE),"")</f>
        <v/>
      </c>
      <c r="N129" s="74" t="str">
        <f t="shared" si="13"/>
        <v xml:space="preserve"> </v>
      </c>
      <c r="O129" s="75" t="str">
        <f t="shared" si="11"/>
        <v/>
      </c>
      <c r="Q129" s="55" t="str">
        <f>IF($B$1="Metric",IFERROR(VLOOKUP(SUBSTITUTE($A129&amp;"Metric"&amp;$B129," ",""),members_metric!$F$7:$K$2000,6,FALSE),""),IFERROR(VLOOKUP(SUBSTITUTE($A129&amp;$B129," ",""),members!$D$7:$I$2000,6,FALSE),""))</f>
        <v/>
      </c>
      <c r="R129" s="66" t="str">
        <f>IF($B$1="Metric", IFERROR(VLOOKUP(SUBSTITUTE($A129&amp;"Metric"&amp;$B129," ",""),members_metric!$F$7:$J$2000,2,FALSE)/12,""),IFERROR(VLOOKUP(SUBSTITUTE($A129&amp;$B129," ",""),members!$D$7:$G$2000,2,FALSE)/12,""))</f>
        <v/>
      </c>
      <c r="S129" s="67" t="str">
        <f>IF($B$1="Metric", IFERROR(VLOOKUP(SUBSTITUTE($A129&amp;"Metric"&amp;$B129," ",""),members_metric!$F$7:$J$2000,5,FALSE),""),IFERROR(VLOOKUP(SUBSTITUTE($A129&amp;$B129," ",""),members!$D$7:$H$2000,5,FALSE),""))</f>
        <v/>
      </c>
      <c r="T129" s="55"/>
      <c r="U129" s="119"/>
      <c r="V129" s="119"/>
      <c r="W129" s="119"/>
      <c r="X129" s="119"/>
      <c r="Y129" s="119"/>
      <c r="Z129" s="119"/>
      <c r="AA129" s="119"/>
      <c r="AB129" s="119"/>
      <c r="AC129" s="119"/>
      <c r="AD129" s="119"/>
      <c r="AE129" s="119"/>
      <c r="AF129" s="119"/>
      <c r="AG129" s="119"/>
      <c r="AH129" s="119"/>
      <c r="AI129" s="119"/>
      <c r="AJ129" s="119"/>
      <c r="AK129" s="119"/>
      <c r="AL129" s="119"/>
      <c r="AM129" s="119"/>
      <c r="AN129" s="119"/>
    </row>
    <row r="130" spans="1:40" ht="15" x14ac:dyDescent="0.2">
      <c r="A130" s="121"/>
      <c r="B130" s="122"/>
      <c r="C130" s="122"/>
      <c r="D130" s="122"/>
      <c r="E130" s="122"/>
      <c r="F130" s="58">
        <f t="shared" si="7"/>
        <v>0</v>
      </c>
      <c r="G130" s="59" t="str">
        <f>IF($B$1="Metric", IFERROR(VLOOKUP(SUBSTITUTE($A130&amp;"Metric"&amp;$B130," ",""),members_metric!$F$7:$J$2000,3,FALSE),""),  IFERROR(VLOOKUP(SUBSTITUTE($A130&amp;$B130," ",""),members!$D$7:$G$2000,3,FALSE),""))</f>
        <v/>
      </c>
      <c r="H130" s="60" t="str">
        <f t="shared" si="12"/>
        <v/>
      </c>
      <c r="I130" s="57"/>
      <c r="J130" s="61" t="str">
        <f>IFERROR(VLOOKUP(SUBSTITUTE($Q130&amp;ROUNDUP($G130,2)," ",""),AWHB_Data!$C$4:$M$1005,MATCH('Estimator AWHB'!$C130,AWHB_Data!$C$4:$M$4,0),TRUE)*1000,"")</f>
        <v/>
      </c>
      <c r="K130" s="61" t="str">
        <f>IFERROR($J130/AWHB_Data!$H$1,"")</f>
        <v/>
      </c>
      <c r="L130" s="62" t="str">
        <f t="shared" si="10"/>
        <v/>
      </c>
      <c r="M130" s="63" t="str">
        <f>IFERROR(VLOOKUP(SUBSTITUTE($Q130&amp;ROUNDUP($G130,2)," ",""),AWHB_Data!$C$4:$N$1005,12,TRUE),"")</f>
        <v/>
      </c>
      <c r="N130" s="74" t="str">
        <f t="shared" si="13"/>
        <v xml:space="preserve"> </v>
      </c>
      <c r="O130" s="75" t="str">
        <f t="shared" si="11"/>
        <v/>
      </c>
      <c r="Q130" s="55" t="str">
        <f>IF($B$1="Metric",IFERROR(VLOOKUP(SUBSTITUTE($A130&amp;"Metric"&amp;$B130," ",""),members_metric!$F$7:$K$2000,6,FALSE),""),IFERROR(VLOOKUP(SUBSTITUTE($A130&amp;$B130," ",""),members!$D$7:$I$2000,6,FALSE),""))</f>
        <v/>
      </c>
      <c r="R130" s="66" t="str">
        <f>IF($B$1="Metric", IFERROR(VLOOKUP(SUBSTITUTE($A130&amp;"Metric"&amp;$B130," ",""),members_metric!$F$7:$J$2000,2,FALSE)/12,""),IFERROR(VLOOKUP(SUBSTITUTE($A130&amp;$B130," ",""),members!$D$7:$G$2000,2,FALSE)/12,""))</f>
        <v/>
      </c>
      <c r="S130" s="67" t="str">
        <f>IF($B$1="Metric", IFERROR(VLOOKUP(SUBSTITUTE($A130&amp;"Metric"&amp;$B130," ",""),members_metric!$F$7:$J$2000,5,FALSE),""),IFERROR(VLOOKUP(SUBSTITUTE($A130&amp;$B130," ",""),members!$D$7:$H$2000,5,FALSE),""))</f>
        <v/>
      </c>
      <c r="T130" s="55"/>
      <c r="U130" s="119"/>
      <c r="V130" s="119"/>
      <c r="W130" s="119"/>
      <c r="X130" s="119"/>
      <c r="Y130" s="119"/>
      <c r="Z130" s="119"/>
      <c r="AA130" s="119"/>
      <c r="AB130" s="119"/>
      <c r="AC130" s="119"/>
      <c r="AD130" s="119"/>
      <c r="AE130" s="119"/>
      <c r="AF130" s="119"/>
      <c r="AG130" s="119"/>
      <c r="AH130" s="119"/>
      <c r="AI130" s="119"/>
      <c r="AJ130" s="119"/>
      <c r="AK130" s="119"/>
      <c r="AL130" s="119"/>
      <c r="AM130" s="119"/>
      <c r="AN130" s="119"/>
    </row>
    <row r="131" spans="1:40" ht="15" x14ac:dyDescent="0.2">
      <c r="A131" s="121"/>
      <c r="B131" s="122"/>
      <c r="C131" s="122"/>
      <c r="D131" s="122"/>
      <c r="E131" s="122"/>
      <c r="F131" s="58">
        <f t="shared" si="7"/>
        <v>0</v>
      </c>
      <c r="G131" s="59" t="str">
        <f>IF($B$1="Metric", IFERROR(VLOOKUP(SUBSTITUTE($A131&amp;"Metric"&amp;$B131," ",""),members_metric!$F$7:$J$2000,3,FALSE),""),  IFERROR(VLOOKUP(SUBSTITUTE($A131&amp;$B131," ",""),members!$D$7:$G$2000,3,FALSE),""))</f>
        <v/>
      </c>
      <c r="H131" s="60" t="str">
        <f t="shared" si="12"/>
        <v/>
      </c>
      <c r="I131" s="57"/>
      <c r="J131" s="61" t="str">
        <f>IFERROR(VLOOKUP(SUBSTITUTE($Q131&amp;ROUNDUP($G131,2)," ",""),AWHB_Data!$C$4:$M$1005,MATCH('Estimator AWHB'!$C131,AWHB_Data!$C$4:$M$4,0),TRUE)*1000,"")</f>
        <v/>
      </c>
      <c r="K131" s="61" t="str">
        <f>IFERROR($J131/AWHB_Data!$H$1,"")</f>
        <v/>
      </c>
      <c r="L131" s="62" t="str">
        <f t="shared" si="10"/>
        <v/>
      </c>
      <c r="M131" s="63" t="str">
        <f>IFERROR(VLOOKUP(SUBSTITUTE($Q131&amp;ROUNDUP($G131,2)," ",""),AWHB_Data!$C$4:$N$1005,12,TRUE),"")</f>
        <v/>
      </c>
      <c r="N131" s="74" t="str">
        <f t="shared" si="13"/>
        <v xml:space="preserve"> </v>
      </c>
      <c r="O131" s="75" t="str">
        <f t="shared" si="11"/>
        <v/>
      </c>
      <c r="Q131" s="55" t="str">
        <f>IF($B$1="Metric",IFERROR(VLOOKUP(SUBSTITUTE($A131&amp;"Metric"&amp;$B131," ",""),members_metric!$F$7:$K$2000,6,FALSE),""),IFERROR(VLOOKUP(SUBSTITUTE($A131&amp;$B131," ",""),members!$D$7:$I$2000,6,FALSE),""))</f>
        <v/>
      </c>
      <c r="R131" s="66" t="str">
        <f>IF($B$1="Metric", IFERROR(VLOOKUP(SUBSTITUTE($A131&amp;"Metric"&amp;$B131," ",""),members_metric!$F$7:$J$2000,2,FALSE)/12,""),IFERROR(VLOOKUP(SUBSTITUTE($A131&amp;$B131," ",""),members!$D$7:$G$2000,2,FALSE)/12,""))</f>
        <v/>
      </c>
      <c r="S131" s="67" t="str">
        <f>IF($B$1="Metric", IFERROR(VLOOKUP(SUBSTITUTE($A131&amp;"Metric"&amp;$B131," ",""),members_metric!$F$7:$J$2000,5,FALSE),""),IFERROR(VLOOKUP(SUBSTITUTE($A131&amp;$B131," ",""),members!$D$7:$H$2000,5,FALSE),""))</f>
        <v/>
      </c>
      <c r="T131" s="55"/>
      <c r="U131" s="119"/>
      <c r="V131" s="119"/>
      <c r="W131" s="119"/>
      <c r="X131" s="119"/>
      <c r="Y131" s="119"/>
      <c r="Z131" s="119"/>
      <c r="AA131" s="119"/>
      <c r="AB131" s="119"/>
      <c r="AC131" s="119"/>
      <c r="AD131" s="119"/>
      <c r="AE131" s="119"/>
      <c r="AF131" s="119"/>
      <c r="AG131" s="119"/>
      <c r="AH131" s="119"/>
      <c r="AI131" s="119"/>
      <c r="AJ131" s="119"/>
      <c r="AK131" s="119"/>
      <c r="AL131" s="119"/>
      <c r="AM131" s="119"/>
      <c r="AN131" s="119"/>
    </row>
    <row r="132" spans="1:40" ht="15" x14ac:dyDescent="0.2">
      <c r="A132" s="121"/>
      <c r="B132" s="122"/>
      <c r="C132" s="122"/>
      <c r="D132" s="122"/>
      <c r="E132" s="122"/>
      <c r="F132" s="58">
        <f t="shared" si="7"/>
        <v>0</v>
      </c>
      <c r="G132" s="59" t="str">
        <f>IF($B$1="Metric", IFERROR(VLOOKUP(SUBSTITUTE($A132&amp;"Metric"&amp;$B132," ",""),members_metric!$F$7:$J$2000,3,FALSE),""),  IFERROR(VLOOKUP(SUBSTITUTE($A132&amp;$B132," ",""),members!$D$7:$G$2000,3,FALSE),""))</f>
        <v/>
      </c>
      <c r="H132" s="60" t="str">
        <f t="shared" si="12"/>
        <v/>
      </c>
      <c r="I132" s="57"/>
      <c r="J132" s="61" t="str">
        <f>IFERROR(VLOOKUP(SUBSTITUTE($Q132&amp;ROUNDUP($G132,2)," ",""),AWHB_Data!$C$4:$M$1005,MATCH('Estimator AWHB'!$C132,AWHB_Data!$C$4:$M$4,0),TRUE)*1000,"")</f>
        <v/>
      </c>
      <c r="K132" s="61" t="str">
        <f>IFERROR($J132/AWHB_Data!$H$1,"")</f>
        <v/>
      </c>
      <c r="L132" s="62" t="str">
        <f t="shared" si="10"/>
        <v/>
      </c>
      <c r="M132" s="63" t="str">
        <f>IFERROR(VLOOKUP(SUBSTITUTE($Q132&amp;ROUNDUP($G132,2)," ",""),AWHB_Data!$C$4:$N$1005,12,TRUE),"")</f>
        <v/>
      </c>
      <c r="N132" s="74" t="str">
        <f t="shared" si="13"/>
        <v xml:space="preserve"> </v>
      </c>
      <c r="O132" s="75" t="str">
        <f t="shared" si="11"/>
        <v/>
      </c>
      <c r="Q132" s="55" t="str">
        <f>IF($B$1="Metric",IFERROR(VLOOKUP(SUBSTITUTE($A132&amp;"Metric"&amp;$B132," ",""),members_metric!$F$7:$K$2000,6,FALSE),""),IFERROR(VLOOKUP(SUBSTITUTE($A132&amp;$B132," ",""),members!$D$7:$I$2000,6,FALSE),""))</f>
        <v/>
      </c>
      <c r="R132" s="66" t="str">
        <f>IF($B$1="Metric", IFERROR(VLOOKUP(SUBSTITUTE($A132&amp;"Metric"&amp;$B132," ",""),members_metric!$F$7:$J$2000,2,FALSE)/12,""),IFERROR(VLOOKUP(SUBSTITUTE($A132&amp;$B132," ",""),members!$D$7:$G$2000,2,FALSE)/12,""))</f>
        <v/>
      </c>
      <c r="S132" s="67" t="str">
        <f>IF($B$1="Metric", IFERROR(VLOOKUP(SUBSTITUTE($A132&amp;"Metric"&amp;$B132," ",""),members_metric!$F$7:$J$2000,5,FALSE),""),IFERROR(VLOOKUP(SUBSTITUTE($A132&amp;$B132," ",""),members!$D$7:$H$2000,5,FALSE),""))</f>
        <v/>
      </c>
      <c r="T132" s="55"/>
      <c r="U132" s="119"/>
      <c r="V132" s="119"/>
      <c r="W132" s="119"/>
      <c r="X132" s="119"/>
      <c r="Y132" s="119"/>
      <c r="Z132" s="119"/>
      <c r="AA132" s="119"/>
      <c r="AB132" s="119"/>
      <c r="AC132" s="119"/>
      <c r="AD132" s="119"/>
      <c r="AE132" s="119"/>
      <c r="AF132" s="119"/>
      <c r="AG132" s="119"/>
      <c r="AH132" s="119"/>
      <c r="AI132" s="119"/>
      <c r="AJ132" s="119"/>
      <c r="AK132" s="119"/>
      <c r="AL132" s="119"/>
      <c r="AM132" s="119"/>
      <c r="AN132" s="119"/>
    </row>
    <row r="133" spans="1:40" ht="15" x14ac:dyDescent="0.2">
      <c r="A133" s="121"/>
      <c r="B133" s="122"/>
      <c r="C133" s="122"/>
      <c r="D133" s="122"/>
      <c r="E133" s="122"/>
      <c r="F133" s="58">
        <f t="shared" si="7"/>
        <v>0</v>
      </c>
      <c r="G133" s="59" t="str">
        <f>IF($B$1="Metric", IFERROR(VLOOKUP(SUBSTITUTE($A133&amp;"Metric"&amp;$B133," ",""),members_metric!$F$7:$J$2000,3,FALSE),""),  IFERROR(VLOOKUP(SUBSTITUTE($A133&amp;$B133," ",""),members!$D$7:$G$2000,3,FALSE),""))</f>
        <v/>
      </c>
      <c r="H133" s="60" t="str">
        <f t="shared" si="12"/>
        <v/>
      </c>
      <c r="I133" s="57"/>
      <c r="J133" s="61" t="str">
        <f>IFERROR(VLOOKUP(SUBSTITUTE($Q133&amp;ROUNDUP($G133,2)," ",""),AWHB_Data!$C$4:$M$1005,MATCH('Estimator AWHB'!$C133,AWHB_Data!$C$4:$M$4,0),TRUE)*1000,"")</f>
        <v/>
      </c>
      <c r="K133" s="61" t="str">
        <f>IFERROR($J133/AWHB_Data!$H$1,"")</f>
        <v/>
      </c>
      <c r="L133" s="62" t="str">
        <f t="shared" si="10"/>
        <v/>
      </c>
      <c r="M133" s="63" t="str">
        <f>IFERROR(VLOOKUP(SUBSTITUTE($Q133&amp;ROUNDUP($G133,2)," ",""),AWHB_Data!$C$4:$N$1005,12,TRUE),"")</f>
        <v/>
      </c>
      <c r="N133" s="74" t="str">
        <f t="shared" si="13"/>
        <v xml:space="preserve"> </v>
      </c>
      <c r="O133" s="75" t="str">
        <f t="shared" si="11"/>
        <v/>
      </c>
      <c r="Q133" s="55" t="str">
        <f>IF($B$1="Metric",IFERROR(VLOOKUP(SUBSTITUTE($A133&amp;"Metric"&amp;$B133," ",""),members_metric!$F$7:$K$2000,6,FALSE),""),IFERROR(VLOOKUP(SUBSTITUTE($A133&amp;$B133," ",""),members!$D$7:$I$2000,6,FALSE),""))</f>
        <v/>
      </c>
      <c r="R133" s="66" t="str">
        <f>IF($B$1="Metric", IFERROR(VLOOKUP(SUBSTITUTE($A133&amp;"Metric"&amp;$B133," ",""),members_metric!$F$7:$J$2000,2,FALSE)/12,""),IFERROR(VLOOKUP(SUBSTITUTE($A133&amp;$B133," ",""),members!$D$7:$G$2000,2,FALSE)/12,""))</f>
        <v/>
      </c>
      <c r="S133" s="67" t="str">
        <f>IF($B$1="Metric", IFERROR(VLOOKUP(SUBSTITUTE($A133&amp;"Metric"&amp;$B133," ",""),members_metric!$F$7:$J$2000,5,FALSE),""),IFERROR(VLOOKUP(SUBSTITUTE($A133&amp;$B133," ",""),members!$D$7:$H$2000,5,FALSE),""))</f>
        <v/>
      </c>
      <c r="T133" s="55"/>
      <c r="U133" s="119"/>
      <c r="V133" s="119"/>
      <c r="W133" s="119"/>
      <c r="X133" s="119"/>
      <c r="Y133" s="119"/>
      <c r="Z133" s="119"/>
      <c r="AA133" s="119"/>
      <c r="AB133" s="119"/>
      <c r="AC133" s="119"/>
      <c r="AD133" s="119"/>
      <c r="AE133" s="119"/>
      <c r="AF133" s="119"/>
      <c r="AG133" s="119"/>
      <c r="AH133" s="119"/>
      <c r="AI133" s="119"/>
      <c r="AJ133" s="119"/>
      <c r="AK133" s="119"/>
      <c r="AL133" s="119"/>
      <c r="AM133" s="119"/>
      <c r="AN133" s="119"/>
    </row>
    <row r="134" spans="1:40" ht="15" x14ac:dyDescent="0.2">
      <c r="A134" s="121"/>
      <c r="B134" s="122"/>
      <c r="C134" s="122"/>
      <c r="D134" s="122"/>
      <c r="E134" s="122"/>
      <c r="F134" s="58">
        <f t="shared" si="7"/>
        <v>0</v>
      </c>
      <c r="G134" s="59" t="str">
        <f>IF($B$1="Metric", IFERROR(VLOOKUP(SUBSTITUTE($A134&amp;"Metric"&amp;$B134," ",""),members_metric!$F$7:$J$2000,3,FALSE),""),  IFERROR(VLOOKUP(SUBSTITUTE($A134&amp;$B134," ",""),members!$D$7:$G$2000,3,FALSE),""))</f>
        <v/>
      </c>
      <c r="H134" s="60" t="str">
        <f t="shared" si="12"/>
        <v/>
      </c>
      <c r="I134" s="57"/>
      <c r="J134" s="61" t="str">
        <f>IFERROR(VLOOKUP(SUBSTITUTE($Q134&amp;ROUNDUP($G134,2)," ",""),AWHB_Data!$C$4:$M$1005,MATCH('Estimator AWHB'!$C134,AWHB_Data!$C$4:$M$4,0),TRUE)*1000,"")</f>
        <v/>
      </c>
      <c r="K134" s="61" t="str">
        <f>IFERROR($J134/AWHB_Data!$H$1,"")</f>
        <v/>
      </c>
      <c r="L134" s="62" t="str">
        <f t="shared" si="10"/>
        <v/>
      </c>
      <c r="M134" s="63" t="str">
        <f>IFERROR(VLOOKUP(SUBSTITUTE($Q134&amp;ROUNDUP($G134,2)," ",""),AWHB_Data!$C$4:$N$1005,12,TRUE),"")</f>
        <v/>
      </c>
      <c r="N134" s="74" t="str">
        <f t="shared" si="13"/>
        <v xml:space="preserve"> </v>
      </c>
      <c r="O134" s="75" t="str">
        <f t="shared" si="11"/>
        <v/>
      </c>
      <c r="Q134" s="55" t="str">
        <f>IF($B$1="Metric",IFERROR(VLOOKUP(SUBSTITUTE($A134&amp;"Metric"&amp;$B134," ",""),members_metric!$F$7:$K$2000,6,FALSE),""),IFERROR(VLOOKUP(SUBSTITUTE($A134&amp;$B134," ",""),members!$D$7:$I$2000,6,FALSE),""))</f>
        <v/>
      </c>
      <c r="R134" s="66" t="str">
        <f>IF($B$1="Metric", IFERROR(VLOOKUP(SUBSTITUTE($A134&amp;"Metric"&amp;$B134," ",""),members_metric!$F$7:$J$2000,2,FALSE)/12,""),IFERROR(VLOOKUP(SUBSTITUTE($A134&amp;$B134," ",""),members!$D$7:$G$2000,2,FALSE)/12,""))</f>
        <v/>
      </c>
      <c r="S134" s="67" t="str">
        <f>IF($B$1="Metric", IFERROR(VLOOKUP(SUBSTITUTE($A134&amp;"Metric"&amp;$B134," ",""),members_metric!$F$7:$J$2000,5,FALSE),""),IFERROR(VLOOKUP(SUBSTITUTE($A134&amp;$B134," ",""),members!$D$7:$H$2000,5,FALSE),""))</f>
        <v/>
      </c>
      <c r="T134" s="55"/>
      <c r="U134" s="119"/>
      <c r="V134" s="119"/>
      <c r="W134" s="119"/>
      <c r="X134" s="119"/>
      <c r="Y134" s="119"/>
      <c r="Z134" s="119"/>
      <c r="AA134" s="119"/>
      <c r="AB134" s="119"/>
      <c r="AC134" s="119"/>
      <c r="AD134" s="119"/>
      <c r="AE134" s="119"/>
      <c r="AF134" s="119"/>
      <c r="AG134" s="119"/>
      <c r="AH134" s="119"/>
      <c r="AI134" s="119"/>
      <c r="AJ134" s="119"/>
      <c r="AK134" s="119"/>
      <c r="AL134" s="119"/>
      <c r="AM134" s="119"/>
      <c r="AN134" s="119"/>
    </row>
    <row r="135" spans="1:40" ht="15" x14ac:dyDescent="0.2">
      <c r="A135" s="121"/>
      <c r="B135" s="122"/>
      <c r="C135" s="122"/>
      <c r="D135" s="122"/>
      <c r="E135" s="122"/>
      <c r="F135" s="58">
        <f t="shared" si="7"/>
        <v>0</v>
      </c>
      <c r="G135" s="59" t="str">
        <f>IF($B$1="Metric", IFERROR(VLOOKUP(SUBSTITUTE($A135&amp;"Metric"&amp;$B135," ",""),members_metric!$F$7:$J$2000,3,FALSE),""),  IFERROR(VLOOKUP(SUBSTITUTE($A135&amp;$B135," ",""),members!$D$7:$G$2000,3,FALSE),""))</f>
        <v/>
      </c>
      <c r="H135" s="60" t="str">
        <f t="shared" si="12"/>
        <v/>
      </c>
      <c r="I135" s="57"/>
      <c r="J135" s="61" t="str">
        <f>IFERROR(VLOOKUP(SUBSTITUTE($Q135&amp;ROUNDUP($G135,2)," ",""),AWHB_Data!$C$4:$M$1005,MATCH('Estimator AWHB'!$C135,AWHB_Data!$C$4:$M$4,0),TRUE)*1000,"")</f>
        <v/>
      </c>
      <c r="K135" s="61" t="str">
        <f>IFERROR($J135/AWHB_Data!$H$1,"")</f>
        <v/>
      </c>
      <c r="L135" s="62" t="str">
        <f t="shared" si="10"/>
        <v/>
      </c>
      <c r="M135" s="63" t="str">
        <f>IFERROR(VLOOKUP(SUBSTITUTE($Q135&amp;ROUNDUP($G135,2)," ",""),AWHB_Data!$C$4:$N$1005,12,TRUE),"")</f>
        <v/>
      </c>
      <c r="N135" s="74" t="str">
        <f t="shared" si="13"/>
        <v xml:space="preserve"> </v>
      </c>
      <c r="O135" s="75" t="str">
        <f t="shared" si="11"/>
        <v/>
      </c>
      <c r="Q135" s="55" t="str">
        <f>IF($B$1="Metric",IFERROR(VLOOKUP(SUBSTITUTE($A135&amp;"Metric"&amp;$B135," ",""),members_metric!$F$7:$K$2000,6,FALSE),""),IFERROR(VLOOKUP(SUBSTITUTE($A135&amp;$B135," ",""),members!$D$7:$I$2000,6,FALSE),""))</f>
        <v/>
      </c>
      <c r="R135" s="66" t="str">
        <f>IF($B$1="Metric", IFERROR(VLOOKUP(SUBSTITUTE($A135&amp;"Metric"&amp;$B135," ",""),members_metric!$F$7:$J$2000,2,FALSE)/12,""),IFERROR(VLOOKUP(SUBSTITUTE($A135&amp;$B135," ",""),members!$D$7:$G$2000,2,FALSE)/12,""))</f>
        <v/>
      </c>
      <c r="S135" s="67" t="str">
        <f>IF($B$1="Metric", IFERROR(VLOOKUP(SUBSTITUTE($A135&amp;"Metric"&amp;$B135," ",""),members_metric!$F$7:$J$2000,5,FALSE),""),IFERROR(VLOOKUP(SUBSTITUTE($A135&amp;$B135," ",""),members!$D$7:$H$2000,5,FALSE),""))</f>
        <v/>
      </c>
      <c r="T135" s="55"/>
      <c r="U135" s="119"/>
      <c r="V135" s="119"/>
      <c r="W135" s="119"/>
      <c r="X135" s="119"/>
      <c r="Y135" s="119"/>
      <c r="Z135" s="119"/>
      <c r="AA135" s="119"/>
      <c r="AB135" s="119"/>
      <c r="AC135" s="119"/>
      <c r="AD135" s="119"/>
      <c r="AE135" s="119"/>
      <c r="AF135" s="119"/>
      <c r="AG135" s="119"/>
      <c r="AH135" s="119"/>
      <c r="AI135" s="119"/>
      <c r="AJ135" s="119"/>
      <c r="AK135" s="119"/>
      <c r="AL135" s="119"/>
      <c r="AM135" s="119"/>
      <c r="AN135" s="119"/>
    </row>
    <row r="136" spans="1:40" ht="15" x14ac:dyDescent="0.2">
      <c r="A136" s="121"/>
      <c r="B136" s="122"/>
      <c r="C136" s="122"/>
      <c r="D136" s="122"/>
      <c r="E136" s="122"/>
      <c r="F136" s="58">
        <f t="shared" si="7"/>
        <v>0</v>
      </c>
      <c r="G136" s="59" t="str">
        <f>IF($B$1="Metric", IFERROR(VLOOKUP(SUBSTITUTE($A136&amp;"Metric"&amp;$B136," ",""),members_metric!$F$7:$J$2000,3,FALSE),""),  IFERROR(VLOOKUP(SUBSTITUTE($A136&amp;$B136," ",""),members!$D$7:$G$2000,3,FALSE),""))</f>
        <v/>
      </c>
      <c r="H136" s="60" t="str">
        <f t="shared" si="12"/>
        <v/>
      </c>
      <c r="I136" s="57"/>
      <c r="J136" s="61" t="str">
        <f>IFERROR(VLOOKUP(SUBSTITUTE($Q136&amp;ROUNDUP($G136,2)," ",""),AWHB_Data!$C$4:$M$1005,MATCH('Estimator AWHB'!$C136,AWHB_Data!$C$4:$M$4,0),TRUE)*1000,"")</f>
        <v/>
      </c>
      <c r="K136" s="61" t="str">
        <f>IFERROR($J136/AWHB_Data!$H$1,"")</f>
        <v/>
      </c>
      <c r="L136" s="62" t="str">
        <f t="shared" si="10"/>
        <v/>
      </c>
      <c r="M136" s="63" t="str">
        <f>IFERROR(VLOOKUP(SUBSTITUTE($Q136&amp;ROUNDUP($G136,2)," ",""),AWHB_Data!$C$4:$N$1005,12,TRUE),"")</f>
        <v/>
      </c>
      <c r="N136" s="74" t="str">
        <f t="shared" si="13"/>
        <v xml:space="preserve"> </v>
      </c>
      <c r="O136" s="75" t="str">
        <f t="shared" si="11"/>
        <v/>
      </c>
      <c r="Q136" s="55" t="str">
        <f>IF($B$1="Metric",IFERROR(VLOOKUP(SUBSTITUTE($A136&amp;"Metric"&amp;$B136," ",""),members_metric!$F$7:$K$2000,6,FALSE),""),IFERROR(VLOOKUP(SUBSTITUTE($A136&amp;$B136," ",""),members!$D$7:$I$2000,6,FALSE),""))</f>
        <v/>
      </c>
      <c r="R136" s="66" t="str">
        <f>IF($B$1="Metric", IFERROR(VLOOKUP(SUBSTITUTE($A136&amp;"Metric"&amp;$B136," ",""),members_metric!$F$7:$J$2000,2,FALSE)/12,""),IFERROR(VLOOKUP(SUBSTITUTE($A136&amp;$B136," ",""),members!$D$7:$G$2000,2,FALSE)/12,""))</f>
        <v/>
      </c>
      <c r="S136" s="67" t="str">
        <f>IF($B$1="Metric", IFERROR(VLOOKUP(SUBSTITUTE($A136&amp;"Metric"&amp;$B136," ",""),members_metric!$F$7:$J$2000,5,FALSE),""),IFERROR(VLOOKUP(SUBSTITUTE($A136&amp;$B136," ",""),members!$D$7:$H$2000,5,FALSE),""))</f>
        <v/>
      </c>
      <c r="T136" s="55"/>
      <c r="U136" s="119"/>
      <c r="V136" s="119"/>
      <c r="W136" s="119"/>
      <c r="X136" s="119"/>
      <c r="Y136" s="119"/>
      <c r="Z136" s="119"/>
      <c r="AA136" s="119"/>
      <c r="AB136" s="119"/>
      <c r="AC136" s="119"/>
      <c r="AD136" s="119"/>
      <c r="AE136" s="119"/>
      <c r="AF136" s="119"/>
      <c r="AG136" s="119"/>
      <c r="AH136" s="119"/>
      <c r="AI136" s="119"/>
      <c r="AJ136" s="119"/>
      <c r="AK136" s="119"/>
      <c r="AL136" s="119"/>
      <c r="AM136" s="119"/>
      <c r="AN136" s="119"/>
    </row>
    <row r="137" spans="1:40" ht="15" x14ac:dyDescent="0.2">
      <c r="A137" s="121"/>
      <c r="B137" s="122"/>
      <c r="C137" s="122"/>
      <c r="D137" s="122"/>
      <c r="E137" s="122"/>
      <c r="F137" s="58">
        <f t="shared" si="7"/>
        <v>0</v>
      </c>
      <c r="G137" s="59" t="str">
        <f>IF($B$1="Metric", IFERROR(VLOOKUP(SUBSTITUTE($A137&amp;"Metric"&amp;$B137," ",""),members_metric!$F$7:$J$2000,3,FALSE),""),  IFERROR(VLOOKUP(SUBSTITUTE($A137&amp;$B137," ",""),members!$D$7:$G$2000,3,FALSE),""))</f>
        <v/>
      </c>
      <c r="H137" s="60" t="str">
        <f t="shared" si="12"/>
        <v/>
      </c>
      <c r="I137" s="57"/>
      <c r="J137" s="61" t="str">
        <f>IFERROR(VLOOKUP(SUBSTITUTE($Q137&amp;ROUNDUP($G137,2)," ",""),AWHB_Data!$C$4:$M$1005,MATCH('Estimator AWHB'!$C137,AWHB_Data!$C$4:$M$4,0),TRUE)*1000,"")</f>
        <v/>
      </c>
      <c r="K137" s="61" t="str">
        <f>IFERROR($J137/AWHB_Data!$H$1,"")</f>
        <v/>
      </c>
      <c r="L137" s="62" t="str">
        <f t="shared" si="10"/>
        <v/>
      </c>
      <c r="M137" s="63" t="str">
        <f>IFERROR(VLOOKUP(SUBSTITUTE($Q137&amp;ROUNDUP($G137,2)," ",""),AWHB_Data!$C$4:$N$1005,12,TRUE),"")</f>
        <v/>
      </c>
      <c r="N137" s="74" t="str">
        <f t="shared" si="13"/>
        <v xml:space="preserve"> </v>
      </c>
      <c r="O137" s="75" t="str">
        <f t="shared" si="11"/>
        <v/>
      </c>
      <c r="Q137" s="55" t="str">
        <f>IF($B$1="Metric",IFERROR(VLOOKUP(SUBSTITUTE($A137&amp;"Metric"&amp;$B137," ",""),members_metric!$F$7:$K$2000,6,FALSE),""),IFERROR(VLOOKUP(SUBSTITUTE($A137&amp;$B137," ",""),members!$D$7:$I$2000,6,FALSE),""))</f>
        <v/>
      </c>
      <c r="R137" s="66" t="str">
        <f>IF($B$1="Metric", IFERROR(VLOOKUP(SUBSTITUTE($A137&amp;"Metric"&amp;$B137," ",""),members_metric!$F$7:$J$2000,2,FALSE)/12,""),IFERROR(VLOOKUP(SUBSTITUTE($A137&amp;$B137," ",""),members!$D$7:$G$2000,2,FALSE)/12,""))</f>
        <v/>
      </c>
      <c r="S137" s="67" t="str">
        <f>IF($B$1="Metric", IFERROR(VLOOKUP(SUBSTITUTE($A137&amp;"Metric"&amp;$B137," ",""),members_metric!$F$7:$J$2000,5,FALSE),""),IFERROR(VLOOKUP(SUBSTITUTE($A137&amp;$B137," ",""),members!$D$7:$H$2000,5,FALSE),""))</f>
        <v/>
      </c>
      <c r="T137" s="55"/>
      <c r="U137" s="119"/>
      <c r="V137" s="119"/>
      <c r="W137" s="119"/>
      <c r="X137" s="119"/>
      <c r="Y137" s="119"/>
      <c r="Z137" s="119"/>
      <c r="AA137" s="119"/>
      <c r="AB137" s="119"/>
      <c r="AC137" s="119"/>
      <c r="AD137" s="119"/>
      <c r="AE137" s="119"/>
      <c r="AF137" s="119"/>
      <c r="AG137" s="119"/>
      <c r="AH137" s="119"/>
      <c r="AI137" s="119"/>
      <c r="AJ137" s="119"/>
      <c r="AK137" s="119"/>
      <c r="AL137" s="119"/>
      <c r="AM137" s="119"/>
      <c r="AN137" s="119"/>
    </row>
    <row r="138" spans="1:40" ht="15" x14ac:dyDescent="0.2">
      <c r="A138" s="121"/>
      <c r="B138" s="122"/>
      <c r="C138" s="122"/>
      <c r="D138" s="122"/>
      <c r="E138" s="122"/>
      <c r="F138" s="58">
        <f t="shared" si="7"/>
        <v>0</v>
      </c>
      <c r="G138" s="59" t="str">
        <f>IF($B$1="Metric", IFERROR(VLOOKUP(SUBSTITUTE($A138&amp;"Metric"&amp;$B138," ",""),members_metric!$F$7:$J$2000,3,FALSE),""),  IFERROR(VLOOKUP(SUBSTITUTE($A138&amp;$B138," ",""),members!$D$7:$G$2000,3,FALSE),""))</f>
        <v/>
      </c>
      <c r="H138" s="60" t="str">
        <f t="shared" si="12"/>
        <v/>
      </c>
      <c r="I138" s="57"/>
      <c r="J138" s="61" t="str">
        <f>IFERROR(VLOOKUP(SUBSTITUTE($Q138&amp;ROUNDUP($G138,2)," ",""),AWHB_Data!$C$4:$M$1005,MATCH('Estimator AWHB'!$C138,AWHB_Data!$C$4:$M$4,0),TRUE)*1000,"")</f>
        <v/>
      </c>
      <c r="K138" s="61" t="str">
        <f>IFERROR($J138/AWHB_Data!$H$1,"")</f>
        <v/>
      </c>
      <c r="L138" s="62" t="str">
        <f t="shared" si="10"/>
        <v/>
      </c>
      <c r="M138" s="63" t="str">
        <f>IFERROR(VLOOKUP(SUBSTITUTE($Q138&amp;ROUNDUP($G138,2)," ",""),AWHB_Data!$C$4:$N$1005,12,TRUE),"")</f>
        <v/>
      </c>
      <c r="N138" s="74" t="str">
        <f t="shared" si="13"/>
        <v xml:space="preserve"> </v>
      </c>
      <c r="O138" s="75" t="str">
        <f t="shared" si="11"/>
        <v/>
      </c>
      <c r="Q138" s="55" t="str">
        <f>IF($B$1="Metric",IFERROR(VLOOKUP(SUBSTITUTE($A138&amp;"Metric"&amp;$B138," ",""),members_metric!$F$7:$K$2000,6,FALSE),""),IFERROR(VLOOKUP(SUBSTITUTE($A138&amp;$B138," ",""),members!$D$7:$I$2000,6,FALSE),""))</f>
        <v/>
      </c>
      <c r="R138" s="66" t="str">
        <f>IF($B$1="Metric", IFERROR(VLOOKUP(SUBSTITUTE($A138&amp;"Metric"&amp;$B138," ",""),members_metric!$F$7:$J$2000,2,FALSE)/12,""),IFERROR(VLOOKUP(SUBSTITUTE($A138&amp;$B138," ",""),members!$D$7:$G$2000,2,FALSE)/12,""))</f>
        <v/>
      </c>
      <c r="S138" s="67" t="str">
        <f>IF($B$1="Metric", IFERROR(VLOOKUP(SUBSTITUTE($A138&amp;"Metric"&amp;$B138," ",""),members_metric!$F$7:$J$2000,5,FALSE),""),IFERROR(VLOOKUP(SUBSTITUTE($A138&amp;$B138," ",""),members!$D$7:$H$2000,5,FALSE),""))</f>
        <v/>
      </c>
      <c r="T138" s="55"/>
      <c r="U138" s="119"/>
      <c r="V138" s="119"/>
      <c r="W138" s="119"/>
      <c r="X138" s="119"/>
      <c r="Y138" s="119"/>
      <c r="Z138" s="119"/>
      <c r="AA138" s="119"/>
      <c r="AB138" s="119"/>
      <c r="AC138" s="119"/>
      <c r="AD138" s="119"/>
      <c r="AE138" s="119"/>
      <c r="AF138" s="119"/>
      <c r="AG138" s="119"/>
      <c r="AH138" s="119"/>
      <c r="AI138" s="119"/>
      <c r="AJ138" s="119"/>
      <c r="AK138" s="119"/>
      <c r="AL138" s="119"/>
      <c r="AM138" s="119"/>
      <c r="AN138" s="119"/>
    </row>
    <row r="139" spans="1:40" ht="15" x14ac:dyDescent="0.2">
      <c r="A139" s="121"/>
      <c r="B139" s="122"/>
      <c r="C139" s="122"/>
      <c r="D139" s="122"/>
      <c r="E139" s="122"/>
      <c r="F139" s="58">
        <f t="shared" si="7"/>
        <v>0</v>
      </c>
      <c r="G139" s="59" t="str">
        <f>IF($B$1="Metric", IFERROR(VLOOKUP(SUBSTITUTE($A139&amp;"Metric"&amp;$B139," ",""),members_metric!$F$7:$J$2000,3,FALSE),""),  IFERROR(VLOOKUP(SUBSTITUTE($A139&amp;$B139," ",""),members!$D$7:$G$2000,3,FALSE),""))</f>
        <v/>
      </c>
      <c r="H139" s="60" t="str">
        <f t="shared" si="12"/>
        <v/>
      </c>
      <c r="I139" s="57"/>
      <c r="J139" s="61" t="str">
        <f>IFERROR(VLOOKUP(SUBSTITUTE($Q139&amp;ROUNDUP($G139,2)," ",""),AWHB_Data!$C$4:$M$1005,MATCH('Estimator AWHB'!$C139,AWHB_Data!$C$4:$M$4,0),TRUE)*1000,"")</f>
        <v/>
      </c>
      <c r="K139" s="61" t="str">
        <f>IFERROR($J139/AWHB_Data!$H$1,"")</f>
        <v/>
      </c>
      <c r="L139" s="62" t="str">
        <f t="shared" si="10"/>
        <v/>
      </c>
      <c r="M139" s="63" t="str">
        <f>IFERROR(VLOOKUP(SUBSTITUTE($Q139&amp;ROUNDUP($G139,2)," ",""),AWHB_Data!$C$4:$N$1005,12,TRUE),"")</f>
        <v/>
      </c>
      <c r="N139" s="74" t="str">
        <f t="shared" si="13"/>
        <v xml:space="preserve"> </v>
      </c>
      <c r="O139" s="75" t="str">
        <f t="shared" si="11"/>
        <v/>
      </c>
      <c r="Q139" s="55" t="str">
        <f>IF($B$1="Metric",IFERROR(VLOOKUP(SUBSTITUTE($A139&amp;"Metric"&amp;$B139," ",""),members_metric!$F$7:$K$2000,6,FALSE),""),IFERROR(VLOOKUP(SUBSTITUTE($A139&amp;$B139," ",""),members!$D$7:$I$2000,6,FALSE),""))</f>
        <v/>
      </c>
      <c r="R139" s="66" t="str">
        <f>IF($B$1="Metric", IFERROR(VLOOKUP(SUBSTITUTE($A139&amp;"Metric"&amp;$B139," ",""),members_metric!$F$7:$J$2000,2,FALSE)/12,""),IFERROR(VLOOKUP(SUBSTITUTE($A139&amp;$B139," ",""),members!$D$7:$G$2000,2,FALSE)/12,""))</f>
        <v/>
      </c>
      <c r="S139" s="67" t="str">
        <f>IF($B$1="Metric", IFERROR(VLOOKUP(SUBSTITUTE($A139&amp;"Metric"&amp;$B139," ",""),members_metric!$F$7:$J$2000,5,FALSE),""),IFERROR(VLOOKUP(SUBSTITUTE($A139&amp;$B139," ",""),members!$D$7:$H$2000,5,FALSE),""))</f>
        <v/>
      </c>
      <c r="T139" s="55"/>
      <c r="U139" s="119"/>
      <c r="V139" s="119"/>
      <c r="W139" s="119"/>
      <c r="X139" s="119"/>
      <c r="Y139" s="119"/>
      <c r="Z139" s="119"/>
      <c r="AA139" s="119"/>
      <c r="AB139" s="119"/>
      <c r="AC139" s="119"/>
      <c r="AD139" s="119"/>
      <c r="AE139" s="119"/>
      <c r="AF139" s="119"/>
      <c r="AG139" s="119"/>
      <c r="AH139" s="119"/>
      <c r="AI139" s="119"/>
      <c r="AJ139" s="119"/>
      <c r="AK139" s="119"/>
      <c r="AL139" s="119"/>
      <c r="AM139" s="119"/>
      <c r="AN139" s="119"/>
    </row>
    <row r="140" spans="1:40" ht="15" x14ac:dyDescent="0.2">
      <c r="A140" s="121"/>
      <c r="B140" s="122"/>
      <c r="C140" s="122"/>
      <c r="D140" s="122"/>
      <c r="E140" s="122"/>
      <c r="F140" s="58">
        <f t="shared" si="7"/>
        <v>0</v>
      </c>
      <c r="G140" s="59" t="str">
        <f>IF($B$1="Metric", IFERROR(VLOOKUP(SUBSTITUTE($A140&amp;"Metric"&amp;$B140," ",""),members_metric!$F$7:$J$2000,3,FALSE),""),  IFERROR(VLOOKUP(SUBSTITUTE($A140&amp;$B140," ",""),members!$D$7:$G$2000,3,FALSE),""))</f>
        <v/>
      </c>
      <c r="H140" s="60" t="str">
        <f t="shared" si="12"/>
        <v/>
      </c>
      <c r="I140" s="57"/>
      <c r="J140" s="61" t="str">
        <f>IFERROR(VLOOKUP(SUBSTITUTE($Q140&amp;ROUNDUP($G140,2)," ",""),AWHB_Data!$C$4:$M$1005,MATCH('Estimator AWHB'!$C140,AWHB_Data!$C$4:$M$4,0),TRUE)*1000,"")</f>
        <v/>
      </c>
      <c r="K140" s="61" t="str">
        <f>IFERROR($J140/AWHB_Data!$H$1,"")</f>
        <v/>
      </c>
      <c r="L140" s="62" t="str">
        <f t="shared" si="10"/>
        <v/>
      </c>
      <c r="M140" s="63" t="str">
        <f>IFERROR(VLOOKUP(SUBSTITUTE($Q140&amp;ROUNDUP($G140,2)," ",""),AWHB_Data!$C$4:$N$1005,12,TRUE),"")</f>
        <v/>
      </c>
      <c r="N140" s="74" t="str">
        <f t="shared" si="13"/>
        <v xml:space="preserve"> </v>
      </c>
      <c r="O140" s="75" t="str">
        <f t="shared" si="11"/>
        <v/>
      </c>
      <c r="Q140" s="55" t="str">
        <f>IF($B$1="Metric",IFERROR(VLOOKUP(SUBSTITUTE($A140&amp;"Metric"&amp;$B140," ",""),members_metric!$F$7:$K$2000,6,FALSE),""),IFERROR(VLOOKUP(SUBSTITUTE($A140&amp;$B140," ",""),members!$D$7:$I$2000,6,FALSE),""))</f>
        <v/>
      </c>
      <c r="R140" s="66" t="str">
        <f>IF($B$1="Metric", IFERROR(VLOOKUP(SUBSTITUTE($A140&amp;"Metric"&amp;$B140," ",""),members_metric!$F$7:$J$2000,2,FALSE)/12,""),IFERROR(VLOOKUP(SUBSTITUTE($A140&amp;$B140," ",""),members!$D$7:$G$2000,2,FALSE)/12,""))</f>
        <v/>
      </c>
      <c r="S140" s="67" t="str">
        <f>IF($B$1="Metric", IFERROR(VLOOKUP(SUBSTITUTE($A140&amp;"Metric"&amp;$B140," ",""),members_metric!$F$7:$J$2000,5,FALSE),""),IFERROR(VLOOKUP(SUBSTITUTE($A140&amp;$B140," ",""),members!$D$7:$H$2000,5,FALSE),""))</f>
        <v/>
      </c>
      <c r="T140" s="55"/>
      <c r="U140" s="119"/>
      <c r="V140" s="119"/>
      <c r="W140" s="119"/>
      <c r="X140" s="119"/>
      <c r="Y140" s="119"/>
      <c r="Z140" s="119"/>
      <c r="AA140" s="119"/>
      <c r="AB140" s="119"/>
      <c r="AC140" s="119"/>
      <c r="AD140" s="119"/>
      <c r="AE140" s="119"/>
      <c r="AF140" s="119"/>
      <c r="AG140" s="119"/>
      <c r="AH140" s="119"/>
      <c r="AI140" s="119"/>
      <c r="AJ140" s="119"/>
      <c r="AK140" s="119"/>
      <c r="AL140" s="119"/>
      <c r="AM140" s="119"/>
      <c r="AN140" s="119"/>
    </row>
    <row r="141" spans="1:40" ht="15" x14ac:dyDescent="0.2">
      <c r="A141" s="121"/>
      <c r="B141" s="122"/>
      <c r="C141" s="122"/>
      <c r="D141" s="122"/>
      <c r="E141" s="122"/>
      <c r="F141" s="58">
        <f t="shared" si="7"/>
        <v>0</v>
      </c>
      <c r="G141" s="59" t="str">
        <f>IF($B$1="Metric", IFERROR(VLOOKUP(SUBSTITUTE($A141&amp;"Metric"&amp;$B141," ",""),members_metric!$F$7:$J$2000,3,FALSE),""),  IFERROR(VLOOKUP(SUBSTITUTE($A141&amp;$B141," ",""),members!$D$7:$G$2000,3,FALSE),""))</f>
        <v/>
      </c>
      <c r="H141" s="60" t="str">
        <f t="shared" si="12"/>
        <v/>
      </c>
      <c r="I141" s="57"/>
      <c r="J141" s="61" t="str">
        <f>IFERROR(VLOOKUP(SUBSTITUTE($Q141&amp;ROUNDUP($G141,2)," ",""),AWHB_Data!$C$4:$M$1005,MATCH('Estimator AWHB'!$C141,AWHB_Data!$C$4:$M$4,0),TRUE)*1000,"")</f>
        <v/>
      </c>
      <c r="K141" s="61" t="str">
        <f>IFERROR($J141/AWHB_Data!$H$1,"")</f>
        <v/>
      </c>
      <c r="L141" s="62" t="str">
        <f t="shared" si="10"/>
        <v/>
      </c>
      <c r="M141" s="63" t="str">
        <f>IFERROR(VLOOKUP(SUBSTITUTE($Q141&amp;ROUNDUP($G141,2)," ",""),AWHB_Data!$C$4:$N$1005,12,TRUE),"")</f>
        <v/>
      </c>
      <c r="N141" s="74" t="str">
        <f t="shared" si="13"/>
        <v xml:space="preserve"> </v>
      </c>
      <c r="O141" s="75" t="str">
        <f t="shared" si="11"/>
        <v/>
      </c>
      <c r="Q141" s="55" t="str">
        <f>IF($B$1="Metric",IFERROR(VLOOKUP(SUBSTITUTE($A141&amp;"Metric"&amp;$B141," ",""),members_metric!$F$7:$K$2000,6,FALSE),""),IFERROR(VLOOKUP(SUBSTITUTE($A141&amp;$B141," ",""),members!$D$7:$I$2000,6,FALSE),""))</f>
        <v/>
      </c>
      <c r="R141" s="66" t="str">
        <f>IF($B$1="Metric", IFERROR(VLOOKUP(SUBSTITUTE($A141&amp;"Metric"&amp;$B141," ",""),members_metric!$F$7:$J$2000,2,FALSE)/12,""),IFERROR(VLOOKUP(SUBSTITUTE($A141&amp;$B141," ",""),members!$D$7:$G$2000,2,FALSE)/12,""))</f>
        <v/>
      </c>
      <c r="S141" s="67" t="str">
        <f>IF($B$1="Metric", IFERROR(VLOOKUP(SUBSTITUTE($A141&amp;"Metric"&amp;$B141," ",""),members_metric!$F$7:$J$2000,5,FALSE),""),IFERROR(VLOOKUP(SUBSTITUTE($A141&amp;$B141," ",""),members!$D$7:$H$2000,5,FALSE),""))</f>
        <v/>
      </c>
      <c r="T141" s="55"/>
      <c r="U141" s="119"/>
      <c r="V141" s="119"/>
      <c r="W141" s="119"/>
      <c r="X141" s="119"/>
      <c r="Y141" s="119"/>
      <c r="Z141" s="119"/>
      <c r="AA141" s="119"/>
      <c r="AB141" s="119"/>
      <c r="AC141" s="119"/>
      <c r="AD141" s="119"/>
      <c r="AE141" s="119"/>
      <c r="AF141" s="119"/>
      <c r="AG141" s="119"/>
      <c r="AH141" s="119"/>
      <c r="AI141" s="119"/>
      <c r="AJ141" s="119"/>
      <c r="AK141" s="119"/>
      <c r="AL141" s="119"/>
      <c r="AM141" s="119"/>
      <c r="AN141" s="119"/>
    </row>
    <row r="142" spans="1:40" ht="15" x14ac:dyDescent="0.2">
      <c r="A142" s="121"/>
      <c r="B142" s="122"/>
      <c r="C142" s="122"/>
      <c r="D142" s="122"/>
      <c r="E142" s="122"/>
      <c r="F142" s="58">
        <f t="shared" si="7"/>
        <v>0</v>
      </c>
      <c r="G142" s="59" t="str">
        <f>IF($B$1="Metric", IFERROR(VLOOKUP(SUBSTITUTE($A142&amp;"Metric"&amp;$B142," ",""),members_metric!$F$7:$J$2000,3,FALSE),""),  IFERROR(VLOOKUP(SUBSTITUTE($A142&amp;$B142," ",""),members!$D$7:$G$2000,3,FALSE),""))</f>
        <v/>
      </c>
      <c r="H142" s="60" t="str">
        <f t="shared" si="12"/>
        <v/>
      </c>
      <c r="I142" s="57"/>
      <c r="J142" s="61" t="str">
        <f>IFERROR(VLOOKUP(SUBSTITUTE($Q142&amp;ROUNDUP($G142,2)," ",""),AWHB_Data!$C$4:$M$1005,MATCH('Estimator AWHB'!$C142,AWHB_Data!$C$4:$M$4,0),TRUE)*1000,"")</f>
        <v/>
      </c>
      <c r="K142" s="61" t="str">
        <f>IFERROR($J142/AWHB_Data!$H$1,"")</f>
        <v/>
      </c>
      <c r="L142" s="62" t="str">
        <f t="shared" si="10"/>
        <v/>
      </c>
      <c r="M142" s="63" t="str">
        <f>IFERROR(VLOOKUP(SUBSTITUTE($Q142&amp;ROUNDUP($G142,2)," ",""),AWHB_Data!$C$4:$N$1005,12,TRUE),"")</f>
        <v/>
      </c>
      <c r="N142" s="74" t="str">
        <f t="shared" si="13"/>
        <v xml:space="preserve"> </v>
      </c>
      <c r="O142" s="75" t="str">
        <f t="shared" si="11"/>
        <v/>
      </c>
      <c r="Q142" s="55" t="str">
        <f>IF($B$1="Metric",IFERROR(VLOOKUP(SUBSTITUTE($A142&amp;"Metric"&amp;$B142," ",""),members_metric!$F$7:$K$2000,6,FALSE),""),IFERROR(VLOOKUP(SUBSTITUTE($A142&amp;$B142," ",""),members!$D$7:$I$2000,6,FALSE),""))</f>
        <v/>
      </c>
      <c r="R142" s="66" t="str">
        <f>IF($B$1="Metric", IFERROR(VLOOKUP(SUBSTITUTE($A142&amp;"Metric"&amp;$B142," ",""),members_metric!$F$7:$J$2000,2,FALSE)/12,""),IFERROR(VLOOKUP(SUBSTITUTE($A142&amp;$B142," ",""),members!$D$7:$G$2000,2,FALSE)/12,""))</f>
        <v/>
      </c>
      <c r="S142" s="67" t="str">
        <f>IF($B$1="Metric", IFERROR(VLOOKUP(SUBSTITUTE($A142&amp;"Metric"&amp;$B142," ",""),members_metric!$F$7:$J$2000,5,FALSE),""),IFERROR(VLOOKUP(SUBSTITUTE($A142&amp;$B142," ",""),members!$D$7:$H$2000,5,FALSE),""))</f>
        <v/>
      </c>
      <c r="T142" s="55"/>
      <c r="U142" s="119"/>
      <c r="V142" s="119"/>
      <c r="W142" s="119"/>
      <c r="X142" s="119"/>
      <c r="Y142" s="119"/>
      <c r="Z142" s="119"/>
      <c r="AA142" s="119"/>
      <c r="AB142" s="119"/>
      <c r="AC142" s="119"/>
      <c r="AD142" s="119"/>
      <c r="AE142" s="119"/>
      <c r="AF142" s="119"/>
      <c r="AG142" s="119"/>
      <c r="AH142" s="119"/>
      <c r="AI142" s="119"/>
      <c r="AJ142" s="119"/>
      <c r="AK142" s="119"/>
      <c r="AL142" s="119"/>
      <c r="AM142" s="119"/>
      <c r="AN142" s="119"/>
    </row>
    <row r="143" spans="1:40" ht="15" x14ac:dyDescent="0.2">
      <c r="A143" s="121"/>
      <c r="B143" s="122"/>
      <c r="C143" s="122"/>
      <c r="D143" s="122"/>
      <c r="E143" s="122"/>
      <c r="F143" s="58">
        <f t="shared" ref="F143:F206" si="14">D143*E143</f>
        <v>0</v>
      </c>
      <c r="G143" s="59" t="str">
        <f>IF($B$1="Metric", IFERROR(VLOOKUP(SUBSTITUTE($A143&amp;"Metric"&amp;$B143," ",""),members_metric!$F$7:$J$2000,3,FALSE),""),  IFERROR(VLOOKUP(SUBSTITUTE($A143&amp;$B143," ",""),members!$D$7:$G$2000,3,FALSE),""))</f>
        <v/>
      </c>
      <c r="H143" s="60" t="str">
        <f t="shared" ref="H143:H174" si="15">IFERROR($R143*$E143*$D143,"")</f>
        <v/>
      </c>
      <c r="I143" s="57"/>
      <c r="J143" s="61" t="str">
        <f>IFERROR(VLOOKUP(SUBSTITUTE($Q143&amp;ROUNDUP($G143,2)," ",""),AWHB_Data!$C$4:$M$1005,MATCH('Estimator AWHB'!$C143,AWHB_Data!$C$4:$M$4,0),TRUE)*1000,"")</f>
        <v/>
      </c>
      <c r="K143" s="61" t="str">
        <f>IFERROR($J143/AWHB_Data!$H$1,"")</f>
        <v/>
      </c>
      <c r="L143" s="62" t="str">
        <f t="shared" si="10"/>
        <v/>
      </c>
      <c r="M143" s="63" t="str">
        <f>IFERROR(VLOOKUP(SUBSTITUTE($Q143&amp;ROUNDUP($G143,2)," ",""),AWHB_Data!$C$4:$N$1005,12,TRUE),"")</f>
        <v/>
      </c>
      <c r="N143" s="74" t="str">
        <f t="shared" ref="N143:N174" si="16">IFERROR($H143/$L143," ")</f>
        <v xml:space="preserve"> </v>
      </c>
      <c r="O143" s="75" t="str">
        <f t="shared" si="11"/>
        <v/>
      </c>
      <c r="Q143" s="55" t="str">
        <f>IF($B$1="Metric",IFERROR(VLOOKUP(SUBSTITUTE($A143&amp;"Metric"&amp;$B143," ",""),members_metric!$F$7:$K$2000,6,FALSE),""),IFERROR(VLOOKUP(SUBSTITUTE($A143&amp;$B143," ",""),members!$D$7:$I$2000,6,FALSE),""))</f>
        <v/>
      </c>
      <c r="R143" s="66" t="str">
        <f>IF($B$1="Metric", IFERROR(VLOOKUP(SUBSTITUTE($A143&amp;"Metric"&amp;$B143," ",""),members_metric!$F$7:$J$2000,2,FALSE)/12,""),IFERROR(VLOOKUP(SUBSTITUTE($A143&amp;$B143," ",""),members!$D$7:$G$2000,2,FALSE)/12,""))</f>
        <v/>
      </c>
      <c r="S143" s="67" t="str">
        <f>IF($B$1="Metric", IFERROR(VLOOKUP(SUBSTITUTE($A143&amp;"Metric"&amp;$B143," ",""),members_metric!$F$7:$J$2000,5,FALSE),""),IFERROR(VLOOKUP(SUBSTITUTE($A143&amp;$B143," ",""),members!$D$7:$H$2000,5,FALSE),""))</f>
        <v/>
      </c>
      <c r="T143" s="55"/>
      <c r="U143" s="119"/>
      <c r="V143" s="119"/>
      <c r="W143" s="119"/>
      <c r="X143" s="119"/>
      <c r="Y143" s="119"/>
      <c r="Z143" s="119"/>
      <c r="AA143" s="119"/>
      <c r="AB143" s="119"/>
      <c r="AC143" s="119"/>
      <c r="AD143" s="119"/>
      <c r="AE143" s="119"/>
      <c r="AF143" s="119"/>
      <c r="AG143" s="119"/>
      <c r="AH143" s="119"/>
      <c r="AI143" s="119"/>
      <c r="AJ143" s="119"/>
      <c r="AK143" s="119"/>
      <c r="AL143" s="119"/>
      <c r="AM143" s="119"/>
      <c r="AN143" s="119"/>
    </row>
    <row r="144" spans="1:40" ht="15" x14ac:dyDescent="0.2">
      <c r="A144" s="121"/>
      <c r="B144" s="122"/>
      <c r="C144" s="122"/>
      <c r="D144" s="122"/>
      <c r="E144" s="122"/>
      <c r="F144" s="58">
        <f t="shared" si="14"/>
        <v>0</v>
      </c>
      <c r="G144" s="59" t="str">
        <f>IF($B$1="Metric", IFERROR(VLOOKUP(SUBSTITUTE($A144&amp;"Metric"&amp;$B144," ",""),members_metric!$F$7:$J$2000,3,FALSE),""),  IFERROR(VLOOKUP(SUBSTITUTE($A144&amp;$B144," ",""),members!$D$7:$G$2000,3,FALSE),""))</f>
        <v/>
      </c>
      <c r="H144" s="60" t="str">
        <f t="shared" si="15"/>
        <v/>
      </c>
      <c r="I144" s="57"/>
      <c r="J144" s="61" t="str">
        <f>IFERROR(VLOOKUP(SUBSTITUTE($Q144&amp;ROUNDUP($G144,2)," ",""),AWHB_Data!$C$4:$M$1005,MATCH('Estimator AWHB'!$C144,AWHB_Data!$C$4:$M$4,0),TRUE)*1000,"")</f>
        <v/>
      </c>
      <c r="K144" s="61" t="str">
        <f>IFERROR($J144/AWHB_Data!$H$1,"")</f>
        <v/>
      </c>
      <c r="L144" s="62" t="str">
        <f t="shared" ref="L144:L206" si="17">IFERROR(1/((($K144/1000)*12*12)/231),"")</f>
        <v/>
      </c>
      <c r="M144" s="63" t="str">
        <f>IFERROR(VLOOKUP(SUBSTITUTE($Q144&amp;ROUNDUP($G144,2)," ",""),AWHB_Data!$C$4:$N$1005,12,TRUE),"")</f>
        <v/>
      </c>
      <c r="N144" s="74" t="str">
        <f t="shared" si="16"/>
        <v xml:space="preserve"> </v>
      </c>
      <c r="O144" s="75" t="str">
        <f t="shared" ref="O144:O206" si="18">IFERROR(ROUNDUP($K144/$O$13,0), "")</f>
        <v/>
      </c>
      <c r="Q144" s="55" t="str">
        <f>IF($B$1="Metric",IFERROR(VLOOKUP(SUBSTITUTE($A144&amp;"Metric"&amp;$B144," ",""),members_metric!$F$7:$K$2000,6,FALSE),""),IFERROR(VLOOKUP(SUBSTITUTE($A144&amp;$B144," ",""),members!$D$7:$I$2000,6,FALSE),""))</f>
        <v/>
      </c>
      <c r="R144" s="66" t="str">
        <f>IF($B$1="Metric", IFERROR(VLOOKUP(SUBSTITUTE($A144&amp;"Metric"&amp;$B144," ",""),members_metric!$F$7:$J$2000,2,FALSE)/12,""),IFERROR(VLOOKUP(SUBSTITUTE($A144&amp;$B144," ",""),members!$D$7:$G$2000,2,FALSE)/12,""))</f>
        <v/>
      </c>
      <c r="S144" s="67" t="str">
        <f>IF($B$1="Metric", IFERROR(VLOOKUP(SUBSTITUTE($A144&amp;"Metric"&amp;$B144," ",""),members_metric!$F$7:$J$2000,5,FALSE),""),IFERROR(VLOOKUP(SUBSTITUTE($A144&amp;$B144," ",""),members!$D$7:$H$2000,5,FALSE),""))</f>
        <v/>
      </c>
      <c r="T144" s="55"/>
      <c r="U144" s="119"/>
      <c r="V144" s="119"/>
      <c r="W144" s="119"/>
      <c r="X144" s="119"/>
      <c r="Y144" s="119"/>
      <c r="Z144" s="119"/>
      <c r="AA144" s="119"/>
      <c r="AB144" s="119"/>
      <c r="AC144" s="119"/>
      <c r="AD144" s="119"/>
      <c r="AE144" s="119"/>
      <c r="AF144" s="119"/>
      <c r="AG144" s="119"/>
      <c r="AH144" s="119"/>
      <c r="AI144" s="119"/>
      <c r="AJ144" s="119"/>
      <c r="AK144" s="119"/>
      <c r="AL144" s="119"/>
      <c r="AM144" s="119"/>
      <c r="AN144" s="119"/>
    </row>
    <row r="145" spans="1:40" ht="15" x14ac:dyDescent="0.2">
      <c r="A145" s="121"/>
      <c r="B145" s="122"/>
      <c r="C145" s="122"/>
      <c r="D145" s="122"/>
      <c r="E145" s="122"/>
      <c r="F145" s="58">
        <f t="shared" si="14"/>
        <v>0</v>
      </c>
      <c r="G145" s="59" t="str">
        <f>IF($B$1="Metric", IFERROR(VLOOKUP(SUBSTITUTE($A145&amp;"Metric"&amp;$B145," ",""),members_metric!$F$7:$J$2000,3,FALSE),""),  IFERROR(VLOOKUP(SUBSTITUTE($A145&amp;$B145," ",""),members!$D$7:$G$2000,3,FALSE),""))</f>
        <v/>
      </c>
      <c r="H145" s="60" t="str">
        <f t="shared" si="15"/>
        <v/>
      </c>
      <c r="I145" s="57"/>
      <c r="J145" s="61" t="str">
        <f>IFERROR(VLOOKUP(SUBSTITUTE($Q145&amp;ROUNDUP($G145,2)," ",""),AWHB_Data!$C$4:$M$1005,MATCH('Estimator AWHB'!$C145,AWHB_Data!$C$4:$M$4,0),TRUE)*1000,"")</f>
        <v/>
      </c>
      <c r="K145" s="61" t="str">
        <f>IFERROR($J145/AWHB_Data!$H$1,"")</f>
        <v/>
      </c>
      <c r="L145" s="62" t="str">
        <f t="shared" si="17"/>
        <v/>
      </c>
      <c r="M145" s="63" t="str">
        <f>IFERROR(VLOOKUP(SUBSTITUTE($Q145&amp;ROUNDUP($G145,2)," ",""),AWHB_Data!$C$4:$N$1005,12,TRUE),"")</f>
        <v/>
      </c>
      <c r="N145" s="74" t="str">
        <f t="shared" si="16"/>
        <v xml:space="preserve"> </v>
      </c>
      <c r="O145" s="75" t="str">
        <f t="shared" si="18"/>
        <v/>
      </c>
      <c r="Q145" s="55" t="str">
        <f>IF($B$1="Metric",IFERROR(VLOOKUP(SUBSTITUTE($A145&amp;"Metric"&amp;$B145," ",""),members_metric!$F$7:$K$2000,6,FALSE),""),IFERROR(VLOOKUP(SUBSTITUTE($A145&amp;$B145," ",""),members!$D$7:$I$2000,6,FALSE),""))</f>
        <v/>
      </c>
      <c r="R145" s="66" t="str">
        <f>IF($B$1="Metric", IFERROR(VLOOKUP(SUBSTITUTE($A145&amp;"Metric"&amp;$B145," ",""),members_metric!$F$7:$J$2000,2,FALSE)/12,""),IFERROR(VLOOKUP(SUBSTITUTE($A145&amp;$B145," ",""),members!$D$7:$G$2000,2,FALSE)/12,""))</f>
        <v/>
      </c>
      <c r="S145" s="67" t="str">
        <f>IF($B$1="Metric", IFERROR(VLOOKUP(SUBSTITUTE($A145&amp;"Metric"&amp;$B145," ",""),members_metric!$F$7:$J$2000,5,FALSE),""),IFERROR(VLOOKUP(SUBSTITUTE($A145&amp;$B145," ",""),members!$D$7:$H$2000,5,FALSE),""))</f>
        <v/>
      </c>
      <c r="T145" s="55"/>
      <c r="U145" s="119"/>
      <c r="V145" s="119"/>
      <c r="W145" s="119"/>
      <c r="X145" s="119"/>
      <c r="Y145" s="119"/>
      <c r="Z145" s="119"/>
      <c r="AA145" s="119"/>
      <c r="AB145" s="119"/>
      <c r="AC145" s="119"/>
      <c r="AD145" s="119"/>
      <c r="AE145" s="119"/>
      <c r="AF145" s="119"/>
      <c r="AG145" s="119"/>
      <c r="AH145" s="119"/>
      <c r="AI145" s="119"/>
      <c r="AJ145" s="119"/>
      <c r="AK145" s="119"/>
      <c r="AL145" s="119"/>
      <c r="AM145" s="119"/>
      <c r="AN145" s="119"/>
    </row>
    <row r="146" spans="1:40" ht="15" x14ac:dyDescent="0.2">
      <c r="A146" s="121"/>
      <c r="B146" s="122"/>
      <c r="C146" s="122"/>
      <c r="D146" s="122"/>
      <c r="E146" s="122"/>
      <c r="F146" s="58">
        <f t="shared" si="14"/>
        <v>0</v>
      </c>
      <c r="G146" s="59" t="str">
        <f>IF($B$1="Metric", IFERROR(VLOOKUP(SUBSTITUTE($A146&amp;"Metric"&amp;$B146," ",""),members_metric!$F$7:$J$2000,3,FALSE),""),  IFERROR(VLOOKUP(SUBSTITUTE($A146&amp;$B146," ",""),members!$D$7:$G$2000,3,FALSE),""))</f>
        <v/>
      </c>
      <c r="H146" s="60" t="str">
        <f t="shared" si="15"/>
        <v/>
      </c>
      <c r="I146" s="57"/>
      <c r="J146" s="61" t="str">
        <f>IFERROR(VLOOKUP(SUBSTITUTE($Q146&amp;ROUNDUP($G146,2)," ",""),AWHB_Data!$C$4:$M$1005,MATCH('Estimator AWHB'!$C146,AWHB_Data!$C$4:$M$4,0),TRUE)*1000,"")</f>
        <v/>
      </c>
      <c r="K146" s="61" t="str">
        <f>IFERROR($J146/AWHB_Data!$H$1,"")</f>
        <v/>
      </c>
      <c r="L146" s="62" t="str">
        <f t="shared" si="17"/>
        <v/>
      </c>
      <c r="M146" s="63" t="str">
        <f>IFERROR(VLOOKUP(SUBSTITUTE($Q146&amp;ROUNDUP($G146,2)," ",""),AWHB_Data!$C$4:$N$1005,12,TRUE),"")</f>
        <v/>
      </c>
      <c r="N146" s="74" t="str">
        <f t="shared" si="16"/>
        <v xml:space="preserve"> </v>
      </c>
      <c r="O146" s="75" t="str">
        <f t="shared" si="18"/>
        <v/>
      </c>
      <c r="Q146" s="55" t="str">
        <f>IF($B$1="Metric",IFERROR(VLOOKUP(SUBSTITUTE($A146&amp;"Metric"&amp;$B146," ",""),members_metric!$F$7:$K$2000,6,FALSE),""),IFERROR(VLOOKUP(SUBSTITUTE($A146&amp;$B146," ",""),members!$D$7:$I$2000,6,FALSE),""))</f>
        <v/>
      </c>
      <c r="R146" s="66" t="str">
        <f>IF($B$1="Metric", IFERROR(VLOOKUP(SUBSTITUTE($A146&amp;"Metric"&amp;$B146," ",""),members_metric!$F$7:$J$2000,2,FALSE)/12,""),IFERROR(VLOOKUP(SUBSTITUTE($A146&amp;$B146," ",""),members!$D$7:$G$2000,2,FALSE)/12,""))</f>
        <v/>
      </c>
      <c r="S146" s="67" t="str">
        <f>IF($B$1="Metric", IFERROR(VLOOKUP(SUBSTITUTE($A146&amp;"Metric"&amp;$B146," ",""),members_metric!$F$7:$J$2000,5,FALSE),""),IFERROR(VLOOKUP(SUBSTITUTE($A146&amp;$B146," ",""),members!$D$7:$H$2000,5,FALSE),""))</f>
        <v/>
      </c>
      <c r="T146" s="55"/>
      <c r="U146" s="119"/>
      <c r="V146" s="119"/>
      <c r="W146" s="119"/>
      <c r="X146" s="119"/>
      <c r="Y146" s="119"/>
      <c r="Z146" s="119"/>
      <c r="AA146" s="119"/>
      <c r="AB146" s="119"/>
      <c r="AC146" s="119"/>
      <c r="AD146" s="119"/>
      <c r="AE146" s="119"/>
      <c r="AF146" s="119"/>
      <c r="AG146" s="119"/>
      <c r="AH146" s="119"/>
      <c r="AI146" s="119"/>
      <c r="AJ146" s="119"/>
      <c r="AK146" s="119"/>
      <c r="AL146" s="119"/>
      <c r="AM146" s="119"/>
      <c r="AN146" s="119"/>
    </row>
    <row r="147" spans="1:40" ht="15" x14ac:dyDescent="0.2">
      <c r="A147" s="121"/>
      <c r="B147" s="122"/>
      <c r="C147" s="122"/>
      <c r="D147" s="122"/>
      <c r="E147" s="122"/>
      <c r="F147" s="58">
        <f t="shared" si="14"/>
        <v>0</v>
      </c>
      <c r="G147" s="59" t="str">
        <f>IF($B$1="Metric", IFERROR(VLOOKUP(SUBSTITUTE($A147&amp;"Metric"&amp;$B147," ",""),members_metric!$F$7:$J$2000,3,FALSE),""),  IFERROR(VLOOKUP(SUBSTITUTE($A147&amp;$B147," ",""),members!$D$7:$G$2000,3,FALSE),""))</f>
        <v/>
      </c>
      <c r="H147" s="60" t="str">
        <f t="shared" si="15"/>
        <v/>
      </c>
      <c r="I147" s="57"/>
      <c r="J147" s="61" t="str">
        <f>IFERROR(VLOOKUP(SUBSTITUTE($Q147&amp;ROUNDUP($G147,2)," ",""),AWHB_Data!$C$4:$M$1005,MATCH('Estimator AWHB'!$C147,AWHB_Data!$C$4:$M$4,0),TRUE)*1000,"")</f>
        <v/>
      </c>
      <c r="K147" s="61" t="str">
        <f>IFERROR($J147/AWHB_Data!$H$1,"")</f>
        <v/>
      </c>
      <c r="L147" s="62" t="str">
        <f t="shared" si="17"/>
        <v/>
      </c>
      <c r="M147" s="63" t="str">
        <f>IFERROR(VLOOKUP(SUBSTITUTE($Q147&amp;ROUNDUP($G147,2)," ",""),AWHB_Data!$C$4:$N$1005,12,TRUE),"")</f>
        <v/>
      </c>
      <c r="N147" s="74" t="str">
        <f t="shared" si="16"/>
        <v xml:space="preserve"> </v>
      </c>
      <c r="O147" s="75" t="str">
        <f t="shared" si="18"/>
        <v/>
      </c>
      <c r="Q147" s="55" t="str">
        <f>IF($B$1="Metric",IFERROR(VLOOKUP(SUBSTITUTE($A147&amp;"Metric"&amp;$B147," ",""),members_metric!$F$7:$K$2000,6,FALSE),""),IFERROR(VLOOKUP(SUBSTITUTE($A147&amp;$B147," ",""),members!$D$7:$I$2000,6,FALSE),""))</f>
        <v/>
      </c>
      <c r="R147" s="66" t="str">
        <f>IF($B$1="Metric", IFERROR(VLOOKUP(SUBSTITUTE($A147&amp;"Metric"&amp;$B147," ",""),members_metric!$F$7:$J$2000,2,FALSE)/12,""),IFERROR(VLOOKUP(SUBSTITUTE($A147&amp;$B147," ",""),members!$D$7:$G$2000,2,FALSE)/12,""))</f>
        <v/>
      </c>
      <c r="S147" s="67" t="str">
        <f>IF($B$1="Metric", IFERROR(VLOOKUP(SUBSTITUTE($A147&amp;"Metric"&amp;$B147," ",""),members_metric!$F$7:$J$2000,5,FALSE),""),IFERROR(VLOOKUP(SUBSTITUTE($A147&amp;$B147," ",""),members!$D$7:$H$2000,5,FALSE),""))</f>
        <v/>
      </c>
      <c r="T147" s="55"/>
      <c r="U147" s="119"/>
      <c r="V147" s="119"/>
      <c r="W147" s="119"/>
      <c r="X147" s="119"/>
      <c r="Y147" s="119"/>
      <c r="Z147" s="119"/>
      <c r="AA147" s="119"/>
      <c r="AB147" s="119"/>
      <c r="AC147" s="119"/>
      <c r="AD147" s="119"/>
      <c r="AE147" s="119"/>
      <c r="AF147" s="119"/>
      <c r="AG147" s="119"/>
      <c r="AH147" s="119"/>
      <c r="AI147" s="119"/>
      <c r="AJ147" s="119"/>
      <c r="AK147" s="119"/>
      <c r="AL147" s="119"/>
      <c r="AM147" s="119"/>
      <c r="AN147" s="119"/>
    </row>
    <row r="148" spans="1:40" ht="15" x14ac:dyDescent="0.2">
      <c r="A148" s="121"/>
      <c r="B148" s="122"/>
      <c r="C148" s="122"/>
      <c r="D148" s="122"/>
      <c r="E148" s="122"/>
      <c r="F148" s="58">
        <f t="shared" si="14"/>
        <v>0</v>
      </c>
      <c r="G148" s="59" t="str">
        <f>IF($B$1="Metric", IFERROR(VLOOKUP(SUBSTITUTE($A148&amp;"Metric"&amp;$B148," ",""),members_metric!$F$7:$J$2000,3,FALSE),""),  IFERROR(VLOOKUP(SUBSTITUTE($A148&amp;$B148," ",""),members!$D$7:$G$2000,3,FALSE),""))</f>
        <v/>
      </c>
      <c r="H148" s="60" t="str">
        <f t="shared" si="15"/>
        <v/>
      </c>
      <c r="I148" s="57"/>
      <c r="J148" s="61" t="str">
        <f>IFERROR(VLOOKUP(SUBSTITUTE($Q148&amp;ROUNDUP($G148,2)," ",""),AWHB_Data!$C$4:$M$1005,MATCH('Estimator AWHB'!$C148,AWHB_Data!$C$4:$M$4,0),TRUE)*1000,"")</f>
        <v/>
      </c>
      <c r="K148" s="61" t="str">
        <f>IFERROR($J148/AWHB_Data!$H$1,"")</f>
        <v/>
      </c>
      <c r="L148" s="62" t="str">
        <f t="shared" si="17"/>
        <v/>
      </c>
      <c r="M148" s="63" t="str">
        <f>IFERROR(VLOOKUP(SUBSTITUTE($Q148&amp;ROUNDUP($G148,2)," ",""),AWHB_Data!$C$4:$N$1005,12,TRUE),"")</f>
        <v/>
      </c>
      <c r="N148" s="74" t="str">
        <f t="shared" si="16"/>
        <v xml:space="preserve"> </v>
      </c>
      <c r="O148" s="75" t="str">
        <f t="shared" si="18"/>
        <v/>
      </c>
      <c r="Q148" s="55" t="str">
        <f>IF($B$1="Metric",IFERROR(VLOOKUP(SUBSTITUTE($A148&amp;"Metric"&amp;$B148," ",""),members_metric!$F$7:$K$2000,6,FALSE),""),IFERROR(VLOOKUP(SUBSTITUTE($A148&amp;$B148," ",""),members!$D$7:$I$2000,6,FALSE),""))</f>
        <v/>
      </c>
      <c r="R148" s="66" t="str">
        <f>IF($B$1="Metric", IFERROR(VLOOKUP(SUBSTITUTE($A148&amp;"Metric"&amp;$B148," ",""),members_metric!$F$7:$J$2000,2,FALSE)/12,""),IFERROR(VLOOKUP(SUBSTITUTE($A148&amp;$B148," ",""),members!$D$7:$G$2000,2,FALSE)/12,""))</f>
        <v/>
      </c>
      <c r="S148" s="67" t="str">
        <f>IF($B$1="Metric", IFERROR(VLOOKUP(SUBSTITUTE($A148&amp;"Metric"&amp;$B148," ",""),members_metric!$F$7:$J$2000,5,FALSE),""),IFERROR(VLOOKUP(SUBSTITUTE($A148&amp;$B148," ",""),members!$D$7:$H$2000,5,FALSE),""))</f>
        <v/>
      </c>
      <c r="T148" s="55"/>
      <c r="U148" s="119"/>
      <c r="V148" s="119"/>
      <c r="W148" s="119"/>
      <c r="X148" s="119"/>
      <c r="Y148" s="119"/>
      <c r="Z148" s="119"/>
      <c r="AA148" s="119"/>
      <c r="AB148" s="119"/>
      <c r="AC148" s="119"/>
      <c r="AD148" s="119"/>
      <c r="AE148" s="119"/>
      <c r="AF148" s="119"/>
      <c r="AG148" s="119"/>
      <c r="AH148" s="119"/>
      <c r="AI148" s="119"/>
      <c r="AJ148" s="119"/>
      <c r="AK148" s="119"/>
      <c r="AL148" s="119"/>
      <c r="AM148" s="119"/>
      <c r="AN148" s="119"/>
    </row>
    <row r="149" spans="1:40" ht="15" x14ac:dyDescent="0.2">
      <c r="A149" s="121"/>
      <c r="B149" s="122"/>
      <c r="C149" s="122"/>
      <c r="D149" s="122"/>
      <c r="E149" s="122"/>
      <c r="F149" s="58">
        <f t="shared" si="14"/>
        <v>0</v>
      </c>
      <c r="G149" s="59" t="str">
        <f>IF($B$1="Metric", IFERROR(VLOOKUP(SUBSTITUTE($A149&amp;"Metric"&amp;$B149," ",""),members_metric!$F$7:$J$2000,3,FALSE),""),  IFERROR(VLOOKUP(SUBSTITUTE($A149&amp;$B149," ",""),members!$D$7:$G$2000,3,FALSE),""))</f>
        <v/>
      </c>
      <c r="H149" s="60" t="str">
        <f t="shared" si="15"/>
        <v/>
      </c>
      <c r="I149" s="57"/>
      <c r="J149" s="61" t="str">
        <f>IFERROR(VLOOKUP(SUBSTITUTE($Q149&amp;ROUNDUP($G149,2)," ",""),AWHB_Data!$C$4:$M$1005,MATCH('Estimator AWHB'!$C149,AWHB_Data!$C$4:$M$4,0),TRUE)*1000,"")</f>
        <v/>
      </c>
      <c r="K149" s="61" t="str">
        <f>IFERROR($J149/AWHB_Data!$H$1,"")</f>
        <v/>
      </c>
      <c r="L149" s="62" t="str">
        <f t="shared" si="17"/>
        <v/>
      </c>
      <c r="M149" s="63" t="str">
        <f>IFERROR(VLOOKUP(SUBSTITUTE($Q149&amp;ROUNDUP($G149,2)," ",""),AWHB_Data!$C$4:$N$1005,12,TRUE),"")</f>
        <v/>
      </c>
      <c r="N149" s="74" t="str">
        <f t="shared" si="16"/>
        <v xml:space="preserve"> </v>
      </c>
      <c r="O149" s="75" t="str">
        <f t="shared" si="18"/>
        <v/>
      </c>
      <c r="Q149" s="55" t="str">
        <f>IF($B$1="Metric",IFERROR(VLOOKUP(SUBSTITUTE($A149&amp;"Metric"&amp;$B149," ",""),members_metric!$F$7:$K$2000,6,FALSE),""),IFERROR(VLOOKUP(SUBSTITUTE($A149&amp;$B149," ",""),members!$D$7:$I$2000,6,FALSE),""))</f>
        <v/>
      </c>
      <c r="R149" s="66" t="str">
        <f>IF($B$1="Metric", IFERROR(VLOOKUP(SUBSTITUTE($A149&amp;"Metric"&amp;$B149," ",""),members_metric!$F$7:$J$2000,2,FALSE)/12,""),IFERROR(VLOOKUP(SUBSTITUTE($A149&amp;$B149," ",""),members!$D$7:$G$2000,2,FALSE)/12,""))</f>
        <v/>
      </c>
      <c r="S149" s="67" t="str">
        <f>IF($B$1="Metric", IFERROR(VLOOKUP(SUBSTITUTE($A149&amp;"Metric"&amp;$B149," ",""),members_metric!$F$7:$J$2000,5,FALSE),""),IFERROR(VLOOKUP(SUBSTITUTE($A149&amp;$B149," ",""),members!$D$7:$H$2000,5,FALSE),""))</f>
        <v/>
      </c>
      <c r="T149" s="55"/>
      <c r="U149" s="119"/>
      <c r="V149" s="119"/>
      <c r="W149" s="119"/>
      <c r="X149" s="119"/>
      <c r="Y149" s="119"/>
      <c r="Z149" s="119"/>
      <c r="AA149" s="119"/>
      <c r="AB149" s="119"/>
      <c r="AC149" s="119"/>
      <c r="AD149" s="119"/>
      <c r="AE149" s="119"/>
      <c r="AF149" s="119"/>
      <c r="AG149" s="119"/>
      <c r="AH149" s="119"/>
      <c r="AI149" s="119"/>
      <c r="AJ149" s="119"/>
      <c r="AK149" s="119"/>
      <c r="AL149" s="119"/>
      <c r="AM149" s="119"/>
      <c r="AN149" s="119"/>
    </row>
    <row r="150" spans="1:40" ht="15" x14ac:dyDescent="0.2">
      <c r="A150" s="121"/>
      <c r="B150" s="122"/>
      <c r="C150" s="122"/>
      <c r="D150" s="122"/>
      <c r="E150" s="122"/>
      <c r="F150" s="58">
        <f t="shared" si="14"/>
        <v>0</v>
      </c>
      <c r="G150" s="59" t="str">
        <f>IF($B$1="Metric", IFERROR(VLOOKUP(SUBSTITUTE($A150&amp;"Metric"&amp;$B150," ",""),members_metric!$F$7:$J$2000,3,FALSE),""),  IFERROR(VLOOKUP(SUBSTITUTE($A150&amp;$B150," ",""),members!$D$7:$G$2000,3,FALSE),""))</f>
        <v/>
      </c>
      <c r="H150" s="60" t="str">
        <f t="shared" si="15"/>
        <v/>
      </c>
      <c r="I150" s="57"/>
      <c r="J150" s="61" t="str">
        <f>IFERROR(VLOOKUP(SUBSTITUTE($Q150&amp;ROUNDUP($G150,2)," ",""),AWHB_Data!$C$4:$M$1005,MATCH('Estimator AWHB'!$C150,AWHB_Data!$C$4:$M$4,0),TRUE)*1000,"")</f>
        <v/>
      </c>
      <c r="K150" s="61" t="str">
        <f>IFERROR($J150/AWHB_Data!$H$1,"")</f>
        <v/>
      </c>
      <c r="L150" s="62" t="str">
        <f t="shared" si="17"/>
        <v/>
      </c>
      <c r="M150" s="63" t="str">
        <f>IFERROR(VLOOKUP(SUBSTITUTE($Q150&amp;ROUNDUP($G150,2)," ",""),AWHB_Data!$C$4:$N$1005,12,TRUE),"")</f>
        <v/>
      </c>
      <c r="N150" s="74" t="str">
        <f t="shared" si="16"/>
        <v xml:space="preserve"> </v>
      </c>
      <c r="O150" s="75" t="str">
        <f t="shared" si="18"/>
        <v/>
      </c>
      <c r="Q150" s="55" t="str">
        <f>IF($B$1="Metric",IFERROR(VLOOKUP(SUBSTITUTE($A150&amp;"Metric"&amp;$B150," ",""),members_metric!$F$7:$K$2000,6,FALSE),""),IFERROR(VLOOKUP(SUBSTITUTE($A150&amp;$B150," ",""),members!$D$7:$I$2000,6,FALSE),""))</f>
        <v/>
      </c>
      <c r="R150" s="66" t="str">
        <f>IF($B$1="Metric", IFERROR(VLOOKUP(SUBSTITUTE($A150&amp;"Metric"&amp;$B150," ",""),members_metric!$F$7:$J$2000,2,FALSE)/12,""),IFERROR(VLOOKUP(SUBSTITUTE($A150&amp;$B150," ",""),members!$D$7:$G$2000,2,FALSE)/12,""))</f>
        <v/>
      </c>
      <c r="S150" s="67" t="str">
        <f>IF($B$1="Metric", IFERROR(VLOOKUP(SUBSTITUTE($A150&amp;"Metric"&amp;$B150," ",""),members_metric!$F$7:$J$2000,5,FALSE),""),IFERROR(VLOOKUP(SUBSTITUTE($A150&amp;$B150," ",""),members!$D$7:$H$2000,5,FALSE),""))</f>
        <v/>
      </c>
      <c r="T150" s="55"/>
      <c r="U150" s="119"/>
      <c r="V150" s="119"/>
      <c r="W150" s="119"/>
      <c r="X150" s="119"/>
      <c r="Y150" s="119"/>
      <c r="Z150" s="119"/>
      <c r="AA150" s="119"/>
      <c r="AB150" s="119"/>
      <c r="AC150" s="119"/>
      <c r="AD150" s="119"/>
      <c r="AE150" s="119"/>
      <c r="AF150" s="119"/>
      <c r="AG150" s="119"/>
      <c r="AH150" s="119"/>
      <c r="AI150" s="119"/>
      <c r="AJ150" s="119"/>
      <c r="AK150" s="119"/>
      <c r="AL150" s="119"/>
      <c r="AM150" s="119"/>
      <c r="AN150" s="119"/>
    </row>
    <row r="151" spans="1:40" ht="15" x14ac:dyDescent="0.2">
      <c r="A151" s="121"/>
      <c r="B151" s="122"/>
      <c r="C151" s="122"/>
      <c r="D151" s="122"/>
      <c r="E151" s="122"/>
      <c r="F151" s="58">
        <f t="shared" si="14"/>
        <v>0</v>
      </c>
      <c r="G151" s="59" t="str">
        <f>IF($B$1="Metric", IFERROR(VLOOKUP(SUBSTITUTE($A151&amp;"Metric"&amp;$B151," ",""),members_metric!$F$7:$J$2000,3,FALSE),""),  IFERROR(VLOOKUP(SUBSTITUTE($A151&amp;$B151," ",""),members!$D$7:$G$2000,3,FALSE),""))</f>
        <v/>
      </c>
      <c r="H151" s="60" t="str">
        <f t="shared" si="15"/>
        <v/>
      </c>
      <c r="I151" s="57"/>
      <c r="J151" s="61" t="str">
        <f>IFERROR(VLOOKUP(SUBSTITUTE($Q151&amp;ROUNDUP($G151,2)," ",""),AWHB_Data!$C$4:$M$1005,MATCH('Estimator AWHB'!$C151,AWHB_Data!$C$4:$M$4,0),TRUE)*1000,"")</f>
        <v/>
      </c>
      <c r="K151" s="61" t="str">
        <f>IFERROR($J151/AWHB_Data!$H$1,"")</f>
        <v/>
      </c>
      <c r="L151" s="62" t="str">
        <f t="shared" si="17"/>
        <v/>
      </c>
      <c r="M151" s="63" t="str">
        <f>IFERROR(VLOOKUP(SUBSTITUTE($Q151&amp;ROUNDUP($G151,2)," ",""),AWHB_Data!$C$4:$N$1005,12,TRUE),"")</f>
        <v/>
      </c>
      <c r="N151" s="74" t="str">
        <f t="shared" si="16"/>
        <v xml:space="preserve"> </v>
      </c>
      <c r="O151" s="75" t="str">
        <f t="shared" si="18"/>
        <v/>
      </c>
      <c r="Q151" s="55" t="str">
        <f>IF($B$1="Metric",IFERROR(VLOOKUP(SUBSTITUTE($A151&amp;"Metric"&amp;$B151," ",""),members_metric!$F$7:$K$2000,6,FALSE),""),IFERROR(VLOOKUP(SUBSTITUTE($A151&amp;$B151," ",""),members!$D$7:$I$2000,6,FALSE),""))</f>
        <v/>
      </c>
      <c r="R151" s="66" t="str">
        <f>IF($B$1="Metric", IFERROR(VLOOKUP(SUBSTITUTE($A151&amp;"Metric"&amp;$B151," ",""),members_metric!$F$7:$J$2000,2,FALSE)/12,""),IFERROR(VLOOKUP(SUBSTITUTE($A151&amp;$B151," ",""),members!$D$7:$G$2000,2,FALSE)/12,""))</f>
        <v/>
      </c>
      <c r="S151" s="67" t="str">
        <f>IF($B$1="Metric", IFERROR(VLOOKUP(SUBSTITUTE($A151&amp;"Metric"&amp;$B151," ",""),members_metric!$F$7:$J$2000,5,FALSE),""),IFERROR(VLOOKUP(SUBSTITUTE($A151&amp;$B151," ",""),members!$D$7:$H$2000,5,FALSE),""))</f>
        <v/>
      </c>
      <c r="T151" s="55"/>
      <c r="U151" s="119"/>
      <c r="V151" s="119"/>
      <c r="W151" s="119"/>
      <c r="X151" s="119"/>
      <c r="Y151" s="119"/>
      <c r="Z151" s="119"/>
      <c r="AA151" s="119"/>
      <c r="AB151" s="119"/>
      <c r="AC151" s="119"/>
      <c r="AD151" s="119"/>
      <c r="AE151" s="119"/>
      <c r="AF151" s="119"/>
      <c r="AG151" s="119"/>
      <c r="AH151" s="119"/>
      <c r="AI151" s="119"/>
      <c r="AJ151" s="119"/>
      <c r="AK151" s="119"/>
      <c r="AL151" s="119"/>
      <c r="AM151" s="119"/>
      <c r="AN151" s="119"/>
    </row>
    <row r="152" spans="1:40" ht="15" x14ac:dyDescent="0.2">
      <c r="A152" s="121"/>
      <c r="B152" s="122"/>
      <c r="C152" s="122"/>
      <c r="D152" s="122"/>
      <c r="E152" s="122"/>
      <c r="F152" s="58">
        <f t="shared" si="14"/>
        <v>0</v>
      </c>
      <c r="G152" s="59" t="str">
        <f>IF($B$1="Metric", IFERROR(VLOOKUP(SUBSTITUTE($A152&amp;"Metric"&amp;$B152," ",""),members_metric!$F$7:$J$2000,3,FALSE),""),  IFERROR(VLOOKUP(SUBSTITUTE($A152&amp;$B152," ",""),members!$D$7:$G$2000,3,FALSE),""))</f>
        <v/>
      </c>
      <c r="H152" s="60" t="str">
        <f t="shared" si="15"/>
        <v/>
      </c>
      <c r="I152" s="57"/>
      <c r="J152" s="61" t="str">
        <f>IFERROR(VLOOKUP(SUBSTITUTE($Q152&amp;ROUNDUP($G152,2)," ",""),AWHB_Data!$C$4:$M$1005,MATCH('Estimator AWHB'!$C152,AWHB_Data!$C$4:$M$4,0),TRUE)*1000,"")</f>
        <v/>
      </c>
      <c r="K152" s="61" t="str">
        <f>IFERROR($J152/AWHB_Data!$H$1,"")</f>
        <v/>
      </c>
      <c r="L152" s="62" t="str">
        <f t="shared" si="17"/>
        <v/>
      </c>
      <c r="M152" s="63" t="str">
        <f>IFERROR(VLOOKUP(SUBSTITUTE($Q152&amp;ROUNDUP($G152,2)," ",""),AWHB_Data!$C$4:$N$1005,12,TRUE),"")</f>
        <v/>
      </c>
      <c r="N152" s="74" t="str">
        <f t="shared" si="16"/>
        <v xml:space="preserve"> </v>
      </c>
      <c r="O152" s="75" t="str">
        <f t="shared" si="18"/>
        <v/>
      </c>
      <c r="Q152" s="55" t="str">
        <f>IF($B$1="Metric",IFERROR(VLOOKUP(SUBSTITUTE($A152&amp;"Metric"&amp;$B152," ",""),members_metric!$F$7:$K$2000,6,FALSE),""),IFERROR(VLOOKUP(SUBSTITUTE($A152&amp;$B152," ",""),members!$D$7:$I$2000,6,FALSE),""))</f>
        <v/>
      </c>
      <c r="R152" s="66" t="str">
        <f>IF($B$1="Metric", IFERROR(VLOOKUP(SUBSTITUTE($A152&amp;"Metric"&amp;$B152," ",""),members_metric!$F$7:$J$2000,2,FALSE)/12,""),IFERROR(VLOOKUP(SUBSTITUTE($A152&amp;$B152," ",""),members!$D$7:$G$2000,2,FALSE)/12,""))</f>
        <v/>
      </c>
      <c r="S152" s="67" t="str">
        <f>IF($B$1="Metric", IFERROR(VLOOKUP(SUBSTITUTE($A152&amp;"Metric"&amp;$B152," ",""),members_metric!$F$7:$J$2000,5,FALSE),""),IFERROR(VLOOKUP(SUBSTITUTE($A152&amp;$B152," ",""),members!$D$7:$H$2000,5,FALSE),""))</f>
        <v/>
      </c>
      <c r="T152" s="55"/>
      <c r="U152" s="119"/>
      <c r="V152" s="119"/>
      <c r="W152" s="119"/>
      <c r="X152" s="119"/>
      <c r="Y152" s="119"/>
      <c r="Z152" s="119"/>
      <c r="AA152" s="119"/>
      <c r="AB152" s="119"/>
      <c r="AC152" s="119"/>
      <c r="AD152" s="119"/>
      <c r="AE152" s="119"/>
      <c r="AF152" s="119"/>
      <c r="AG152" s="119"/>
      <c r="AH152" s="119"/>
      <c r="AI152" s="119"/>
      <c r="AJ152" s="119"/>
      <c r="AK152" s="119"/>
      <c r="AL152" s="119"/>
      <c r="AM152" s="119"/>
      <c r="AN152" s="119"/>
    </row>
    <row r="153" spans="1:40" ht="15" x14ac:dyDescent="0.2">
      <c r="A153" s="121"/>
      <c r="B153" s="122"/>
      <c r="C153" s="122"/>
      <c r="D153" s="122"/>
      <c r="E153" s="122"/>
      <c r="F153" s="58">
        <f t="shared" si="14"/>
        <v>0</v>
      </c>
      <c r="G153" s="59" t="str">
        <f>IF($B$1="Metric", IFERROR(VLOOKUP(SUBSTITUTE($A153&amp;"Metric"&amp;$B153," ",""),members_metric!$F$7:$J$2000,3,FALSE),""),  IFERROR(VLOOKUP(SUBSTITUTE($A153&amp;$B153," ",""),members!$D$7:$G$2000,3,FALSE),""))</f>
        <v/>
      </c>
      <c r="H153" s="60" t="str">
        <f t="shared" si="15"/>
        <v/>
      </c>
      <c r="I153" s="57"/>
      <c r="J153" s="61" t="str">
        <f>IFERROR(VLOOKUP(SUBSTITUTE($Q153&amp;ROUNDUP($G153,2)," ",""),AWHB_Data!$C$4:$M$1005,MATCH('Estimator AWHB'!$C153,AWHB_Data!$C$4:$M$4,0),TRUE)*1000,"")</f>
        <v/>
      </c>
      <c r="K153" s="61" t="str">
        <f>IFERROR($J153/AWHB_Data!$H$1,"")</f>
        <v/>
      </c>
      <c r="L153" s="62" t="str">
        <f t="shared" si="17"/>
        <v/>
      </c>
      <c r="M153" s="63" t="str">
        <f>IFERROR(VLOOKUP(SUBSTITUTE($Q153&amp;ROUNDUP($G153,2)," ",""),AWHB_Data!$C$4:$N$1005,12,TRUE),"")</f>
        <v/>
      </c>
      <c r="N153" s="74" t="str">
        <f t="shared" si="16"/>
        <v xml:space="preserve"> </v>
      </c>
      <c r="O153" s="75" t="str">
        <f t="shared" si="18"/>
        <v/>
      </c>
      <c r="Q153" s="55" t="str">
        <f>IF($B$1="Metric",IFERROR(VLOOKUP(SUBSTITUTE($A153&amp;"Metric"&amp;$B153," ",""),members_metric!$F$7:$K$2000,6,FALSE),""),IFERROR(VLOOKUP(SUBSTITUTE($A153&amp;$B153," ",""),members!$D$7:$I$2000,6,FALSE),""))</f>
        <v/>
      </c>
      <c r="R153" s="66" t="str">
        <f>IF($B$1="Metric", IFERROR(VLOOKUP(SUBSTITUTE($A153&amp;"Metric"&amp;$B153," ",""),members_metric!$F$7:$J$2000,2,FALSE)/12,""),IFERROR(VLOOKUP(SUBSTITUTE($A153&amp;$B153," ",""),members!$D$7:$G$2000,2,FALSE)/12,""))</f>
        <v/>
      </c>
      <c r="S153" s="67" t="str">
        <f>IF($B$1="Metric", IFERROR(VLOOKUP(SUBSTITUTE($A153&amp;"Metric"&amp;$B153," ",""),members_metric!$F$7:$J$2000,5,FALSE),""),IFERROR(VLOOKUP(SUBSTITUTE($A153&amp;$B153," ",""),members!$D$7:$H$2000,5,FALSE),""))</f>
        <v/>
      </c>
      <c r="T153" s="55"/>
      <c r="U153" s="119"/>
      <c r="V153" s="119"/>
      <c r="W153" s="119"/>
      <c r="X153" s="119"/>
      <c r="Y153" s="119"/>
      <c r="Z153" s="119"/>
      <c r="AA153" s="119"/>
      <c r="AB153" s="119"/>
      <c r="AC153" s="119"/>
      <c r="AD153" s="119"/>
      <c r="AE153" s="119"/>
      <c r="AF153" s="119"/>
      <c r="AG153" s="119"/>
      <c r="AH153" s="119"/>
      <c r="AI153" s="119"/>
      <c r="AJ153" s="119"/>
      <c r="AK153" s="119"/>
      <c r="AL153" s="119"/>
      <c r="AM153" s="119"/>
      <c r="AN153" s="119"/>
    </row>
    <row r="154" spans="1:40" ht="15" x14ac:dyDescent="0.2">
      <c r="A154" s="121"/>
      <c r="B154" s="122"/>
      <c r="C154" s="122"/>
      <c r="D154" s="122"/>
      <c r="E154" s="122"/>
      <c r="F154" s="58">
        <f t="shared" si="14"/>
        <v>0</v>
      </c>
      <c r="G154" s="59" t="str">
        <f>IF($B$1="Metric", IFERROR(VLOOKUP(SUBSTITUTE($A154&amp;"Metric"&amp;$B154," ",""),members_metric!$F$7:$J$2000,3,FALSE),""),  IFERROR(VLOOKUP(SUBSTITUTE($A154&amp;$B154," ",""),members!$D$7:$G$2000,3,FALSE),""))</f>
        <v/>
      </c>
      <c r="H154" s="60" t="str">
        <f t="shared" si="15"/>
        <v/>
      </c>
      <c r="I154" s="57"/>
      <c r="J154" s="61" t="str">
        <f>IFERROR(VLOOKUP(SUBSTITUTE($Q154&amp;ROUNDUP($G154,2)," ",""),AWHB_Data!$C$4:$M$1005,MATCH('Estimator AWHB'!$C154,AWHB_Data!$C$4:$M$4,0),TRUE)*1000,"")</f>
        <v/>
      </c>
      <c r="K154" s="61" t="str">
        <f>IFERROR($J154/AWHB_Data!$H$1,"")</f>
        <v/>
      </c>
      <c r="L154" s="62" t="str">
        <f t="shared" si="17"/>
        <v/>
      </c>
      <c r="M154" s="63" t="str">
        <f>IFERROR(VLOOKUP(SUBSTITUTE($Q154&amp;ROUNDUP($G154,2)," ",""),AWHB_Data!$C$4:$N$1005,12,TRUE),"")</f>
        <v/>
      </c>
      <c r="N154" s="74" t="str">
        <f t="shared" si="16"/>
        <v xml:space="preserve"> </v>
      </c>
      <c r="O154" s="75" t="str">
        <f t="shared" si="18"/>
        <v/>
      </c>
      <c r="Q154" s="55" t="str">
        <f>IF($B$1="Metric",IFERROR(VLOOKUP(SUBSTITUTE($A154&amp;"Metric"&amp;$B154," ",""),members_metric!$F$7:$K$2000,6,FALSE),""),IFERROR(VLOOKUP(SUBSTITUTE($A154&amp;$B154," ",""),members!$D$7:$I$2000,6,FALSE),""))</f>
        <v/>
      </c>
      <c r="R154" s="66" t="str">
        <f>IF($B$1="Metric", IFERROR(VLOOKUP(SUBSTITUTE($A154&amp;"Metric"&amp;$B154," ",""),members_metric!$F$7:$J$2000,2,FALSE)/12,""),IFERROR(VLOOKUP(SUBSTITUTE($A154&amp;$B154," ",""),members!$D$7:$G$2000,2,FALSE)/12,""))</f>
        <v/>
      </c>
      <c r="S154" s="67" t="str">
        <f>IF($B$1="Metric", IFERROR(VLOOKUP(SUBSTITUTE($A154&amp;"Metric"&amp;$B154," ",""),members_metric!$F$7:$J$2000,5,FALSE),""),IFERROR(VLOOKUP(SUBSTITUTE($A154&amp;$B154," ",""),members!$D$7:$H$2000,5,FALSE),""))</f>
        <v/>
      </c>
      <c r="T154" s="55"/>
      <c r="U154" s="119"/>
      <c r="V154" s="119"/>
      <c r="W154" s="119"/>
      <c r="X154" s="119"/>
      <c r="Y154" s="119"/>
      <c r="Z154" s="119"/>
      <c r="AA154" s="119"/>
      <c r="AB154" s="119"/>
      <c r="AC154" s="119"/>
      <c r="AD154" s="119"/>
      <c r="AE154" s="119"/>
      <c r="AF154" s="119"/>
      <c r="AG154" s="119"/>
      <c r="AH154" s="119"/>
      <c r="AI154" s="119"/>
      <c r="AJ154" s="119"/>
      <c r="AK154" s="119"/>
      <c r="AL154" s="119"/>
      <c r="AM154" s="119"/>
      <c r="AN154" s="119"/>
    </row>
    <row r="155" spans="1:40" ht="15" x14ac:dyDescent="0.2">
      <c r="A155" s="121"/>
      <c r="B155" s="122"/>
      <c r="C155" s="122"/>
      <c r="D155" s="122"/>
      <c r="E155" s="122"/>
      <c r="F155" s="58">
        <f t="shared" si="14"/>
        <v>0</v>
      </c>
      <c r="G155" s="59" t="str">
        <f>IF($B$1="Metric", IFERROR(VLOOKUP(SUBSTITUTE($A155&amp;"Metric"&amp;$B155," ",""),members_metric!$F$7:$J$2000,3,FALSE),""),  IFERROR(VLOOKUP(SUBSTITUTE($A155&amp;$B155," ",""),members!$D$7:$G$2000,3,FALSE),""))</f>
        <v/>
      </c>
      <c r="H155" s="60" t="str">
        <f t="shared" si="15"/>
        <v/>
      </c>
      <c r="I155" s="57"/>
      <c r="J155" s="61" t="str">
        <f>IFERROR(VLOOKUP(SUBSTITUTE($Q155&amp;ROUNDUP($G155,2)," ",""),AWHB_Data!$C$4:$M$1005,MATCH('Estimator AWHB'!$C155,AWHB_Data!$C$4:$M$4,0),TRUE)*1000,"")</f>
        <v/>
      </c>
      <c r="K155" s="61" t="str">
        <f>IFERROR($J155/AWHB_Data!$H$1,"")</f>
        <v/>
      </c>
      <c r="L155" s="62" t="str">
        <f t="shared" si="17"/>
        <v/>
      </c>
      <c r="M155" s="63" t="str">
        <f>IFERROR(VLOOKUP(SUBSTITUTE($Q155&amp;ROUNDUP($G155,2)," ",""),AWHB_Data!$C$4:$N$1005,12,TRUE),"")</f>
        <v/>
      </c>
      <c r="N155" s="74" t="str">
        <f t="shared" si="16"/>
        <v xml:space="preserve"> </v>
      </c>
      <c r="O155" s="75" t="str">
        <f t="shared" si="18"/>
        <v/>
      </c>
      <c r="Q155" s="55" t="str">
        <f>IF($B$1="Metric",IFERROR(VLOOKUP(SUBSTITUTE($A155&amp;"Metric"&amp;$B155," ",""),members_metric!$F$7:$K$2000,6,FALSE),""),IFERROR(VLOOKUP(SUBSTITUTE($A155&amp;$B155," ",""),members!$D$7:$I$2000,6,FALSE),""))</f>
        <v/>
      </c>
      <c r="R155" s="66" t="str">
        <f>IF($B$1="Metric", IFERROR(VLOOKUP(SUBSTITUTE($A155&amp;"Metric"&amp;$B155," ",""),members_metric!$F$7:$J$2000,2,FALSE)/12,""),IFERROR(VLOOKUP(SUBSTITUTE($A155&amp;$B155," ",""),members!$D$7:$G$2000,2,FALSE)/12,""))</f>
        <v/>
      </c>
      <c r="S155" s="67" t="str">
        <f>IF($B$1="Metric", IFERROR(VLOOKUP(SUBSTITUTE($A155&amp;"Metric"&amp;$B155," ",""),members_metric!$F$7:$J$2000,5,FALSE),""),IFERROR(VLOOKUP(SUBSTITUTE($A155&amp;$B155," ",""),members!$D$7:$H$2000,5,FALSE),""))</f>
        <v/>
      </c>
      <c r="T155" s="55"/>
      <c r="U155" s="119"/>
      <c r="V155" s="119"/>
      <c r="W155" s="119"/>
      <c r="X155" s="119"/>
      <c r="Y155" s="119"/>
      <c r="Z155" s="119"/>
      <c r="AA155" s="119"/>
      <c r="AB155" s="119"/>
      <c r="AC155" s="119"/>
      <c r="AD155" s="119"/>
      <c r="AE155" s="119"/>
      <c r="AF155" s="119"/>
      <c r="AG155" s="119"/>
      <c r="AH155" s="119"/>
      <c r="AI155" s="119"/>
      <c r="AJ155" s="119"/>
      <c r="AK155" s="119"/>
      <c r="AL155" s="119"/>
      <c r="AM155" s="119"/>
      <c r="AN155" s="119"/>
    </row>
    <row r="156" spans="1:40" ht="15" x14ac:dyDescent="0.2">
      <c r="A156" s="121"/>
      <c r="B156" s="122"/>
      <c r="C156" s="122"/>
      <c r="D156" s="122"/>
      <c r="E156" s="122"/>
      <c r="F156" s="58">
        <f t="shared" si="14"/>
        <v>0</v>
      </c>
      <c r="G156" s="59" t="str">
        <f>IF($B$1="Metric", IFERROR(VLOOKUP(SUBSTITUTE($A156&amp;"Metric"&amp;$B156," ",""),members_metric!$F$7:$J$2000,3,FALSE),""),  IFERROR(VLOOKUP(SUBSTITUTE($A156&amp;$B156," ",""),members!$D$7:$G$2000,3,FALSE),""))</f>
        <v/>
      </c>
      <c r="H156" s="60" t="str">
        <f t="shared" si="15"/>
        <v/>
      </c>
      <c r="I156" s="57"/>
      <c r="J156" s="61" t="str">
        <f>IFERROR(VLOOKUP(SUBSTITUTE($Q156&amp;ROUNDUP($G156,2)," ",""),AWHB_Data!$C$4:$M$1005,MATCH('Estimator AWHB'!$C156,AWHB_Data!$C$4:$M$4,0),TRUE)*1000,"")</f>
        <v/>
      </c>
      <c r="K156" s="61" t="str">
        <f>IFERROR($J156/AWHB_Data!$H$1,"")</f>
        <v/>
      </c>
      <c r="L156" s="62" t="str">
        <f t="shared" si="17"/>
        <v/>
      </c>
      <c r="M156" s="63" t="str">
        <f>IFERROR(VLOOKUP(SUBSTITUTE($Q156&amp;ROUNDUP($G156,2)," ",""),AWHB_Data!$C$4:$N$1005,12,TRUE),"")</f>
        <v/>
      </c>
      <c r="N156" s="74" t="str">
        <f t="shared" si="16"/>
        <v xml:space="preserve"> </v>
      </c>
      <c r="O156" s="75" t="str">
        <f t="shared" si="18"/>
        <v/>
      </c>
      <c r="Q156" s="55" t="str">
        <f>IF($B$1="Metric",IFERROR(VLOOKUP(SUBSTITUTE($A156&amp;"Metric"&amp;$B156," ",""),members_metric!$F$7:$K$2000,6,FALSE),""),IFERROR(VLOOKUP(SUBSTITUTE($A156&amp;$B156," ",""),members!$D$7:$I$2000,6,FALSE),""))</f>
        <v/>
      </c>
      <c r="R156" s="66" t="str">
        <f>IF($B$1="Metric", IFERROR(VLOOKUP(SUBSTITUTE($A156&amp;"Metric"&amp;$B156," ",""),members_metric!$F$7:$J$2000,2,FALSE)/12,""),IFERROR(VLOOKUP(SUBSTITUTE($A156&amp;$B156," ",""),members!$D$7:$G$2000,2,FALSE)/12,""))</f>
        <v/>
      </c>
      <c r="S156" s="67" t="str">
        <f>IF($B$1="Metric", IFERROR(VLOOKUP(SUBSTITUTE($A156&amp;"Metric"&amp;$B156," ",""),members_metric!$F$7:$J$2000,5,FALSE),""),IFERROR(VLOOKUP(SUBSTITUTE($A156&amp;$B156," ",""),members!$D$7:$H$2000,5,FALSE),""))</f>
        <v/>
      </c>
      <c r="T156" s="55"/>
      <c r="U156" s="119"/>
      <c r="V156" s="119"/>
      <c r="W156" s="119"/>
      <c r="X156" s="119"/>
      <c r="Y156" s="119"/>
      <c r="Z156" s="119"/>
      <c r="AA156" s="119"/>
      <c r="AB156" s="119"/>
      <c r="AC156" s="119"/>
      <c r="AD156" s="119"/>
      <c r="AE156" s="119"/>
      <c r="AF156" s="119"/>
      <c r="AG156" s="119"/>
      <c r="AH156" s="119"/>
      <c r="AI156" s="119"/>
      <c r="AJ156" s="119"/>
      <c r="AK156" s="119"/>
      <c r="AL156" s="119"/>
      <c r="AM156" s="119"/>
      <c r="AN156" s="119"/>
    </row>
    <row r="157" spans="1:40" ht="15" x14ac:dyDescent="0.2">
      <c r="A157" s="121"/>
      <c r="B157" s="122"/>
      <c r="C157" s="122"/>
      <c r="D157" s="122"/>
      <c r="E157" s="122"/>
      <c r="F157" s="58">
        <f t="shared" si="14"/>
        <v>0</v>
      </c>
      <c r="G157" s="59" t="str">
        <f>IF($B$1="Metric", IFERROR(VLOOKUP(SUBSTITUTE($A157&amp;"Metric"&amp;$B157," ",""),members_metric!$F$7:$J$2000,3,FALSE),""),  IFERROR(VLOOKUP(SUBSTITUTE($A157&amp;$B157," ",""),members!$D$7:$G$2000,3,FALSE),""))</f>
        <v/>
      </c>
      <c r="H157" s="60" t="str">
        <f t="shared" si="15"/>
        <v/>
      </c>
      <c r="I157" s="57"/>
      <c r="J157" s="61" t="str">
        <f>IFERROR(VLOOKUP(SUBSTITUTE($Q157&amp;ROUNDUP($G157,2)," ",""),AWHB_Data!$C$4:$M$1005,MATCH('Estimator AWHB'!$C157,AWHB_Data!$C$4:$M$4,0),TRUE)*1000,"")</f>
        <v/>
      </c>
      <c r="K157" s="61" t="str">
        <f>IFERROR($J157/AWHB_Data!$H$1,"")</f>
        <v/>
      </c>
      <c r="L157" s="62" t="str">
        <f t="shared" si="17"/>
        <v/>
      </c>
      <c r="M157" s="63" t="str">
        <f>IFERROR(VLOOKUP(SUBSTITUTE($Q157&amp;ROUNDUP($G157,2)," ",""),AWHB_Data!$C$4:$N$1005,12,TRUE),"")</f>
        <v/>
      </c>
      <c r="N157" s="74" t="str">
        <f t="shared" si="16"/>
        <v xml:space="preserve"> </v>
      </c>
      <c r="O157" s="75" t="str">
        <f t="shared" si="18"/>
        <v/>
      </c>
      <c r="Q157" s="55" t="str">
        <f>IF($B$1="Metric",IFERROR(VLOOKUP(SUBSTITUTE($A157&amp;"Metric"&amp;$B157," ",""),members_metric!$F$7:$K$2000,6,FALSE),""),IFERROR(VLOOKUP(SUBSTITUTE($A157&amp;$B157," ",""),members!$D$7:$I$2000,6,FALSE),""))</f>
        <v/>
      </c>
      <c r="R157" s="66" t="str">
        <f>IF($B$1="Metric", IFERROR(VLOOKUP(SUBSTITUTE($A157&amp;"Metric"&amp;$B157," ",""),members_metric!$F$7:$J$2000,2,FALSE)/12,""),IFERROR(VLOOKUP(SUBSTITUTE($A157&amp;$B157," ",""),members!$D$7:$G$2000,2,FALSE)/12,""))</f>
        <v/>
      </c>
      <c r="S157" s="67" t="str">
        <f>IF($B$1="Metric", IFERROR(VLOOKUP(SUBSTITUTE($A157&amp;"Metric"&amp;$B157," ",""),members_metric!$F$7:$J$2000,5,FALSE),""),IFERROR(VLOOKUP(SUBSTITUTE($A157&amp;$B157," ",""),members!$D$7:$H$2000,5,FALSE),""))</f>
        <v/>
      </c>
      <c r="T157" s="55"/>
      <c r="U157" s="119"/>
      <c r="V157" s="119"/>
      <c r="W157" s="119"/>
      <c r="X157" s="119"/>
      <c r="Y157" s="119"/>
      <c r="Z157" s="119"/>
      <c r="AA157" s="119"/>
      <c r="AB157" s="119"/>
      <c r="AC157" s="119"/>
      <c r="AD157" s="119"/>
      <c r="AE157" s="119"/>
      <c r="AF157" s="119"/>
      <c r="AG157" s="119"/>
      <c r="AH157" s="119"/>
      <c r="AI157" s="119"/>
      <c r="AJ157" s="119"/>
      <c r="AK157" s="119"/>
      <c r="AL157" s="119"/>
      <c r="AM157" s="119"/>
      <c r="AN157" s="119"/>
    </row>
    <row r="158" spans="1:40" ht="15" x14ac:dyDescent="0.2">
      <c r="A158" s="121"/>
      <c r="B158" s="122"/>
      <c r="C158" s="122"/>
      <c r="D158" s="122"/>
      <c r="E158" s="122"/>
      <c r="F158" s="58">
        <f t="shared" si="14"/>
        <v>0</v>
      </c>
      <c r="G158" s="59" t="str">
        <f>IF($B$1="Metric", IFERROR(VLOOKUP(SUBSTITUTE($A158&amp;"Metric"&amp;$B158," ",""),members_metric!$F$7:$J$2000,3,FALSE),""),  IFERROR(VLOOKUP(SUBSTITUTE($A158&amp;$B158," ",""),members!$D$7:$G$2000,3,FALSE),""))</f>
        <v/>
      </c>
      <c r="H158" s="60" t="str">
        <f t="shared" si="15"/>
        <v/>
      </c>
      <c r="I158" s="57"/>
      <c r="J158" s="61" t="str">
        <f>IFERROR(VLOOKUP(SUBSTITUTE($Q158&amp;ROUNDUP($G158,2)," ",""),AWHB_Data!$C$4:$M$1005,MATCH('Estimator AWHB'!$C158,AWHB_Data!$C$4:$M$4,0),TRUE)*1000,"")</f>
        <v/>
      </c>
      <c r="K158" s="61" t="str">
        <f>IFERROR($J158/AWHB_Data!$H$1,"")</f>
        <v/>
      </c>
      <c r="L158" s="62" t="str">
        <f t="shared" si="17"/>
        <v/>
      </c>
      <c r="M158" s="63" t="str">
        <f>IFERROR(VLOOKUP(SUBSTITUTE($Q158&amp;ROUNDUP($G158,2)," ",""),AWHB_Data!$C$4:$N$1005,12,TRUE),"")</f>
        <v/>
      </c>
      <c r="N158" s="74" t="str">
        <f t="shared" si="16"/>
        <v xml:space="preserve"> </v>
      </c>
      <c r="O158" s="75" t="str">
        <f t="shared" si="18"/>
        <v/>
      </c>
      <c r="Q158" s="55" t="str">
        <f>IF($B$1="Metric",IFERROR(VLOOKUP(SUBSTITUTE($A158&amp;"Metric"&amp;$B158," ",""),members_metric!$F$7:$K$2000,6,FALSE),""),IFERROR(VLOOKUP(SUBSTITUTE($A158&amp;$B158," ",""),members!$D$7:$I$2000,6,FALSE),""))</f>
        <v/>
      </c>
      <c r="R158" s="66" t="str">
        <f>IF($B$1="Metric", IFERROR(VLOOKUP(SUBSTITUTE($A158&amp;"Metric"&amp;$B158," ",""),members_metric!$F$7:$J$2000,2,FALSE)/12,""),IFERROR(VLOOKUP(SUBSTITUTE($A158&amp;$B158," ",""),members!$D$7:$G$2000,2,FALSE)/12,""))</f>
        <v/>
      </c>
      <c r="S158" s="67" t="str">
        <f>IF($B$1="Metric", IFERROR(VLOOKUP(SUBSTITUTE($A158&amp;"Metric"&amp;$B158," ",""),members_metric!$F$7:$J$2000,5,FALSE),""),IFERROR(VLOOKUP(SUBSTITUTE($A158&amp;$B158," ",""),members!$D$7:$H$2000,5,FALSE),""))</f>
        <v/>
      </c>
      <c r="T158" s="55"/>
      <c r="U158" s="119"/>
      <c r="V158" s="119"/>
      <c r="W158" s="119"/>
      <c r="X158" s="119"/>
      <c r="Y158" s="119"/>
      <c r="Z158" s="119"/>
      <c r="AA158" s="119"/>
      <c r="AB158" s="119"/>
      <c r="AC158" s="119"/>
      <c r="AD158" s="119"/>
      <c r="AE158" s="119"/>
      <c r="AF158" s="119"/>
      <c r="AG158" s="119"/>
      <c r="AH158" s="119"/>
      <c r="AI158" s="119"/>
      <c r="AJ158" s="119"/>
      <c r="AK158" s="119"/>
      <c r="AL158" s="119"/>
      <c r="AM158" s="119"/>
      <c r="AN158" s="119"/>
    </row>
    <row r="159" spans="1:40" ht="15" x14ac:dyDescent="0.2">
      <c r="A159" s="121"/>
      <c r="B159" s="122"/>
      <c r="C159" s="122"/>
      <c r="D159" s="122"/>
      <c r="E159" s="122"/>
      <c r="F159" s="58">
        <f t="shared" si="14"/>
        <v>0</v>
      </c>
      <c r="G159" s="59" t="str">
        <f>IF($B$1="Metric", IFERROR(VLOOKUP(SUBSTITUTE($A159&amp;"Metric"&amp;$B159," ",""),members_metric!$F$7:$J$2000,3,FALSE),""),  IFERROR(VLOOKUP(SUBSTITUTE($A159&amp;$B159," ",""),members!$D$7:$G$2000,3,FALSE),""))</f>
        <v/>
      </c>
      <c r="H159" s="60" t="str">
        <f t="shared" si="15"/>
        <v/>
      </c>
      <c r="I159" s="57"/>
      <c r="J159" s="61" t="str">
        <f>IFERROR(VLOOKUP(SUBSTITUTE($Q159&amp;ROUNDUP($G159,2)," ",""),AWHB_Data!$C$4:$M$1005,MATCH('Estimator AWHB'!$C159,AWHB_Data!$C$4:$M$4,0),TRUE)*1000,"")</f>
        <v/>
      </c>
      <c r="K159" s="61" t="str">
        <f>IFERROR($J159/AWHB_Data!$H$1,"")</f>
        <v/>
      </c>
      <c r="L159" s="62" t="str">
        <f t="shared" si="17"/>
        <v/>
      </c>
      <c r="M159" s="63" t="str">
        <f>IFERROR(VLOOKUP(SUBSTITUTE($Q159&amp;ROUNDUP($G159,2)," ",""),AWHB_Data!$C$4:$N$1005,12,TRUE),"")</f>
        <v/>
      </c>
      <c r="N159" s="74" t="str">
        <f t="shared" si="16"/>
        <v xml:space="preserve"> </v>
      </c>
      <c r="O159" s="75" t="str">
        <f t="shared" si="18"/>
        <v/>
      </c>
      <c r="Q159" s="55" t="str">
        <f>IF($B$1="Metric",IFERROR(VLOOKUP(SUBSTITUTE($A159&amp;"Metric"&amp;$B159," ",""),members_metric!$F$7:$K$2000,6,FALSE),""),IFERROR(VLOOKUP(SUBSTITUTE($A159&amp;$B159," ",""),members!$D$7:$I$2000,6,FALSE),""))</f>
        <v/>
      </c>
      <c r="R159" s="66" t="str">
        <f>IF($B$1="Metric", IFERROR(VLOOKUP(SUBSTITUTE($A159&amp;"Metric"&amp;$B159," ",""),members_metric!$F$7:$J$2000,2,FALSE)/12,""),IFERROR(VLOOKUP(SUBSTITUTE($A159&amp;$B159," ",""),members!$D$7:$G$2000,2,FALSE)/12,""))</f>
        <v/>
      </c>
      <c r="S159" s="67" t="str">
        <f>IF($B$1="Metric", IFERROR(VLOOKUP(SUBSTITUTE($A159&amp;"Metric"&amp;$B159," ",""),members_metric!$F$7:$J$2000,5,FALSE),""),IFERROR(VLOOKUP(SUBSTITUTE($A159&amp;$B159," ",""),members!$D$7:$H$2000,5,FALSE),""))</f>
        <v/>
      </c>
      <c r="T159" s="55"/>
      <c r="U159" s="119"/>
      <c r="V159" s="119"/>
      <c r="W159" s="119"/>
      <c r="X159" s="119"/>
      <c r="Y159" s="119"/>
      <c r="Z159" s="119"/>
      <c r="AA159" s="119"/>
      <c r="AB159" s="119"/>
      <c r="AC159" s="119"/>
      <c r="AD159" s="119"/>
      <c r="AE159" s="119"/>
      <c r="AF159" s="119"/>
      <c r="AG159" s="119"/>
      <c r="AH159" s="119"/>
      <c r="AI159" s="119"/>
      <c r="AJ159" s="119"/>
      <c r="AK159" s="119"/>
      <c r="AL159" s="119"/>
      <c r="AM159" s="119"/>
      <c r="AN159" s="119"/>
    </row>
    <row r="160" spans="1:40" ht="15" x14ac:dyDescent="0.2">
      <c r="A160" s="121"/>
      <c r="B160" s="122"/>
      <c r="C160" s="122"/>
      <c r="D160" s="122"/>
      <c r="E160" s="122"/>
      <c r="F160" s="58">
        <f t="shared" si="14"/>
        <v>0</v>
      </c>
      <c r="G160" s="59" t="str">
        <f>IF($B$1="Metric", IFERROR(VLOOKUP(SUBSTITUTE($A160&amp;"Metric"&amp;$B160," ",""),members_metric!$F$7:$J$2000,3,FALSE),""),  IFERROR(VLOOKUP(SUBSTITUTE($A160&amp;$B160," ",""),members!$D$7:$G$2000,3,FALSE),""))</f>
        <v/>
      </c>
      <c r="H160" s="60" t="str">
        <f t="shared" si="15"/>
        <v/>
      </c>
      <c r="I160" s="57"/>
      <c r="J160" s="61" t="str">
        <f>IFERROR(VLOOKUP(SUBSTITUTE($Q160&amp;ROUNDUP($G160,2)," ",""),AWHB_Data!$C$4:$M$1005,MATCH('Estimator AWHB'!$C160,AWHB_Data!$C$4:$M$4,0),TRUE)*1000,"")</f>
        <v/>
      </c>
      <c r="K160" s="61" t="str">
        <f>IFERROR($J160/AWHB_Data!$H$1,"")</f>
        <v/>
      </c>
      <c r="L160" s="62" t="str">
        <f t="shared" si="17"/>
        <v/>
      </c>
      <c r="M160" s="63" t="str">
        <f>IFERROR(VLOOKUP(SUBSTITUTE($Q160&amp;ROUNDUP($G160,2)," ",""),AWHB_Data!$C$4:$N$1005,12,TRUE),"")</f>
        <v/>
      </c>
      <c r="N160" s="74" t="str">
        <f t="shared" si="16"/>
        <v xml:space="preserve"> </v>
      </c>
      <c r="O160" s="75" t="str">
        <f t="shared" si="18"/>
        <v/>
      </c>
      <c r="Q160" s="55" t="str">
        <f>IF($B$1="Metric",IFERROR(VLOOKUP(SUBSTITUTE($A160&amp;"Metric"&amp;$B160," ",""),members_metric!$F$7:$K$2000,6,FALSE),""),IFERROR(VLOOKUP(SUBSTITUTE($A160&amp;$B160," ",""),members!$D$7:$I$2000,6,FALSE),""))</f>
        <v/>
      </c>
      <c r="R160" s="66" t="str">
        <f>IF($B$1="Metric", IFERROR(VLOOKUP(SUBSTITUTE($A160&amp;"Metric"&amp;$B160," ",""),members_metric!$F$7:$J$2000,2,FALSE)/12,""),IFERROR(VLOOKUP(SUBSTITUTE($A160&amp;$B160," ",""),members!$D$7:$G$2000,2,FALSE)/12,""))</f>
        <v/>
      </c>
      <c r="S160" s="67" t="str">
        <f>IF($B$1="Metric", IFERROR(VLOOKUP(SUBSTITUTE($A160&amp;"Metric"&amp;$B160," ",""),members_metric!$F$7:$J$2000,5,FALSE),""),IFERROR(VLOOKUP(SUBSTITUTE($A160&amp;$B160," ",""),members!$D$7:$H$2000,5,FALSE),""))</f>
        <v/>
      </c>
      <c r="T160" s="55"/>
      <c r="U160" s="119"/>
      <c r="V160" s="119"/>
      <c r="W160" s="119"/>
      <c r="X160" s="119"/>
      <c r="Y160" s="119"/>
      <c r="Z160" s="119"/>
      <c r="AA160" s="119"/>
      <c r="AB160" s="119"/>
      <c r="AC160" s="119"/>
      <c r="AD160" s="119"/>
      <c r="AE160" s="119"/>
      <c r="AF160" s="119"/>
      <c r="AG160" s="119"/>
      <c r="AH160" s="119"/>
      <c r="AI160" s="119"/>
      <c r="AJ160" s="119"/>
      <c r="AK160" s="119"/>
      <c r="AL160" s="119"/>
      <c r="AM160" s="119"/>
      <c r="AN160" s="119"/>
    </row>
    <row r="161" spans="1:40" ht="15" x14ac:dyDescent="0.2">
      <c r="A161" s="121"/>
      <c r="B161" s="122"/>
      <c r="C161" s="122"/>
      <c r="D161" s="122"/>
      <c r="E161" s="122"/>
      <c r="F161" s="58">
        <f t="shared" si="14"/>
        <v>0</v>
      </c>
      <c r="G161" s="59" t="str">
        <f>IF($B$1="Metric", IFERROR(VLOOKUP(SUBSTITUTE($A161&amp;"Metric"&amp;$B161," ",""),members_metric!$F$7:$J$2000,3,FALSE),""),  IFERROR(VLOOKUP(SUBSTITUTE($A161&amp;$B161," ",""),members!$D$7:$G$2000,3,FALSE),""))</f>
        <v/>
      </c>
      <c r="H161" s="60" t="str">
        <f t="shared" si="15"/>
        <v/>
      </c>
      <c r="I161" s="57"/>
      <c r="J161" s="61" t="str">
        <f>IFERROR(VLOOKUP(SUBSTITUTE($Q161&amp;ROUNDUP($G161,2)," ",""),AWHB_Data!$C$4:$M$1005,MATCH('Estimator AWHB'!$C161,AWHB_Data!$C$4:$M$4,0),TRUE)*1000,"")</f>
        <v/>
      </c>
      <c r="K161" s="61" t="str">
        <f>IFERROR($J161/AWHB_Data!$H$1,"")</f>
        <v/>
      </c>
      <c r="L161" s="62" t="str">
        <f t="shared" si="17"/>
        <v/>
      </c>
      <c r="M161" s="63" t="str">
        <f>IFERROR(VLOOKUP(SUBSTITUTE($Q161&amp;ROUNDUP($G161,2)," ",""),AWHB_Data!$C$4:$N$1005,12,TRUE),"")</f>
        <v/>
      </c>
      <c r="N161" s="74" t="str">
        <f t="shared" si="16"/>
        <v xml:space="preserve"> </v>
      </c>
      <c r="O161" s="75" t="str">
        <f t="shared" si="18"/>
        <v/>
      </c>
      <c r="Q161" s="55" t="str">
        <f>IF($B$1="Metric",IFERROR(VLOOKUP(SUBSTITUTE($A161&amp;"Metric"&amp;$B161," ",""),members_metric!$F$7:$K$2000,6,FALSE),""),IFERROR(VLOOKUP(SUBSTITUTE($A161&amp;$B161," ",""),members!$D$7:$I$2000,6,FALSE),""))</f>
        <v/>
      </c>
      <c r="R161" s="66" t="str">
        <f>IF($B$1="Metric", IFERROR(VLOOKUP(SUBSTITUTE($A161&amp;"Metric"&amp;$B161," ",""),members_metric!$F$7:$J$2000,2,FALSE)/12,""),IFERROR(VLOOKUP(SUBSTITUTE($A161&amp;$B161," ",""),members!$D$7:$G$2000,2,FALSE)/12,""))</f>
        <v/>
      </c>
      <c r="S161" s="67" t="str">
        <f>IF($B$1="Metric", IFERROR(VLOOKUP(SUBSTITUTE($A161&amp;"Metric"&amp;$B161," ",""),members_metric!$F$7:$J$2000,5,FALSE),""),IFERROR(VLOOKUP(SUBSTITUTE($A161&amp;$B161," ",""),members!$D$7:$H$2000,5,FALSE),""))</f>
        <v/>
      </c>
      <c r="T161" s="55"/>
      <c r="U161" s="119"/>
      <c r="V161" s="119"/>
      <c r="W161" s="119"/>
      <c r="X161" s="119"/>
      <c r="Y161" s="119"/>
      <c r="Z161" s="119"/>
      <c r="AA161" s="119"/>
      <c r="AB161" s="119"/>
      <c r="AC161" s="119"/>
      <c r="AD161" s="119"/>
      <c r="AE161" s="119"/>
      <c r="AF161" s="119"/>
      <c r="AG161" s="119"/>
      <c r="AH161" s="119"/>
      <c r="AI161" s="119"/>
      <c r="AJ161" s="119"/>
      <c r="AK161" s="119"/>
      <c r="AL161" s="119"/>
      <c r="AM161" s="119"/>
      <c r="AN161" s="119"/>
    </row>
    <row r="162" spans="1:40" ht="15" x14ac:dyDescent="0.2">
      <c r="A162" s="121"/>
      <c r="B162" s="122"/>
      <c r="C162" s="122"/>
      <c r="D162" s="122"/>
      <c r="E162" s="122"/>
      <c r="F162" s="58">
        <f t="shared" si="14"/>
        <v>0</v>
      </c>
      <c r="G162" s="59" t="str">
        <f>IF($B$1="Metric", IFERROR(VLOOKUP(SUBSTITUTE($A162&amp;"Metric"&amp;$B162," ",""),members_metric!$F$7:$J$2000,3,FALSE),""),  IFERROR(VLOOKUP(SUBSTITUTE($A162&amp;$B162," ",""),members!$D$7:$G$2000,3,FALSE),""))</f>
        <v/>
      </c>
      <c r="H162" s="60" t="str">
        <f t="shared" si="15"/>
        <v/>
      </c>
      <c r="I162" s="57"/>
      <c r="J162" s="61" t="str">
        <f>IFERROR(VLOOKUP(SUBSTITUTE($Q162&amp;ROUNDUP($G162,2)," ",""),AWHB_Data!$C$4:$M$1005,MATCH('Estimator AWHB'!$C162,AWHB_Data!$C$4:$M$4,0),TRUE)*1000,"")</f>
        <v/>
      </c>
      <c r="K162" s="61" t="str">
        <f>IFERROR($J162/AWHB_Data!$H$1,"")</f>
        <v/>
      </c>
      <c r="L162" s="62" t="str">
        <f t="shared" si="17"/>
        <v/>
      </c>
      <c r="M162" s="63" t="str">
        <f>IFERROR(VLOOKUP(SUBSTITUTE($Q162&amp;ROUNDUP($G162,2)," ",""),AWHB_Data!$C$4:$N$1005,12,TRUE),"")</f>
        <v/>
      </c>
      <c r="N162" s="74" t="str">
        <f t="shared" si="16"/>
        <v xml:space="preserve"> </v>
      </c>
      <c r="O162" s="75" t="str">
        <f t="shared" si="18"/>
        <v/>
      </c>
      <c r="Q162" s="55" t="str">
        <f>IF($B$1="Metric",IFERROR(VLOOKUP(SUBSTITUTE($A162&amp;"Metric"&amp;$B162," ",""),members_metric!$F$7:$K$2000,6,FALSE),""),IFERROR(VLOOKUP(SUBSTITUTE($A162&amp;$B162," ",""),members!$D$7:$I$2000,6,FALSE),""))</f>
        <v/>
      </c>
      <c r="R162" s="66" t="str">
        <f>IF($B$1="Metric", IFERROR(VLOOKUP(SUBSTITUTE($A162&amp;"Metric"&amp;$B162," ",""),members_metric!$F$7:$J$2000,2,FALSE)/12,""),IFERROR(VLOOKUP(SUBSTITUTE($A162&amp;$B162," ",""),members!$D$7:$G$2000,2,FALSE)/12,""))</f>
        <v/>
      </c>
      <c r="S162" s="67" t="str">
        <f>IF($B$1="Metric", IFERROR(VLOOKUP(SUBSTITUTE($A162&amp;"Metric"&amp;$B162," ",""),members_metric!$F$7:$J$2000,5,FALSE),""),IFERROR(VLOOKUP(SUBSTITUTE($A162&amp;$B162," ",""),members!$D$7:$H$2000,5,FALSE),""))</f>
        <v/>
      </c>
      <c r="T162" s="55"/>
      <c r="U162" s="119"/>
      <c r="V162" s="119"/>
      <c r="W162" s="119"/>
      <c r="X162" s="119"/>
      <c r="Y162" s="119"/>
      <c r="Z162" s="119"/>
      <c r="AA162" s="119"/>
      <c r="AB162" s="119"/>
      <c r="AC162" s="119"/>
      <c r="AD162" s="119"/>
      <c r="AE162" s="119"/>
      <c r="AF162" s="119"/>
      <c r="AG162" s="119"/>
      <c r="AH162" s="119"/>
      <c r="AI162" s="119"/>
      <c r="AJ162" s="119"/>
      <c r="AK162" s="119"/>
      <c r="AL162" s="119"/>
      <c r="AM162" s="119"/>
      <c r="AN162" s="119"/>
    </row>
    <row r="163" spans="1:40" ht="15" x14ac:dyDescent="0.2">
      <c r="A163" s="121"/>
      <c r="B163" s="122"/>
      <c r="C163" s="122"/>
      <c r="D163" s="122"/>
      <c r="E163" s="122"/>
      <c r="F163" s="58">
        <f t="shared" si="14"/>
        <v>0</v>
      </c>
      <c r="G163" s="59" t="str">
        <f>IF($B$1="Metric", IFERROR(VLOOKUP(SUBSTITUTE($A163&amp;"Metric"&amp;$B163," ",""),members_metric!$F$7:$J$2000,3,FALSE),""),  IFERROR(VLOOKUP(SUBSTITUTE($A163&amp;$B163," ",""),members!$D$7:$G$2000,3,FALSE),""))</f>
        <v/>
      </c>
      <c r="H163" s="60" t="str">
        <f t="shared" si="15"/>
        <v/>
      </c>
      <c r="I163" s="57"/>
      <c r="J163" s="61" t="str">
        <f>IFERROR(VLOOKUP(SUBSTITUTE($Q163&amp;ROUNDUP($G163,2)," ",""),AWHB_Data!$C$4:$M$1005,MATCH('Estimator AWHB'!$C163,AWHB_Data!$C$4:$M$4,0),TRUE)*1000,"")</f>
        <v/>
      </c>
      <c r="K163" s="61" t="str">
        <f>IFERROR($J163/AWHB_Data!$H$1,"")</f>
        <v/>
      </c>
      <c r="L163" s="62" t="str">
        <f t="shared" si="17"/>
        <v/>
      </c>
      <c r="M163" s="63" t="str">
        <f>IFERROR(VLOOKUP(SUBSTITUTE($Q163&amp;ROUNDUP($G163,2)," ",""),AWHB_Data!$C$4:$N$1005,12,TRUE),"")</f>
        <v/>
      </c>
      <c r="N163" s="74" t="str">
        <f t="shared" si="16"/>
        <v xml:space="preserve"> </v>
      </c>
      <c r="O163" s="75" t="str">
        <f t="shared" si="18"/>
        <v/>
      </c>
      <c r="Q163" s="55" t="str">
        <f>IF($B$1="Metric",IFERROR(VLOOKUP(SUBSTITUTE($A163&amp;"Metric"&amp;$B163," ",""),members_metric!$F$7:$K$2000,6,FALSE),""),IFERROR(VLOOKUP(SUBSTITUTE($A163&amp;$B163," ",""),members!$D$7:$I$2000,6,FALSE),""))</f>
        <v/>
      </c>
      <c r="R163" s="66" t="str">
        <f>IF($B$1="Metric", IFERROR(VLOOKUP(SUBSTITUTE($A163&amp;"Metric"&amp;$B163," ",""),members_metric!$F$7:$J$2000,2,FALSE)/12,""),IFERROR(VLOOKUP(SUBSTITUTE($A163&amp;$B163," ",""),members!$D$7:$G$2000,2,FALSE)/12,""))</f>
        <v/>
      </c>
      <c r="S163" s="67" t="str">
        <f>IF($B$1="Metric", IFERROR(VLOOKUP(SUBSTITUTE($A163&amp;"Metric"&amp;$B163," ",""),members_metric!$F$7:$J$2000,5,FALSE),""),IFERROR(VLOOKUP(SUBSTITUTE($A163&amp;$B163," ",""),members!$D$7:$H$2000,5,FALSE),""))</f>
        <v/>
      </c>
      <c r="T163" s="55"/>
      <c r="U163" s="119"/>
      <c r="V163" s="119"/>
      <c r="W163" s="119"/>
      <c r="X163" s="119"/>
      <c r="Y163" s="119"/>
      <c r="Z163" s="119"/>
      <c r="AA163" s="119"/>
      <c r="AB163" s="119"/>
      <c r="AC163" s="119"/>
      <c r="AD163" s="119"/>
      <c r="AE163" s="119"/>
      <c r="AF163" s="119"/>
      <c r="AG163" s="119"/>
      <c r="AH163" s="119"/>
      <c r="AI163" s="119"/>
      <c r="AJ163" s="119"/>
      <c r="AK163" s="119"/>
      <c r="AL163" s="119"/>
      <c r="AM163" s="119"/>
      <c r="AN163" s="119"/>
    </row>
    <row r="164" spans="1:40" ht="15" x14ac:dyDescent="0.2">
      <c r="A164" s="121"/>
      <c r="B164" s="122"/>
      <c r="C164" s="122"/>
      <c r="D164" s="122"/>
      <c r="E164" s="122"/>
      <c r="F164" s="58">
        <f t="shared" si="14"/>
        <v>0</v>
      </c>
      <c r="G164" s="59" t="str">
        <f>IF($B$1="Metric", IFERROR(VLOOKUP(SUBSTITUTE($A164&amp;"Metric"&amp;$B164," ",""),members_metric!$F$7:$J$2000,3,FALSE),""),  IFERROR(VLOOKUP(SUBSTITUTE($A164&amp;$B164," ",""),members!$D$7:$G$2000,3,FALSE),""))</f>
        <v/>
      </c>
      <c r="H164" s="60" t="str">
        <f t="shared" si="15"/>
        <v/>
      </c>
      <c r="I164" s="57"/>
      <c r="J164" s="61" t="str">
        <f>IFERROR(VLOOKUP(SUBSTITUTE($Q164&amp;ROUNDUP($G164,2)," ",""),AWHB_Data!$C$4:$M$1005,MATCH('Estimator AWHB'!$C164,AWHB_Data!$C$4:$M$4,0),TRUE)*1000,"")</f>
        <v/>
      </c>
      <c r="K164" s="61" t="str">
        <f>IFERROR($J164/AWHB_Data!$H$1,"")</f>
        <v/>
      </c>
      <c r="L164" s="62" t="str">
        <f t="shared" si="17"/>
        <v/>
      </c>
      <c r="M164" s="63" t="str">
        <f>IFERROR(VLOOKUP(SUBSTITUTE($Q164&amp;ROUNDUP($G164,2)," ",""),AWHB_Data!$C$4:$N$1005,12,TRUE),"")</f>
        <v/>
      </c>
      <c r="N164" s="74" t="str">
        <f t="shared" si="16"/>
        <v xml:space="preserve"> </v>
      </c>
      <c r="O164" s="75" t="str">
        <f t="shared" si="18"/>
        <v/>
      </c>
      <c r="Q164" s="55" t="str">
        <f>IF($B$1="Metric",IFERROR(VLOOKUP(SUBSTITUTE($A164&amp;"Metric"&amp;$B164," ",""),members_metric!$F$7:$K$2000,6,FALSE),""),IFERROR(VLOOKUP(SUBSTITUTE($A164&amp;$B164," ",""),members!$D$7:$I$2000,6,FALSE),""))</f>
        <v/>
      </c>
      <c r="R164" s="66" t="str">
        <f>IF($B$1="Metric", IFERROR(VLOOKUP(SUBSTITUTE($A164&amp;"Metric"&amp;$B164," ",""),members_metric!$F$7:$J$2000,2,FALSE)/12,""),IFERROR(VLOOKUP(SUBSTITUTE($A164&amp;$B164," ",""),members!$D$7:$G$2000,2,FALSE)/12,""))</f>
        <v/>
      </c>
      <c r="S164" s="67" t="str">
        <f>IF($B$1="Metric", IFERROR(VLOOKUP(SUBSTITUTE($A164&amp;"Metric"&amp;$B164," ",""),members_metric!$F$7:$J$2000,5,FALSE),""),IFERROR(VLOOKUP(SUBSTITUTE($A164&amp;$B164," ",""),members!$D$7:$H$2000,5,FALSE),""))</f>
        <v/>
      </c>
      <c r="T164" s="55"/>
      <c r="U164" s="119"/>
      <c r="V164" s="119"/>
      <c r="W164" s="119"/>
      <c r="X164" s="119"/>
      <c r="Y164" s="119"/>
      <c r="Z164" s="119"/>
      <c r="AA164" s="119"/>
      <c r="AB164" s="119"/>
      <c r="AC164" s="119"/>
      <c r="AD164" s="119"/>
      <c r="AE164" s="119"/>
      <c r="AF164" s="119"/>
      <c r="AG164" s="119"/>
      <c r="AH164" s="119"/>
      <c r="AI164" s="119"/>
      <c r="AJ164" s="119"/>
      <c r="AK164" s="119"/>
      <c r="AL164" s="119"/>
      <c r="AM164" s="119"/>
      <c r="AN164" s="119"/>
    </row>
    <row r="165" spans="1:40" ht="15" x14ac:dyDescent="0.2">
      <c r="A165" s="121"/>
      <c r="B165" s="122"/>
      <c r="C165" s="122"/>
      <c r="D165" s="122"/>
      <c r="E165" s="122"/>
      <c r="F165" s="58">
        <f t="shared" si="14"/>
        <v>0</v>
      </c>
      <c r="G165" s="59" t="str">
        <f>IF($B$1="Metric", IFERROR(VLOOKUP(SUBSTITUTE($A165&amp;"Metric"&amp;$B165," ",""),members_metric!$F$7:$J$2000,3,FALSE),""),  IFERROR(VLOOKUP(SUBSTITUTE($A165&amp;$B165," ",""),members!$D$7:$G$2000,3,FALSE),""))</f>
        <v/>
      </c>
      <c r="H165" s="60" t="str">
        <f t="shared" si="15"/>
        <v/>
      </c>
      <c r="I165" s="57"/>
      <c r="J165" s="61" t="str">
        <f>IFERROR(VLOOKUP(SUBSTITUTE($Q165&amp;ROUNDUP($G165,2)," ",""),AWHB_Data!$C$4:$M$1005,MATCH('Estimator AWHB'!$C165,AWHB_Data!$C$4:$M$4,0),TRUE)*1000,"")</f>
        <v/>
      </c>
      <c r="K165" s="61" t="str">
        <f>IFERROR($J165/AWHB_Data!$H$1,"")</f>
        <v/>
      </c>
      <c r="L165" s="62" t="str">
        <f t="shared" si="17"/>
        <v/>
      </c>
      <c r="M165" s="63" t="str">
        <f>IFERROR(VLOOKUP(SUBSTITUTE($Q165&amp;ROUNDUP($G165,2)," ",""),AWHB_Data!$C$4:$N$1005,12,TRUE),"")</f>
        <v/>
      </c>
      <c r="N165" s="74" t="str">
        <f t="shared" si="16"/>
        <v xml:space="preserve"> </v>
      </c>
      <c r="O165" s="75" t="str">
        <f t="shared" si="18"/>
        <v/>
      </c>
      <c r="Q165" s="55" t="str">
        <f>IF($B$1="Metric",IFERROR(VLOOKUP(SUBSTITUTE($A165&amp;"Metric"&amp;$B165," ",""),members_metric!$F$7:$K$2000,6,FALSE),""),IFERROR(VLOOKUP(SUBSTITUTE($A165&amp;$B165," ",""),members!$D$7:$I$2000,6,FALSE),""))</f>
        <v/>
      </c>
      <c r="R165" s="66" t="str">
        <f>IF($B$1="Metric", IFERROR(VLOOKUP(SUBSTITUTE($A165&amp;"Metric"&amp;$B165," ",""),members_metric!$F$7:$J$2000,2,FALSE)/12,""),IFERROR(VLOOKUP(SUBSTITUTE($A165&amp;$B165," ",""),members!$D$7:$G$2000,2,FALSE)/12,""))</f>
        <v/>
      </c>
      <c r="S165" s="67" t="str">
        <f>IF($B$1="Metric", IFERROR(VLOOKUP(SUBSTITUTE($A165&amp;"Metric"&amp;$B165," ",""),members_metric!$F$7:$J$2000,5,FALSE),""),IFERROR(VLOOKUP(SUBSTITUTE($A165&amp;$B165," ",""),members!$D$7:$H$2000,5,FALSE),""))</f>
        <v/>
      </c>
      <c r="T165" s="55"/>
      <c r="U165" s="119"/>
      <c r="V165" s="119"/>
      <c r="W165" s="119"/>
      <c r="X165" s="119"/>
      <c r="Y165" s="119"/>
      <c r="Z165" s="119"/>
      <c r="AA165" s="119"/>
      <c r="AB165" s="119"/>
      <c r="AC165" s="119"/>
      <c r="AD165" s="119"/>
      <c r="AE165" s="119"/>
      <c r="AF165" s="119"/>
      <c r="AG165" s="119"/>
      <c r="AH165" s="119"/>
      <c r="AI165" s="119"/>
      <c r="AJ165" s="119"/>
      <c r="AK165" s="119"/>
      <c r="AL165" s="119"/>
      <c r="AM165" s="119"/>
      <c r="AN165" s="119"/>
    </row>
    <row r="166" spans="1:40" ht="15" x14ac:dyDescent="0.2">
      <c r="A166" s="121"/>
      <c r="B166" s="122"/>
      <c r="C166" s="122"/>
      <c r="D166" s="122"/>
      <c r="E166" s="122"/>
      <c r="F166" s="58">
        <f t="shared" si="14"/>
        <v>0</v>
      </c>
      <c r="G166" s="59" t="str">
        <f>IF($B$1="Metric", IFERROR(VLOOKUP(SUBSTITUTE($A166&amp;"Metric"&amp;$B166," ",""),members_metric!$F$7:$J$2000,3,FALSE),""),  IFERROR(VLOOKUP(SUBSTITUTE($A166&amp;$B166," ",""),members!$D$7:$G$2000,3,FALSE),""))</f>
        <v/>
      </c>
      <c r="H166" s="60" t="str">
        <f t="shared" si="15"/>
        <v/>
      </c>
      <c r="I166" s="57"/>
      <c r="J166" s="61" t="str">
        <f>IFERROR(VLOOKUP(SUBSTITUTE($Q166&amp;ROUNDUP($G166,2)," ",""),AWHB_Data!$C$4:$M$1005,MATCH('Estimator AWHB'!$C166,AWHB_Data!$C$4:$M$4,0),TRUE)*1000,"")</f>
        <v/>
      </c>
      <c r="K166" s="61" t="str">
        <f>IFERROR($J166/AWHB_Data!$H$1,"")</f>
        <v/>
      </c>
      <c r="L166" s="62" t="str">
        <f t="shared" si="17"/>
        <v/>
      </c>
      <c r="M166" s="63" t="str">
        <f>IFERROR(VLOOKUP(SUBSTITUTE($Q166&amp;ROUNDUP($G166,2)," ",""),AWHB_Data!$C$4:$N$1005,12,TRUE),"")</f>
        <v/>
      </c>
      <c r="N166" s="74" t="str">
        <f t="shared" si="16"/>
        <v xml:space="preserve"> </v>
      </c>
      <c r="O166" s="75" t="str">
        <f t="shared" si="18"/>
        <v/>
      </c>
      <c r="Q166" s="55" t="str">
        <f>IF($B$1="Metric",IFERROR(VLOOKUP(SUBSTITUTE($A166&amp;"Metric"&amp;$B166," ",""),members_metric!$F$7:$K$2000,6,FALSE),""),IFERROR(VLOOKUP(SUBSTITUTE($A166&amp;$B166," ",""),members!$D$7:$I$2000,6,FALSE),""))</f>
        <v/>
      </c>
      <c r="R166" s="66" t="str">
        <f>IF($B$1="Metric", IFERROR(VLOOKUP(SUBSTITUTE($A166&amp;"Metric"&amp;$B166," ",""),members_metric!$F$7:$J$2000,2,FALSE)/12,""),IFERROR(VLOOKUP(SUBSTITUTE($A166&amp;$B166," ",""),members!$D$7:$G$2000,2,FALSE)/12,""))</f>
        <v/>
      </c>
      <c r="S166" s="67" t="str">
        <f>IF($B$1="Metric", IFERROR(VLOOKUP(SUBSTITUTE($A166&amp;"Metric"&amp;$B166," ",""),members_metric!$F$7:$J$2000,5,FALSE),""),IFERROR(VLOOKUP(SUBSTITUTE($A166&amp;$B166," ",""),members!$D$7:$H$2000,5,FALSE),""))</f>
        <v/>
      </c>
      <c r="T166" s="55"/>
      <c r="U166" s="119"/>
      <c r="V166" s="119"/>
      <c r="W166" s="119"/>
      <c r="X166" s="119"/>
      <c r="Y166" s="119"/>
      <c r="Z166" s="119"/>
      <c r="AA166" s="119"/>
      <c r="AB166" s="119"/>
      <c r="AC166" s="119"/>
      <c r="AD166" s="119"/>
      <c r="AE166" s="119"/>
      <c r="AF166" s="119"/>
      <c r="AG166" s="119"/>
      <c r="AH166" s="119"/>
      <c r="AI166" s="119"/>
      <c r="AJ166" s="119"/>
      <c r="AK166" s="119"/>
      <c r="AL166" s="119"/>
      <c r="AM166" s="119"/>
      <c r="AN166" s="119"/>
    </row>
    <row r="167" spans="1:40" ht="15" x14ac:dyDescent="0.2">
      <c r="A167" s="121"/>
      <c r="B167" s="122"/>
      <c r="C167" s="122"/>
      <c r="D167" s="122"/>
      <c r="E167" s="122"/>
      <c r="F167" s="58">
        <f t="shared" si="14"/>
        <v>0</v>
      </c>
      <c r="G167" s="59" t="str">
        <f>IF($B$1="Metric", IFERROR(VLOOKUP(SUBSTITUTE($A167&amp;"Metric"&amp;$B167," ",""),members_metric!$F$7:$J$2000,3,FALSE),""),  IFERROR(VLOOKUP(SUBSTITUTE($A167&amp;$B167," ",""),members!$D$7:$G$2000,3,FALSE),""))</f>
        <v/>
      </c>
      <c r="H167" s="60" t="str">
        <f t="shared" si="15"/>
        <v/>
      </c>
      <c r="I167" s="57"/>
      <c r="J167" s="61" t="str">
        <f>IFERROR(VLOOKUP(SUBSTITUTE($Q167&amp;ROUNDUP($G167,2)," ",""),AWHB_Data!$C$4:$M$1005,MATCH('Estimator AWHB'!$C167,AWHB_Data!$C$4:$M$4,0),TRUE)*1000,"")</f>
        <v/>
      </c>
      <c r="K167" s="61" t="str">
        <f>IFERROR($J167/AWHB_Data!$H$1,"")</f>
        <v/>
      </c>
      <c r="L167" s="62" t="str">
        <f t="shared" si="17"/>
        <v/>
      </c>
      <c r="M167" s="63" t="str">
        <f>IFERROR(VLOOKUP(SUBSTITUTE($Q167&amp;ROUNDUP($G167,2)," ",""),AWHB_Data!$C$4:$N$1005,12,TRUE),"")</f>
        <v/>
      </c>
      <c r="N167" s="74" t="str">
        <f t="shared" si="16"/>
        <v xml:space="preserve"> </v>
      </c>
      <c r="O167" s="75" t="str">
        <f t="shared" si="18"/>
        <v/>
      </c>
      <c r="Q167" s="55" t="str">
        <f>IF($B$1="Metric",IFERROR(VLOOKUP(SUBSTITUTE($A167&amp;"Metric"&amp;$B167," ",""),members_metric!$F$7:$K$2000,6,FALSE),""),IFERROR(VLOOKUP(SUBSTITUTE($A167&amp;$B167," ",""),members!$D$7:$I$2000,6,FALSE),""))</f>
        <v/>
      </c>
      <c r="R167" s="66" t="str">
        <f>IF($B$1="Metric", IFERROR(VLOOKUP(SUBSTITUTE($A167&amp;"Metric"&amp;$B167," ",""),members_metric!$F$7:$J$2000,2,FALSE)/12,""),IFERROR(VLOOKUP(SUBSTITUTE($A167&amp;$B167," ",""),members!$D$7:$G$2000,2,FALSE)/12,""))</f>
        <v/>
      </c>
      <c r="S167" s="67" t="str">
        <f>IF($B$1="Metric", IFERROR(VLOOKUP(SUBSTITUTE($A167&amp;"Metric"&amp;$B167," ",""),members_metric!$F$7:$J$2000,5,FALSE),""),IFERROR(VLOOKUP(SUBSTITUTE($A167&amp;$B167," ",""),members!$D$7:$H$2000,5,FALSE),""))</f>
        <v/>
      </c>
      <c r="T167" s="55"/>
      <c r="U167" s="119"/>
      <c r="V167" s="119"/>
      <c r="W167" s="119"/>
      <c r="X167" s="119"/>
      <c r="Y167" s="119"/>
      <c r="Z167" s="119"/>
      <c r="AA167" s="119"/>
      <c r="AB167" s="119"/>
      <c r="AC167" s="119"/>
      <c r="AD167" s="119"/>
      <c r="AE167" s="119"/>
      <c r="AF167" s="119"/>
      <c r="AG167" s="119"/>
      <c r="AH167" s="119"/>
      <c r="AI167" s="119"/>
      <c r="AJ167" s="119"/>
      <c r="AK167" s="119"/>
      <c r="AL167" s="119"/>
      <c r="AM167" s="119"/>
      <c r="AN167" s="119"/>
    </row>
    <row r="168" spans="1:40" ht="15" x14ac:dyDescent="0.2">
      <c r="A168" s="121"/>
      <c r="B168" s="122"/>
      <c r="C168" s="122"/>
      <c r="D168" s="122"/>
      <c r="E168" s="122"/>
      <c r="F168" s="58">
        <f t="shared" si="14"/>
        <v>0</v>
      </c>
      <c r="G168" s="59" t="str">
        <f>IF($B$1="Metric", IFERROR(VLOOKUP(SUBSTITUTE($A168&amp;"Metric"&amp;$B168," ",""),members_metric!$F$7:$J$2000,3,FALSE),""),  IFERROR(VLOOKUP(SUBSTITUTE($A168&amp;$B168," ",""),members!$D$7:$G$2000,3,FALSE),""))</f>
        <v/>
      </c>
      <c r="H168" s="60" t="str">
        <f t="shared" si="15"/>
        <v/>
      </c>
      <c r="I168" s="57"/>
      <c r="J168" s="61" t="str">
        <f>IFERROR(VLOOKUP(SUBSTITUTE($Q168&amp;ROUNDUP($G168,2)," ",""),AWHB_Data!$C$4:$M$1005,MATCH('Estimator AWHB'!$C168,AWHB_Data!$C$4:$M$4,0),TRUE)*1000,"")</f>
        <v/>
      </c>
      <c r="K168" s="61" t="str">
        <f>IFERROR($J168/AWHB_Data!$H$1,"")</f>
        <v/>
      </c>
      <c r="L168" s="62" t="str">
        <f t="shared" si="17"/>
        <v/>
      </c>
      <c r="M168" s="63" t="str">
        <f>IFERROR(VLOOKUP(SUBSTITUTE($Q168&amp;ROUNDUP($G168,2)," ",""),AWHB_Data!$C$4:$N$1005,12,TRUE),"")</f>
        <v/>
      </c>
      <c r="N168" s="74" t="str">
        <f t="shared" si="16"/>
        <v xml:space="preserve"> </v>
      </c>
      <c r="O168" s="75" t="str">
        <f t="shared" si="18"/>
        <v/>
      </c>
      <c r="Q168" s="55" t="str">
        <f>IF($B$1="Metric",IFERROR(VLOOKUP(SUBSTITUTE($A168&amp;"Metric"&amp;$B168," ",""),members_metric!$F$7:$K$2000,6,FALSE),""),IFERROR(VLOOKUP(SUBSTITUTE($A168&amp;$B168," ",""),members!$D$7:$I$2000,6,FALSE),""))</f>
        <v/>
      </c>
      <c r="R168" s="66" t="str">
        <f>IF($B$1="Metric", IFERROR(VLOOKUP(SUBSTITUTE($A168&amp;"Metric"&amp;$B168," ",""),members_metric!$F$7:$J$2000,2,FALSE)/12,""),IFERROR(VLOOKUP(SUBSTITUTE($A168&amp;$B168," ",""),members!$D$7:$G$2000,2,FALSE)/12,""))</f>
        <v/>
      </c>
      <c r="S168" s="67" t="str">
        <f>IF($B$1="Metric", IFERROR(VLOOKUP(SUBSTITUTE($A168&amp;"Metric"&amp;$B168," ",""),members_metric!$F$7:$J$2000,5,FALSE),""),IFERROR(VLOOKUP(SUBSTITUTE($A168&amp;$B168," ",""),members!$D$7:$H$2000,5,FALSE),""))</f>
        <v/>
      </c>
      <c r="T168" s="55"/>
      <c r="U168" s="119"/>
      <c r="V168" s="119"/>
      <c r="W168" s="119"/>
      <c r="X168" s="119"/>
      <c r="Y168" s="119"/>
      <c r="Z168" s="119"/>
      <c r="AA168" s="119"/>
      <c r="AB168" s="119"/>
      <c r="AC168" s="119"/>
      <c r="AD168" s="119"/>
      <c r="AE168" s="119"/>
      <c r="AF168" s="119"/>
      <c r="AG168" s="119"/>
      <c r="AH168" s="119"/>
      <c r="AI168" s="119"/>
      <c r="AJ168" s="119"/>
      <c r="AK168" s="119"/>
      <c r="AL168" s="119"/>
      <c r="AM168" s="119"/>
      <c r="AN168" s="119"/>
    </row>
    <row r="169" spans="1:40" ht="15" x14ac:dyDescent="0.2">
      <c r="A169" s="121"/>
      <c r="B169" s="122"/>
      <c r="C169" s="122"/>
      <c r="D169" s="122"/>
      <c r="E169" s="122"/>
      <c r="F169" s="58">
        <f t="shared" si="14"/>
        <v>0</v>
      </c>
      <c r="G169" s="59" t="str">
        <f>IF($B$1="Metric", IFERROR(VLOOKUP(SUBSTITUTE($A169&amp;"Metric"&amp;$B169," ",""),members_metric!$F$7:$J$2000,3,FALSE),""),  IFERROR(VLOOKUP(SUBSTITUTE($A169&amp;$B169," ",""),members!$D$7:$G$2000,3,FALSE),""))</f>
        <v/>
      </c>
      <c r="H169" s="60" t="str">
        <f t="shared" si="15"/>
        <v/>
      </c>
      <c r="I169" s="57"/>
      <c r="J169" s="61" t="str">
        <f>IFERROR(VLOOKUP(SUBSTITUTE($Q169&amp;ROUNDUP($G169,2)," ",""),AWHB_Data!$C$4:$M$1005,MATCH('Estimator AWHB'!$C169,AWHB_Data!$C$4:$M$4,0),TRUE)*1000,"")</f>
        <v/>
      </c>
      <c r="K169" s="61" t="str">
        <f>IFERROR($J169/AWHB_Data!$H$1,"")</f>
        <v/>
      </c>
      <c r="L169" s="62" t="str">
        <f t="shared" si="17"/>
        <v/>
      </c>
      <c r="M169" s="63" t="str">
        <f>IFERROR(VLOOKUP(SUBSTITUTE($Q169&amp;ROUNDUP($G169,2)," ",""),AWHB_Data!$C$4:$N$1005,12,TRUE),"")</f>
        <v/>
      </c>
      <c r="N169" s="74" t="str">
        <f t="shared" si="16"/>
        <v xml:space="preserve"> </v>
      </c>
      <c r="O169" s="75" t="str">
        <f t="shared" si="18"/>
        <v/>
      </c>
      <c r="Q169" s="55" t="str">
        <f>IF($B$1="Metric",IFERROR(VLOOKUP(SUBSTITUTE($A169&amp;"Metric"&amp;$B169," ",""),members_metric!$F$7:$K$2000,6,FALSE),""),IFERROR(VLOOKUP(SUBSTITUTE($A169&amp;$B169," ",""),members!$D$7:$I$2000,6,FALSE),""))</f>
        <v/>
      </c>
      <c r="R169" s="66" t="str">
        <f>IF($B$1="Metric", IFERROR(VLOOKUP(SUBSTITUTE($A169&amp;"Metric"&amp;$B169," ",""),members_metric!$F$7:$J$2000,2,FALSE)/12,""),IFERROR(VLOOKUP(SUBSTITUTE($A169&amp;$B169," ",""),members!$D$7:$G$2000,2,FALSE)/12,""))</f>
        <v/>
      </c>
      <c r="S169" s="67" t="str">
        <f>IF($B$1="Metric", IFERROR(VLOOKUP(SUBSTITUTE($A169&amp;"Metric"&amp;$B169," ",""),members_metric!$F$7:$J$2000,5,FALSE),""),IFERROR(VLOOKUP(SUBSTITUTE($A169&amp;$B169," ",""),members!$D$7:$H$2000,5,FALSE),""))</f>
        <v/>
      </c>
      <c r="T169" s="55"/>
      <c r="U169" s="119"/>
      <c r="V169" s="119"/>
      <c r="W169" s="119"/>
      <c r="X169" s="119"/>
      <c r="Y169" s="119"/>
      <c r="Z169" s="119"/>
      <c r="AA169" s="119"/>
      <c r="AB169" s="119"/>
      <c r="AC169" s="119"/>
      <c r="AD169" s="119"/>
      <c r="AE169" s="119"/>
      <c r="AF169" s="119"/>
      <c r="AG169" s="119"/>
      <c r="AH169" s="119"/>
      <c r="AI169" s="119"/>
      <c r="AJ169" s="119"/>
      <c r="AK169" s="119"/>
      <c r="AL169" s="119"/>
      <c r="AM169" s="119"/>
      <c r="AN169" s="119"/>
    </row>
    <row r="170" spans="1:40" ht="15" x14ac:dyDescent="0.2">
      <c r="A170" s="121"/>
      <c r="B170" s="122"/>
      <c r="C170" s="122"/>
      <c r="D170" s="122"/>
      <c r="E170" s="122"/>
      <c r="F170" s="58">
        <f t="shared" si="14"/>
        <v>0</v>
      </c>
      <c r="G170" s="59" t="str">
        <f>IF($B$1="Metric", IFERROR(VLOOKUP(SUBSTITUTE($A170&amp;"Metric"&amp;$B170," ",""),members_metric!$F$7:$J$2000,3,FALSE),""),  IFERROR(VLOOKUP(SUBSTITUTE($A170&amp;$B170," ",""),members!$D$7:$G$2000,3,FALSE),""))</f>
        <v/>
      </c>
      <c r="H170" s="60" t="str">
        <f t="shared" si="15"/>
        <v/>
      </c>
      <c r="I170" s="57"/>
      <c r="J170" s="61" t="str">
        <f>IFERROR(VLOOKUP(SUBSTITUTE($Q170&amp;ROUNDUP($G170,2)," ",""),AWHB_Data!$C$4:$M$1005,MATCH('Estimator AWHB'!$C170,AWHB_Data!$C$4:$M$4,0),TRUE)*1000,"")</f>
        <v/>
      </c>
      <c r="K170" s="61" t="str">
        <f>IFERROR($J170/AWHB_Data!$H$1,"")</f>
        <v/>
      </c>
      <c r="L170" s="62" t="str">
        <f t="shared" si="17"/>
        <v/>
      </c>
      <c r="M170" s="63" t="str">
        <f>IFERROR(VLOOKUP(SUBSTITUTE($Q170&amp;ROUNDUP($G170,2)," ",""),AWHB_Data!$C$4:$N$1005,12,TRUE),"")</f>
        <v/>
      </c>
      <c r="N170" s="74" t="str">
        <f t="shared" si="16"/>
        <v xml:space="preserve"> </v>
      </c>
      <c r="O170" s="75" t="str">
        <f t="shared" si="18"/>
        <v/>
      </c>
      <c r="Q170" s="55" t="str">
        <f>IF($B$1="Metric",IFERROR(VLOOKUP(SUBSTITUTE($A170&amp;"Metric"&amp;$B170," ",""),members_metric!$F$7:$K$2000,6,FALSE),""),IFERROR(VLOOKUP(SUBSTITUTE($A170&amp;$B170," ",""),members!$D$7:$I$2000,6,FALSE),""))</f>
        <v/>
      </c>
      <c r="R170" s="66" t="str">
        <f>IF($B$1="Metric", IFERROR(VLOOKUP(SUBSTITUTE($A170&amp;"Metric"&amp;$B170," ",""),members_metric!$F$7:$J$2000,2,FALSE)/12,""),IFERROR(VLOOKUP(SUBSTITUTE($A170&amp;$B170," ",""),members!$D$7:$G$2000,2,FALSE)/12,""))</f>
        <v/>
      </c>
      <c r="S170" s="67" t="str">
        <f>IF($B$1="Metric", IFERROR(VLOOKUP(SUBSTITUTE($A170&amp;"Metric"&amp;$B170," ",""),members_metric!$F$7:$J$2000,5,FALSE),""),IFERROR(VLOOKUP(SUBSTITUTE($A170&amp;$B170," ",""),members!$D$7:$H$2000,5,FALSE),""))</f>
        <v/>
      </c>
      <c r="T170" s="55"/>
      <c r="U170" s="119"/>
      <c r="V170" s="119"/>
      <c r="W170" s="119"/>
      <c r="X170" s="119"/>
      <c r="Y170" s="119"/>
      <c r="Z170" s="119"/>
      <c r="AA170" s="119"/>
      <c r="AB170" s="119"/>
      <c r="AC170" s="119"/>
      <c r="AD170" s="119"/>
      <c r="AE170" s="119"/>
      <c r="AF170" s="119"/>
      <c r="AG170" s="119"/>
      <c r="AH170" s="119"/>
      <c r="AI170" s="119"/>
      <c r="AJ170" s="119"/>
      <c r="AK170" s="119"/>
      <c r="AL170" s="119"/>
      <c r="AM170" s="119"/>
      <c r="AN170" s="119"/>
    </row>
    <row r="171" spans="1:40" ht="15" x14ac:dyDescent="0.2">
      <c r="A171" s="121"/>
      <c r="B171" s="122"/>
      <c r="C171" s="122"/>
      <c r="D171" s="122"/>
      <c r="E171" s="122"/>
      <c r="F171" s="58">
        <f t="shared" si="14"/>
        <v>0</v>
      </c>
      <c r="G171" s="59" t="str">
        <f>IF($B$1="Metric", IFERROR(VLOOKUP(SUBSTITUTE($A171&amp;"Metric"&amp;$B171," ",""),members_metric!$F$7:$J$2000,3,FALSE),""),  IFERROR(VLOOKUP(SUBSTITUTE($A171&amp;$B171," ",""),members!$D$7:$G$2000,3,FALSE),""))</f>
        <v/>
      </c>
      <c r="H171" s="60" t="str">
        <f t="shared" si="15"/>
        <v/>
      </c>
      <c r="I171" s="57"/>
      <c r="J171" s="61" t="str">
        <f>IFERROR(VLOOKUP(SUBSTITUTE($Q171&amp;ROUNDUP($G171,2)," ",""),AWHB_Data!$C$4:$M$1005,MATCH('Estimator AWHB'!$C171,AWHB_Data!$C$4:$M$4,0),TRUE)*1000,"")</f>
        <v/>
      </c>
      <c r="K171" s="61" t="str">
        <f>IFERROR($J171/AWHB_Data!$H$1,"")</f>
        <v/>
      </c>
      <c r="L171" s="62" t="str">
        <f t="shared" si="17"/>
        <v/>
      </c>
      <c r="M171" s="63" t="str">
        <f>IFERROR(VLOOKUP(SUBSTITUTE($Q171&amp;ROUNDUP($G171,2)," ",""),AWHB_Data!$C$4:$N$1005,12,TRUE),"")</f>
        <v/>
      </c>
      <c r="N171" s="74" t="str">
        <f t="shared" si="16"/>
        <v xml:space="preserve"> </v>
      </c>
      <c r="O171" s="75" t="str">
        <f t="shared" si="18"/>
        <v/>
      </c>
      <c r="Q171" s="55" t="str">
        <f>IF($B$1="Metric",IFERROR(VLOOKUP(SUBSTITUTE($A171&amp;"Metric"&amp;$B171," ",""),members_metric!$F$7:$K$2000,6,FALSE),""),IFERROR(VLOOKUP(SUBSTITUTE($A171&amp;$B171," ",""),members!$D$7:$I$2000,6,FALSE),""))</f>
        <v/>
      </c>
      <c r="R171" s="66" t="str">
        <f>IF($B$1="Metric", IFERROR(VLOOKUP(SUBSTITUTE($A171&amp;"Metric"&amp;$B171," ",""),members_metric!$F$7:$J$2000,2,FALSE)/12,""),IFERROR(VLOOKUP(SUBSTITUTE($A171&amp;$B171," ",""),members!$D$7:$G$2000,2,FALSE)/12,""))</f>
        <v/>
      </c>
      <c r="S171" s="67" t="str">
        <f>IF($B$1="Metric", IFERROR(VLOOKUP(SUBSTITUTE($A171&amp;"Metric"&amp;$B171," ",""),members_metric!$F$7:$J$2000,5,FALSE),""),IFERROR(VLOOKUP(SUBSTITUTE($A171&amp;$B171," ",""),members!$D$7:$H$2000,5,FALSE),""))</f>
        <v/>
      </c>
      <c r="T171" s="55"/>
      <c r="U171" s="119"/>
      <c r="V171" s="119"/>
      <c r="W171" s="119"/>
      <c r="X171" s="119"/>
      <c r="Y171" s="119"/>
      <c r="Z171" s="119"/>
      <c r="AA171" s="119"/>
      <c r="AB171" s="119"/>
      <c r="AC171" s="119"/>
      <c r="AD171" s="119"/>
      <c r="AE171" s="119"/>
      <c r="AF171" s="119"/>
      <c r="AG171" s="119"/>
      <c r="AH171" s="119"/>
      <c r="AI171" s="119"/>
      <c r="AJ171" s="119"/>
      <c r="AK171" s="119"/>
      <c r="AL171" s="119"/>
      <c r="AM171" s="119"/>
      <c r="AN171" s="119"/>
    </row>
    <row r="172" spans="1:40" ht="15" x14ac:dyDescent="0.2">
      <c r="A172" s="121"/>
      <c r="B172" s="122"/>
      <c r="C172" s="122"/>
      <c r="D172" s="122"/>
      <c r="E172" s="122"/>
      <c r="F172" s="58">
        <f t="shared" si="14"/>
        <v>0</v>
      </c>
      <c r="G172" s="59" t="str">
        <f>IF($B$1="Metric", IFERROR(VLOOKUP(SUBSTITUTE($A172&amp;"Metric"&amp;$B172," ",""),members_metric!$F$7:$J$2000,3,FALSE),""),  IFERROR(VLOOKUP(SUBSTITUTE($A172&amp;$B172," ",""),members!$D$7:$G$2000,3,FALSE),""))</f>
        <v/>
      </c>
      <c r="H172" s="60" t="str">
        <f t="shared" si="15"/>
        <v/>
      </c>
      <c r="I172" s="57"/>
      <c r="J172" s="61" t="str">
        <f>IFERROR(VLOOKUP(SUBSTITUTE($Q172&amp;ROUNDUP($G172,2)," ",""),AWHB_Data!$C$4:$M$1005,MATCH('Estimator AWHB'!$C172,AWHB_Data!$C$4:$M$4,0),TRUE)*1000,"")</f>
        <v/>
      </c>
      <c r="K172" s="61" t="str">
        <f>IFERROR($J172/AWHB_Data!$H$1,"")</f>
        <v/>
      </c>
      <c r="L172" s="62" t="str">
        <f t="shared" si="17"/>
        <v/>
      </c>
      <c r="M172" s="63" t="str">
        <f>IFERROR(VLOOKUP(SUBSTITUTE($Q172&amp;ROUNDUP($G172,2)," ",""),AWHB_Data!$C$4:$N$1005,12,TRUE),"")</f>
        <v/>
      </c>
      <c r="N172" s="74" t="str">
        <f t="shared" si="16"/>
        <v xml:space="preserve"> </v>
      </c>
      <c r="O172" s="75" t="str">
        <f t="shared" si="18"/>
        <v/>
      </c>
      <c r="Q172" s="55" t="str">
        <f>IF($B$1="Metric",IFERROR(VLOOKUP(SUBSTITUTE($A172&amp;"Metric"&amp;$B172," ",""),members_metric!$F$7:$K$2000,6,FALSE),""),IFERROR(VLOOKUP(SUBSTITUTE($A172&amp;$B172," ",""),members!$D$7:$I$2000,6,FALSE),""))</f>
        <v/>
      </c>
      <c r="R172" s="66" t="str">
        <f>IF($B$1="Metric", IFERROR(VLOOKUP(SUBSTITUTE($A172&amp;"Metric"&amp;$B172," ",""),members_metric!$F$7:$J$2000,2,FALSE)/12,""),IFERROR(VLOOKUP(SUBSTITUTE($A172&amp;$B172," ",""),members!$D$7:$G$2000,2,FALSE)/12,""))</f>
        <v/>
      </c>
      <c r="S172" s="67" t="str">
        <f>IF($B$1="Metric", IFERROR(VLOOKUP(SUBSTITUTE($A172&amp;"Metric"&amp;$B172," ",""),members_metric!$F$7:$J$2000,5,FALSE),""),IFERROR(VLOOKUP(SUBSTITUTE($A172&amp;$B172," ",""),members!$D$7:$H$2000,5,FALSE),""))</f>
        <v/>
      </c>
      <c r="T172" s="55"/>
      <c r="U172" s="119"/>
      <c r="V172" s="119"/>
      <c r="W172" s="119"/>
      <c r="X172" s="119"/>
      <c r="Y172" s="119"/>
      <c r="Z172" s="119"/>
      <c r="AA172" s="119"/>
      <c r="AB172" s="119"/>
      <c r="AC172" s="119"/>
      <c r="AD172" s="119"/>
      <c r="AE172" s="119"/>
      <c r="AF172" s="119"/>
      <c r="AG172" s="119"/>
      <c r="AH172" s="119"/>
      <c r="AI172" s="119"/>
      <c r="AJ172" s="119"/>
      <c r="AK172" s="119"/>
      <c r="AL172" s="119"/>
      <c r="AM172" s="119"/>
      <c r="AN172" s="119"/>
    </row>
    <row r="173" spans="1:40" ht="15" x14ac:dyDescent="0.2">
      <c r="A173" s="121"/>
      <c r="B173" s="122"/>
      <c r="C173" s="122"/>
      <c r="D173" s="122"/>
      <c r="E173" s="122"/>
      <c r="F173" s="58">
        <f t="shared" si="14"/>
        <v>0</v>
      </c>
      <c r="G173" s="59" t="str">
        <f>IF($B$1="Metric", IFERROR(VLOOKUP(SUBSTITUTE($A173&amp;"Metric"&amp;$B173," ",""),members_metric!$F$7:$J$2000,3,FALSE),""),  IFERROR(VLOOKUP(SUBSTITUTE($A173&amp;$B173," ",""),members!$D$7:$G$2000,3,FALSE),""))</f>
        <v/>
      </c>
      <c r="H173" s="60" t="str">
        <f t="shared" si="15"/>
        <v/>
      </c>
      <c r="I173" s="57"/>
      <c r="J173" s="61" t="str">
        <f>IFERROR(VLOOKUP(SUBSTITUTE($Q173&amp;ROUNDUP($G173,2)," ",""),AWHB_Data!$C$4:$M$1005,MATCH('Estimator AWHB'!$C173,AWHB_Data!$C$4:$M$4,0),TRUE)*1000,"")</f>
        <v/>
      </c>
      <c r="K173" s="61" t="str">
        <f>IFERROR($J173/AWHB_Data!$H$1,"")</f>
        <v/>
      </c>
      <c r="L173" s="62" t="str">
        <f t="shared" si="17"/>
        <v/>
      </c>
      <c r="M173" s="63" t="str">
        <f>IFERROR(VLOOKUP(SUBSTITUTE($Q173&amp;ROUNDUP($G173,2)," ",""),AWHB_Data!$C$4:$N$1005,12,TRUE),"")</f>
        <v/>
      </c>
      <c r="N173" s="74" t="str">
        <f t="shared" si="16"/>
        <v xml:space="preserve"> </v>
      </c>
      <c r="O173" s="75" t="str">
        <f t="shared" si="18"/>
        <v/>
      </c>
      <c r="Q173" s="55" t="str">
        <f>IF($B$1="Metric",IFERROR(VLOOKUP(SUBSTITUTE($A173&amp;"Metric"&amp;$B173," ",""),members_metric!$F$7:$K$2000,6,FALSE),""),IFERROR(VLOOKUP(SUBSTITUTE($A173&amp;$B173," ",""),members!$D$7:$I$2000,6,FALSE),""))</f>
        <v/>
      </c>
      <c r="R173" s="66" t="str">
        <f>IF($B$1="Metric", IFERROR(VLOOKUP(SUBSTITUTE($A173&amp;"Metric"&amp;$B173," ",""),members_metric!$F$7:$J$2000,2,FALSE)/12,""),IFERROR(VLOOKUP(SUBSTITUTE($A173&amp;$B173," ",""),members!$D$7:$G$2000,2,FALSE)/12,""))</f>
        <v/>
      </c>
      <c r="S173" s="67" t="str">
        <f>IF($B$1="Metric", IFERROR(VLOOKUP(SUBSTITUTE($A173&amp;"Metric"&amp;$B173," ",""),members_metric!$F$7:$J$2000,5,FALSE),""),IFERROR(VLOOKUP(SUBSTITUTE($A173&amp;$B173," ",""),members!$D$7:$H$2000,5,FALSE),""))</f>
        <v/>
      </c>
      <c r="T173" s="55"/>
      <c r="U173" s="119"/>
      <c r="V173" s="119"/>
      <c r="W173" s="119"/>
      <c r="X173" s="119"/>
      <c r="Y173" s="119"/>
      <c r="Z173" s="119"/>
      <c r="AA173" s="119"/>
      <c r="AB173" s="119"/>
      <c r="AC173" s="119"/>
      <c r="AD173" s="119"/>
      <c r="AE173" s="119"/>
      <c r="AF173" s="119"/>
      <c r="AG173" s="119"/>
      <c r="AH173" s="119"/>
      <c r="AI173" s="119"/>
      <c r="AJ173" s="119"/>
      <c r="AK173" s="119"/>
      <c r="AL173" s="119"/>
      <c r="AM173" s="119"/>
      <c r="AN173" s="119"/>
    </row>
    <row r="174" spans="1:40" ht="15" x14ac:dyDescent="0.2">
      <c r="A174" s="121"/>
      <c r="B174" s="122"/>
      <c r="C174" s="122"/>
      <c r="D174" s="122"/>
      <c r="E174" s="122"/>
      <c r="F174" s="58">
        <f t="shared" si="14"/>
        <v>0</v>
      </c>
      <c r="G174" s="59" t="str">
        <f>IF($B$1="Metric", IFERROR(VLOOKUP(SUBSTITUTE($A174&amp;"Metric"&amp;$B174," ",""),members_metric!$F$7:$J$2000,3,FALSE),""),  IFERROR(VLOOKUP(SUBSTITUTE($A174&amp;$B174," ",""),members!$D$7:$G$2000,3,FALSE),""))</f>
        <v/>
      </c>
      <c r="H174" s="60" t="str">
        <f t="shared" si="15"/>
        <v/>
      </c>
      <c r="I174" s="57"/>
      <c r="J174" s="61" t="str">
        <f>IFERROR(VLOOKUP(SUBSTITUTE($Q174&amp;ROUNDUP($G174,2)," ",""),AWHB_Data!$C$4:$M$1005,MATCH('Estimator AWHB'!$C174,AWHB_Data!$C$4:$M$4,0),TRUE)*1000,"")</f>
        <v/>
      </c>
      <c r="K174" s="61" t="str">
        <f>IFERROR($J174/AWHB_Data!$H$1,"")</f>
        <v/>
      </c>
      <c r="L174" s="62" t="str">
        <f t="shared" si="17"/>
        <v/>
      </c>
      <c r="M174" s="63" t="str">
        <f>IFERROR(VLOOKUP(SUBSTITUTE($Q174&amp;ROUNDUP($G174,2)," ",""),AWHB_Data!$C$4:$N$1005,12,TRUE),"")</f>
        <v/>
      </c>
      <c r="N174" s="74" t="str">
        <f t="shared" si="16"/>
        <v xml:space="preserve"> </v>
      </c>
      <c r="O174" s="75" t="str">
        <f t="shared" si="18"/>
        <v/>
      </c>
      <c r="Q174" s="55" t="str">
        <f>IF($B$1="Metric",IFERROR(VLOOKUP(SUBSTITUTE($A174&amp;"Metric"&amp;$B174," ",""),members_metric!$F$7:$K$2000,6,FALSE),""),IFERROR(VLOOKUP(SUBSTITUTE($A174&amp;$B174," ",""),members!$D$7:$I$2000,6,FALSE),""))</f>
        <v/>
      </c>
      <c r="R174" s="66" t="str">
        <f>IF($B$1="Metric", IFERROR(VLOOKUP(SUBSTITUTE($A174&amp;"Metric"&amp;$B174," ",""),members_metric!$F$7:$J$2000,2,FALSE)/12,""),IFERROR(VLOOKUP(SUBSTITUTE($A174&amp;$B174," ",""),members!$D$7:$G$2000,2,FALSE)/12,""))</f>
        <v/>
      </c>
      <c r="S174" s="67" t="str">
        <f>IF($B$1="Metric", IFERROR(VLOOKUP(SUBSTITUTE($A174&amp;"Metric"&amp;$B174," ",""),members_metric!$F$7:$J$2000,5,FALSE),""),IFERROR(VLOOKUP(SUBSTITUTE($A174&amp;$B174," ",""),members!$D$7:$H$2000,5,FALSE),""))</f>
        <v/>
      </c>
      <c r="T174" s="55"/>
      <c r="U174" s="119"/>
      <c r="V174" s="119"/>
      <c r="W174" s="119"/>
      <c r="X174" s="119"/>
      <c r="Y174" s="119"/>
      <c r="Z174" s="119"/>
      <c r="AA174" s="119"/>
      <c r="AB174" s="119"/>
      <c r="AC174" s="119"/>
      <c r="AD174" s="119"/>
      <c r="AE174" s="119"/>
      <c r="AF174" s="119"/>
      <c r="AG174" s="119"/>
      <c r="AH174" s="119"/>
      <c r="AI174" s="119"/>
      <c r="AJ174" s="119"/>
      <c r="AK174" s="119"/>
      <c r="AL174" s="119"/>
      <c r="AM174" s="119"/>
      <c r="AN174" s="119"/>
    </row>
    <row r="175" spans="1:40" ht="15" x14ac:dyDescent="0.2">
      <c r="A175" s="121"/>
      <c r="B175" s="122"/>
      <c r="C175" s="122"/>
      <c r="D175" s="122"/>
      <c r="E175" s="122"/>
      <c r="F175" s="58">
        <f t="shared" si="14"/>
        <v>0</v>
      </c>
      <c r="G175" s="59" t="str">
        <f>IF($B$1="Metric", IFERROR(VLOOKUP(SUBSTITUTE($A175&amp;"Metric"&amp;$B175," ",""),members_metric!$F$7:$J$2000,3,FALSE),""),  IFERROR(VLOOKUP(SUBSTITUTE($A175&amp;$B175," ",""),members!$D$7:$G$2000,3,FALSE),""))</f>
        <v/>
      </c>
      <c r="H175" s="60" t="str">
        <f t="shared" ref="H175:H206" si="19">IFERROR($R175*$E175*$D175,"")</f>
        <v/>
      </c>
      <c r="I175" s="57"/>
      <c r="J175" s="61" t="str">
        <f>IFERROR(VLOOKUP(SUBSTITUTE($Q175&amp;ROUNDUP($G175,2)," ",""),AWHB_Data!$C$4:$M$1005,MATCH('Estimator AWHB'!$C175,AWHB_Data!$C$4:$M$4,0),TRUE)*1000,"")</f>
        <v/>
      </c>
      <c r="K175" s="61" t="str">
        <f>IFERROR($J175/AWHB_Data!$H$1,"")</f>
        <v/>
      </c>
      <c r="L175" s="62" t="str">
        <f t="shared" si="17"/>
        <v/>
      </c>
      <c r="M175" s="63" t="str">
        <f>IFERROR(VLOOKUP(SUBSTITUTE($Q175&amp;ROUNDUP($G175,2)," ",""),AWHB_Data!$C$4:$N$1005,12,TRUE),"")</f>
        <v/>
      </c>
      <c r="N175" s="74" t="str">
        <f t="shared" ref="N175:N206" si="20">IFERROR($H175/$L175," ")</f>
        <v xml:space="preserve"> </v>
      </c>
      <c r="O175" s="75" t="str">
        <f t="shared" si="18"/>
        <v/>
      </c>
      <c r="Q175" s="55" t="str">
        <f>IF($B$1="Metric",IFERROR(VLOOKUP(SUBSTITUTE($A175&amp;"Metric"&amp;$B175," ",""),members_metric!$F$7:$K$2000,6,FALSE),""),IFERROR(VLOOKUP(SUBSTITUTE($A175&amp;$B175," ",""),members!$D$7:$I$2000,6,FALSE),""))</f>
        <v/>
      </c>
      <c r="R175" s="66" t="str">
        <f>IF($B$1="Metric", IFERROR(VLOOKUP(SUBSTITUTE($A175&amp;"Metric"&amp;$B175," ",""),members_metric!$F$7:$J$2000,2,FALSE)/12,""),IFERROR(VLOOKUP(SUBSTITUTE($A175&amp;$B175," ",""),members!$D$7:$G$2000,2,FALSE)/12,""))</f>
        <v/>
      </c>
      <c r="S175" s="67" t="str">
        <f>IF($B$1="Metric", IFERROR(VLOOKUP(SUBSTITUTE($A175&amp;"Metric"&amp;$B175," ",""),members_metric!$F$7:$J$2000,5,FALSE),""),IFERROR(VLOOKUP(SUBSTITUTE($A175&amp;$B175," ",""),members!$D$7:$H$2000,5,FALSE),""))</f>
        <v/>
      </c>
      <c r="T175" s="55"/>
      <c r="U175" s="119"/>
      <c r="V175" s="119"/>
      <c r="W175" s="119"/>
      <c r="X175" s="119"/>
      <c r="Y175" s="119"/>
      <c r="Z175" s="119"/>
      <c r="AA175" s="119"/>
      <c r="AB175" s="119"/>
      <c r="AC175" s="119"/>
      <c r="AD175" s="119"/>
      <c r="AE175" s="119"/>
      <c r="AF175" s="119"/>
      <c r="AG175" s="119"/>
      <c r="AH175" s="119"/>
      <c r="AI175" s="119"/>
      <c r="AJ175" s="119"/>
      <c r="AK175" s="119"/>
      <c r="AL175" s="119"/>
      <c r="AM175" s="119"/>
      <c r="AN175" s="119"/>
    </row>
    <row r="176" spans="1:40" ht="15" x14ac:dyDescent="0.2">
      <c r="A176" s="121"/>
      <c r="B176" s="122"/>
      <c r="C176" s="122"/>
      <c r="D176" s="122"/>
      <c r="E176" s="122"/>
      <c r="F176" s="58">
        <f t="shared" si="14"/>
        <v>0</v>
      </c>
      <c r="G176" s="59" t="str">
        <f>IF($B$1="Metric", IFERROR(VLOOKUP(SUBSTITUTE($A176&amp;"Metric"&amp;$B176," ",""),members_metric!$F$7:$J$2000,3,FALSE),""),  IFERROR(VLOOKUP(SUBSTITUTE($A176&amp;$B176," ",""),members!$D$7:$G$2000,3,FALSE),""))</f>
        <v/>
      </c>
      <c r="H176" s="60" t="str">
        <f t="shared" si="19"/>
        <v/>
      </c>
      <c r="I176" s="57"/>
      <c r="J176" s="61" t="str">
        <f>IFERROR(VLOOKUP(SUBSTITUTE($Q176&amp;ROUNDUP($G176,2)," ",""),AWHB_Data!$C$4:$M$1005,MATCH('Estimator AWHB'!$C176,AWHB_Data!$C$4:$M$4,0),TRUE)*1000,"")</f>
        <v/>
      </c>
      <c r="K176" s="61" t="str">
        <f>IFERROR($J176/AWHB_Data!$H$1,"")</f>
        <v/>
      </c>
      <c r="L176" s="62" t="str">
        <f t="shared" si="17"/>
        <v/>
      </c>
      <c r="M176" s="63" t="str">
        <f>IFERROR(VLOOKUP(SUBSTITUTE($Q176&amp;ROUNDUP($G176,2)," ",""),AWHB_Data!$C$4:$N$1005,12,TRUE),"")</f>
        <v/>
      </c>
      <c r="N176" s="74" t="str">
        <f t="shared" si="20"/>
        <v xml:space="preserve"> </v>
      </c>
      <c r="O176" s="75" t="str">
        <f t="shared" si="18"/>
        <v/>
      </c>
      <c r="Q176" s="55" t="str">
        <f>IF($B$1="Metric",IFERROR(VLOOKUP(SUBSTITUTE($A176&amp;"Metric"&amp;$B176," ",""),members_metric!$F$7:$K$2000,6,FALSE),""),IFERROR(VLOOKUP(SUBSTITUTE($A176&amp;$B176," ",""),members!$D$7:$I$2000,6,FALSE),""))</f>
        <v/>
      </c>
      <c r="R176" s="66" t="str">
        <f>IF($B$1="Metric", IFERROR(VLOOKUP(SUBSTITUTE($A176&amp;"Metric"&amp;$B176," ",""),members_metric!$F$7:$J$2000,2,FALSE)/12,""),IFERROR(VLOOKUP(SUBSTITUTE($A176&amp;$B176," ",""),members!$D$7:$G$2000,2,FALSE)/12,""))</f>
        <v/>
      </c>
      <c r="S176" s="67" t="str">
        <f>IF($B$1="Metric", IFERROR(VLOOKUP(SUBSTITUTE($A176&amp;"Metric"&amp;$B176," ",""),members_metric!$F$7:$J$2000,5,FALSE),""),IFERROR(VLOOKUP(SUBSTITUTE($A176&amp;$B176," ",""),members!$D$7:$H$2000,5,FALSE),""))</f>
        <v/>
      </c>
      <c r="T176" s="55"/>
      <c r="U176" s="119"/>
      <c r="V176" s="119"/>
      <c r="W176" s="119"/>
      <c r="X176" s="119"/>
      <c r="Y176" s="119"/>
      <c r="Z176" s="119"/>
      <c r="AA176" s="119"/>
      <c r="AB176" s="119"/>
      <c r="AC176" s="119"/>
      <c r="AD176" s="119"/>
      <c r="AE176" s="119"/>
      <c r="AF176" s="119"/>
      <c r="AG176" s="119"/>
      <c r="AH176" s="119"/>
      <c r="AI176" s="119"/>
      <c r="AJ176" s="119"/>
      <c r="AK176" s="119"/>
      <c r="AL176" s="119"/>
      <c r="AM176" s="119"/>
      <c r="AN176" s="119"/>
    </row>
    <row r="177" spans="1:40" ht="15" x14ac:dyDescent="0.2">
      <c r="A177" s="121"/>
      <c r="B177" s="122"/>
      <c r="C177" s="122"/>
      <c r="D177" s="122"/>
      <c r="E177" s="122"/>
      <c r="F177" s="58">
        <f t="shared" si="14"/>
        <v>0</v>
      </c>
      <c r="G177" s="59" t="str">
        <f>IF($B$1="Metric", IFERROR(VLOOKUP(SUBSTITUTE($A177&amp;"Metric"&amp;$B177," ",""),members_metric!$F$7:$J$2000,3,FALSE),""),  IFERROR(VLOOKUP(SUBSTITUTE($A177&amp;$B177," ",""),members!$D$7:$G$2000,3,FALSE),""))</f>
        <v/>
      </c>
      <c r="H177" s="60" t="str">
        <f t="shared" si="19"/>
        <v/>
      </c>
      <c r="I177" s="57"/>
      <c r="J177" s="61" t="str">
        <f>IFERROR(VLOOKUP(SUBSTITUTE($Q177&amp;ROUNDUP($G177,2)," ",""),AWHB_Data!$C$4:$M$1005,MATCH('Estimator AWHB'!$C177,AWHB_Data!$C$4:$M$4,0),TRUE)*1000,"")</f>
        <v/>
      </c>
      <c r="K177" s="61" t="str">
        <f>IFERROR($J177/AWHB_Data!$H$1,"")</f>
        <v/>
      </c>
      <c r="L177" s="62" t="str">
        <f t="shared" si="17"/>
        <v/>
      </c>
      <c r="M177" s="63" t="str">
        <f>IFERROR(VLOOKUP(SUBSTITUTE($Q177&amp;ROUNDUP($G177,2)," ",""),AWHB_Data!$C$4:$N$1005,12,TRUE),"")</f>
        <v/>
      </c>
      <c r="N177" s="74" t="str">
        <f t="shared" si="20"/>
        <v xml:space="preserve"> </v>
      </c>
      <c r="O177" s="75" t="str">
        <f t="shared" si="18"/>
        <v/>
      </c>
      <c r="Q177" s="55" t="str">
        <f>IF($B$1="Metric",IFERROR(VLOOKUP(SUBSTITUTE($A177&amp;"Metric"&amp;$B177," ",""),members_metric!$F$7:$K$2000,6,FALSE),""),IFERROR(VLOOKUP(SUBSTITUTE($A177&amp;$B177," ",""),members!$D$7:$I$2000,6,FALSE),""))</f>
        <v/>
      </c>
      <c r="R177" s="66" t="str">
        <f>IF($B$1="Metric", IFERROR(VLOOKUP(SUBSTITUTE($A177&amp;"Metric"&amp;$B177," ",""),members_metric!$F$7:$J$2000,2,FALSE)/12,""),IFERROR(VLOOKUP(SUBSTITUTE($A177&amp;$B177," ",""),members!$D$7:$G$2000,2,FALSE)/12,""))</f>
        <v/>
      </c>
      <c r="S177" s="67" t="str">
        <f>IF($B$1="Metric", IFERROR(VLOOKUP(SUBSTITUTE($A177&amp;"Metric"&amp;$B177," ",""),members_metric!$F$7:$J$2000,5,FALSE),""),IFERROR(VLOOKUP(SUBSTITUTE($A177&amp;$B177," ",""),members!$D$7:$H$2000,5,FALSE),""))</f>
        <v/>
      </c>
      <c r="T177" s="55"/>
      <c r="U177" s="119"/>
      <c r="V177" s="119"/>
      <c r="W177" s="119"/>
      <c r="X177" s="119"/>
      <c r="Y177" s="119"/>
      <c r="Z177" s="119"/>
      <c r="AA177" s="119"/>
      <c r="AB177" s="119"/>
      <c r="AC177" s="119"/>
      <c r="AD177" s="119"/>
      <c r="AE177" s="119"/>
      <c r="AF177" s="119"/>
      <c r="AG177" s="119"/>
      <c r="AH177" s="119"/>
      <c r="AI177" s="119"/>
      <c r="AJ177" s="119"/>
      <c r="AK177" s="119"/>
      <c r="AL177" s="119"/>
      <c r="AM177" s="119"/>
      <c r="AN177" s="119"/>
    </row>
    <row r="178" spans="1:40" ht="15" x14ac:dyDescent="0.2">
      <c r="A178" s="121"/>
      <c r="B178" s="122"/>
      <c r="C178" s="122"/>
      <c r="D178" s="122"/>
      <c r="E178" s="122"/>
      <c r="F178" s="58">
        <f t="shared" si="14"/>
        <v>0</v>
      </c>
      <c r="G178" s="59" t="str">
        <f>IF($B$1="Metric", IFERROR(VLOOKUP(SUBSTITUTE($A178&amp;"Metric"&amp;$B178," ",""),members_metric!$F$7:$J$2000,3,FALSE),""),  IFERROR(VLOOKUP(SUBSTITUTE($A178&amp;$B178," ",""),members!$D$7:$G$2000,3,FALSE),""))</f>
        <v/>
      </c>
      <c r="H178" s="60" t="str">
        <f t="shared" si="19"/>
        <v/>
      </c>
      <c r="I178" s="57"/>
      <c r="J178" s="61" t="str">
        <f>IFERROR(VLOOKUP(SUBSTITUTE($Q178&amp;ROUNDUP($G178,2)," ",""),AWHB_Data!$C$4:$M$1005,MATCH('Estimator AWHB'!$C178,AWHB_Data!$C$4:$M$4,0),TRUE)*1000,"")</f>
        <v/>
      </c>
      <c r="K178" s="61" t="str">
        <f>IFERROR($J178/AWHB_Data!$H$1,"")</f>
        <v/>
      </c>
      <c r="L178" s="62" t="str">
        <f t="shared" si="17"/>
        <v/>
      </c>
      <c r="M178" s="63" t="str">
        <f>IFERROR(VLOOKUP(SUBSTITUTE($Q178&amp;ROUNDUP($G178,2)," ",""),AWHB_Data!$C$4:$N$1005,12,TRUE),"")</f>
        <v/>
      </c>
      <c r="N178" s="74" t="str">
        <f t="shared" si="20"/>
        <v xml:space="preserve"> </v>
      </c>
      <c r="O178" s="75" t="str">
        <f t="shared" si="18"/>
        <v/>
      </c>
      <c r="Q178" s="55" t="str">
        <f>IF($B$1="Metric",IFERROR(VLOOKUP(SUBSTITUTE($A178&amp;"Metric"&amp;$B178," ",""),members_metric!$F$7:$K$2000,6,FALSE),""),IFERROR(VLOOKUP(SUBSTITUTE($A178&amp;$B178," ",""),members!$D$7:$I$2000,6,FALSE),""))</f>
        <v/>
      </c>
      <c r="R178" s="66" t="str">
        <f>IF($B$1="Metric", IFERROR(VLOOKUP(SUBSTITUTE($A178&amp;"Metric"&amp;$B178," ",""),members_metric!$F$7:$J$2000,2,FALSE)/12,""),IFERROR(VLOOKUP(SUBSTITUTE($A178&amp;$B178," ",""),members!$D$7:$G$2000,2,FALSE)/12,""))</f>
        <v/>
      </c>
      <c r="S178" s="67" t="str">
        <f>IF($B$1="Metric", IFERROR(VLOOKUP(SUBSTITUTE($A178&amp;"Metric"&amp;$B178," ",""),members_metric!$F$7:$J$2000,5,FALSE),""),IFERROR(VLOOKUP(SUBSTITUTE($A178&amp;$B178," ",""),members!$D$7:$H$2000,5,FALSE),""))</f>
        <v/>
      </c>
      <c r="T178" s="55"/>
      <c r="U178" s="119"/>
      <c r="V178" s="119"/>
      <c r="W178" s="119"/>
      <c r="X178" s="119"/>
      <c r="Y178" s="119"/>
      <c r="Z178" s="119"/>
      <c r="AA178" s="119"/>
      <c r="AB178" s="119"/>
      <c r="AC178" s="119"/>
      <c r="AD178" s="119"/>
      <c r="AE178" s="119"/>
      <c r="AF178" s="119"/>
      <c r="AG178" s="119"/>
      <c r="AH178" s="119"/>
      <c r="AI178" s="119"/>
      <c r="AJ178" s="119"/>
      <c r="AK178" s="119"/>
      <c r="AL178" s="119"/>
      <c r="AM178" s="119"/>
      <c r="AN178" s="119"/>
    </row>
    <row r="179" spans="1:40" ht="15" x14ac:dyDescent="0.2">
      <c r="A179" s="121"/>
      <c r="B179" s="122"/>
      <c r="C179" s="122"/>
      <c r="D179" s="122"/>
      <c r="E179" s="122"/>
      <c r="F179" s="58">
        <f t="shared" si="14"/>
        <v>0</v>
      </c>
      <c r="G179" s="59" t="str">
        <f>IF($B$1="Metric", IFERROR(VLOOKUP(SUBSTITUTE($A179&amp;"Metric"&amp;$B179," ",""),members_metric!$F$7:$J$2000,3,FALSE),""),  IFERROR(VLOOKUP(SUBSTITUTE($A179&amp;$B179," ",""),members!$D$7:$G$2000,3,FALSE),""))</f>
        <v/>
      </c>
      <c r="H179" s="60" t="str">
        <f t="shared" si="19"/>
        <v/>
      </c>
      <c r="I179" s="57"/>
      <c r="J179" s="61" t="str">
        <f>IFERROR(VLOOKUP(SUBSTITUTE($Q179&amp;ROUNDUP($G179,2)," ",""),AWHB_Data!$C$4:$M$1005,MATCH('Estimator AWHB'!$C179,AWHB_Data!$C$4:$M$4,0),TRUE)*1000,"")</f>
        <v/>
      </c>
      <c r="K179" s="61" t="str">
        <f>IFERROR($J179/AWHB_Data!$H$1,"")</f>
        <v/>
      </c>
      <c r="L179" s="62" t="str">
        <f t="shared" si="17"/>
        <v/>
      </c>
      <c r="M179" s="63" t="str">
        <f>IFERROR(VLOOKUP(SUBSTITUTE($Q179&amp;ROUNDUP($G179,2)," ",""),AWHB_Data!$C$4:$N$1005,12,TRUE),"")</f>
        <v/>
      </c>
      <c r="N179" s="74" t="str">
        <f t="shared" si="20"/>
        <v xml:space="preserve"> </v>
      </c>
      <c r="O179" s="75" t="str">
        <f t="shared" si="18"/>
        <v/>
      </c>
      <c r="Q179" s="55" t="str">
        <f>IF($B$1="Metric",IFERROR(VLOOKUP(SUBSTITUTE($A179&amp;"Metric"&amp;$B179," ",""),members_metric!$F$7:$K$2000,6,FALSE),""),IFERROR(VLOOKUP(SUBSTITUTE($A179&amp;$B179," ",""),members!$D$7:$I$2000,6,FALSE),""))</f>
        <v/>
      </c>
      <c r="R179" s="66" t="str">
        <f>IF($B$1="Metric", IFERROR(VLOOKUP(SUBSTITUTE($A179&amp;"Metric"&amp;$B179," ",""),members_metric!$F$7:$J$2000,2,FALSE)/12,""),IFERROR(VLOOKUP(SUBSTITUTE($A179&amp;$B179," ",""),members!$D$7:$G$2000,2,FALSE)/12,""))</f>
        <v/>
      </c>
      <c r="S179" s="67" t="str">
        <f>IF($B$1="Metric", IFERROR(VLOOKUP(SUBSTITUTE($A179&amp;"Metric"&amp;$B179," ",""),members_metric!$F$7:$J$2000,5,FALSE),""),IFERROR(VLOOKUP(SUBSTITUTE($A179&amp;$B179," ",""),members!$D$7:$H$2000,5,FALSE),""))</f>
        <v/>
      </c>
      <c r="T179" s="55"/>
      <c r="U179" s="119"/>
      <c r="V179" s="119"/>
      <c r="W179" s="119"/>
      <c r="X179" s="119"/>
      <c r="Y179" s="119"/>
      <c r="Z179" s="119"/>
      <c r="AA179" s="119"/>
      <c r="AB179" s="119"/>
      <c r="AC179" s="119"/>
      <c r="AD179" s="119"/>
      <c r="AE179" s="119"/>
      <c r="AF179" s="119"/>
      <c r="AG179" s="119"/>
      <c r="AH179" s="119"/>
      <c r="AI179" s="119"/>
      <c r="AJ179" s="119"/>
      <c r="AK179" s="119"/>
      <c r="AL179" s="119"/>
      <c r="AM179" s="119"/>
      <c r="AN179" s="119"/>
    </row>
    <row r="180" spans="1:40" ht="15" x14ac:dyDescent="0.2">
      <c r="A180" s="121"/>
      <c r="B180" s="122"/>
      <c r="C180" s="122"/>
      <c r="D180" s="122"/>
      <c r="E180" s="122"/>
      <c r="F180" s="58">
        <f t="shared" si="14"/>
        <v>0</v>
      </c>
      <c r="G180" s="59" t="str">
        <f>IF($B$1="Metric", IFERROR(VLOOKUP(SUBSTITUTE($A180&amp;"Metric"&amp;$B180," ",""),members_metric!$F$7:$J$2000,3,FALSE),""),  IFERROR(VLOOKUP(SUBSTITUTE($A180&amp;$B180," ",""),members!$D$7:$G$2000,3,FALSE),""))</f>
        <v/>
      </c>
      <c r="H180" s="60" t="str">
        <f t="shared" si="19"/>
        <v/>
      </c>
      <c r="I180" s="57"/>
      <c r="J180" s="61" t="str">
        <f>IFERROR(VLOOKUP(SUBSTITUTE($Q180&amp;ROUNDUP($G180,2)," ",""),AWHB_Data!$C$4:$M$1005,MATCH('Estimator AWHB'!$C180,AWHB_Data!$C$4:$M$4,0),TRUE)*1000,"")</f>
        <v/>
      </c>
      <c r="K180" s="61" t="str">
        <f>IFERROR($J180/AWHB_Data!$H$1,"")</f>
        <v/>
      </c>
      <c r="L180" s="62" t="str">
        <f t="shared" si="17"/>
        <v/>
      </c>
      <c r="M180" s="63" t="str">
        <f>IFERROR(VLOOKUP(SUBSTITUTE($Q180&amp;ROUNDUP($G180,2)," ",""),AWHB_Data!$C$4:$N$1005,12,TRUE),"")</f>
        <v/>
      </c>
      <c r="N180" s="74" t="str">
        <f t="shared" si="20"/>
        <v xml:space="preserve"> </v>
      </c>
      <c r="O180" s="75" t="str">
        <f t="shared" si="18"/>
        <v/>
      </c>
      <c r="Q180" s="55" t="str">
        <f>IF($B$1="Metric",IFERROR(VLOOKUP(SUBSTITUTE($A180&amp;"Metric"&amp;$B180," ",""),members_metric!$F$7:$K$2000,6,FALSE),""),IFERROR(VLOOKUP(SUBSTITUTE($A180&amp;$B180," ",""),members!$D$7:$I$2000,6,FALSE),""))</f>
        <v/>
      </c>
      <c r="R180" s="66" t="str">
        <f>IF($B$1="Metric", IFERROR(VLOOKUP(SUBSTITUTE($A180&amp;"Metric"&amp;$B180," ",""),members_metric!$F$7:$J$2000,2,FALSE)/12,""),IFERROR(VLOOKUP(SUBSTITUTE($A180&amp;$B180," ",""),members!$D$7:$G$2000,2,FALSE)/12,""))</f>
        <v/>
      </c>
      <c r="S180" s="67" t="str">
        <f>IF($B$1="Metric", IFERROR(VLOOKUP(SUBSTITUTE($A180&amp;"Metric"&amp;$B180," ",""),members_metric!$F$7:$J$2000,5,FALSE),""),IFERROR(VLOOKUP(SUBSTITUTE($A180&amp;$B180," ",""),members!$D$7:$H$2000,5,FALSE),""))</f>
        <v/>
      </c>
      <c r="T180" s="55"/>
      <c r="U180" s="119"/>
      <c r="V180" s="119"/>
      <c r="W180" s="119"/>
      <c r="X180" s="119"/>
      <c r="Y180" s="119"/>
      <c r="Z180" s="119"/>
      <c r="AA180" s="119"/>
      <c r="AB180" s="119"/>
      <c r="AC180" s="119"/>
      <c r="AD180" s="119"/>
      <c r="AE180" s="119"/>
      <c r="AF180" s="119"/>
      <c r="AG180" s="119"/>
      <c r="AH180" s="119"/>
      <c r="AI180" s="119"/>
      <c r="AJ180" s="119"/>
      <c r="AK180" s="119"/>
      <c r="AL180" s="119"/>
      <c r="AM180" s="119"/>
      <c r="AN180" s="119"/>
    </row>
    <row r="181" spans="1:40" ht="15" x14ac:dyDescent="0.2">
      <c r="A181" s="121"/>
      <c r="B181" s="122"/>
      <c r="C181" s="122"/>
      <c r="D181" s="122"/>
      <c r="E181" s="122"/>
      <c r="F181" s="58">
        <f t="shared" si="14"/>
        <v>0</v>
      </c>
      <c r="G181" s="59" t="str">
        <f>IF($B$1="Metric", IFERROR(VLOOKUP(SUBSTITUTE($A181&amp;"Metric"&amp;$B181," ",""),members_metric!$F$7:$J$2000,3,FALSE),""),  IFERROR(VLOOKUP(SUBSTITUTE($A181&amp;$B181," ",""),members!$D$7:$G$2000,3,FALSE),""))</f>
        <v/>
      </c>
      <c r="H181" s="60" t="str">
        <f t="shared" si="19"/>
        <v/>
      </c>
      <c r="I181" s="57"/>
      <c r="J181" s="61" t="str">
        <f>IFERROR(VLOOKUP(SUBSTITUTE($Q181&amp;ROUNDUP($G181,2)," ",""),AWHB_Data!$C$4:$M$1005,MATCH('Estimator AWHB'!$C181,AWHB_Data!$C$4:$M$4,0),TRUE)*1000,"")</f>
        <v/>
      </c>
      <c r="K181" s="61" t="str">
        <f>IFERROR($J181/AWHB_Data!$H$1,"")</f>
        <v/>
      </c>
      <c r="L181" s="62" t="str">
        <f t="shared" si="17"/>
        <v/>
      </c>
      <c r="M181" s="63" t="str">
        <f>IFERROR(VLOOKUP(SUBSTITUTE($Q181&amp;ROUNDUP($G181,2)," ",""),AWHB_Data!$C$4:$N$1005,12,TRUE),"")</f>
        <v/>
      </c>
      <c r="N181" s="74" t="str">
        <f t="shared" si="20"/>
        <v xml:space="preserve"> </v>
      </c>
      <c r="O181" s="75" t="str">
        <f t="shared" si="18"/>
        <v/>
      </c>
      <c r="Q181" s="55" t="str">
        <f>IF($B$1="Metric",IFERROR(VLOOKUP(SUBSTITUTE($A181&amp;"Metric"&amp;$B181," ",""),members_metric!$F$7:$K$2000,6,FALSE),""),IFERROR(VLOOKUP(SUBSTITUTE($A181&amp;$B181," ",""),members!$D$7:$I$2000,6,FALSE),""))</f>
        <v/>
      </c>
      <c r="R181" s="66" t="str">
        <f>IF($B$1="Metric", IFERROR(VLOOKUP(SUBSTITUTE($A181&amp;"Metric"&amp;$B181," ",""),members_metric!$F$7:$J$2000,2,FALSE)/12,""),IFERROR(VLOOKUP(SUBSTITUTE($A181&amp;$B181," ",""),members!$D$7:$G$2000,2,FALSE)/12,""))</f>
        <v/>
      </c>
      <c r="S181" s="67" t="str">
        <f>IF($B$1="Metric", IFERROR(VLOOKUP(SUBSTITUTE($A181&amp;"Metric"&amp;$B181," ",""),members_metric!$F$7:$J$2000,5,FALSE),""),IFERROR(VLOOKUP(SUBSTITUTE($A181&amp;$B181," ",""),members!$D$7:$H$2000,5,FALSE),""))</f>
        <v/>
      </c>
      <c r="T181" s="55"/>
      <c r="U181" s="119"/>
      <c r="V181" s="119"/>
      <c r="W181" s="119"/>
      <c r="X181" s="119"/>
      <c r="Y181" s="119"/>
      <c r="Z181" s="119"/>
      <c r="AA181" s="119"/>
      <c r="AB181" s="119"/>
      <c r="AC181" s="119"/>
      <c r="AD181" s="119"/>
      <c r="AE181" s="119"/>
      <c r="AF181" s="119"/>
      <c r="AG181" s="119"/>
      <c r="AH181" s="119"/>
      <c r="AI181" s="119"/>
      <c r="AJ181" s="119"/>
      <c r="AK181" s="119"/>
      <c r="AL181" s="119"/>
      <c r="AM181" s="119"/>
      <c r="AN181" s="119"/>
    </row>
    <row r="182" spans="1:40" ht="15" x14ac:dyDescent="0.2">
      <c r="A182" s="121"/>
      <c r="B182" s="122"/>
      <c r="C182" s="122"/>
      <c r="D182" s="122"/>
      <c r="E182" s="122"/>
      <c r="F182" s="58">
        <f t="shared" si="14"/>
        <v>0</v>
      </c>
      <c r="G182" s="59" t="str">
        <f>IF($B$1="Metric", IFERROR(VLOOKUP(SUBSTITUTE($A182&amp;"Metric"&amp;$B182," ",""),members_metric!$F$7:$J$2000,3,FALSE),""),  IFERROR(VLOOKUP(SUBSTITUTE($A182&amp;$B182," ",""),members!$D$7:$G$2000,3,FALSE),""))</f>
        <v/>
      </c>
      <c r="H182" s="60" t="str">
        <f t="shared" si="19"/>
        <v/>
      </c>
      <c r="I182" s="57"/>
      <c r="J182" s="61" t="str">
        <f>IFERROR(VLOOKUP(SUBSTITUTE($Q182&amp;ROUNDUP($G182,2)," ",""),AWHB_Data!$C$4:$M$1005,MATCH('Estimator AWHB'!$C182,AWHB_Data!$C$4:$M$4,0),TRUE)*1000,"")</f>
        <v/>
      </c>
      <c r="K182" s="61" t="str">
        <f>IFERROR($J182/AWHB_Data!$H$1,"")</f>
        <v/>
      </c>
      <c r="L182" s="62" t="str">
        <f t="shared" si="17"/>
        <v/>
      </c>
      <c r="M182" s="63" t="str">
        <f>IFERROR(VLOOKUP(SUBSTITUTE($Q182&amp;ROUNDUP($G182,2)," ",""),AWHB_Data!$C$4:$N$1005,12,TRUE),"")</f>
        <v/>
      </c>
      <c r="N182" s="74" t="str">
        <f t="shared" si="20"/>
        <v xml:space="preserve"> </v>
      </c>
      <c r="O182" s="75" t="str">
        <f t="shared" si="18"/>
        <v/>
      </c>
      <c r="Q182" s="55" t="str">
        <f>IF($B$1="Metric",IFERROR(VLOOKUP(SUBSTITUTE($A182&amp;"Metric"&amp;$B182," ",""),members_metric!$F$7:$K$2000,6,FALSE),""),IFERROR(VLOOKUP(SUBSTITUTE($A182&amp;$B182," ",""),members!$D$7:$I$2000,6,FALSE),""))</f>
        <v/>
      </c>
      <c r="R182" s="66" t="str">
        <f>IF($B$1="Metric", IFERROR(VLOOKUP(SUBSTITUTE($A182&amp;"Metric"&amp;$B182," ",""),members_metric!$F$7:$J$2000,2,FALSE)/12,""),IFERROR(VLOOKUP(SUBSTITUTE($A182&amp;$B182," ",""),members!$D$7:$G$2000,2,FALSE)/12,""))</f>
        <v/>
      </c>
      <c r="S182" s="67" t="str">
        <f>IF($B$1="Metric", IFERROR(VLOOKUP(SUBSTITUTE($A182&amp;"Metric"&amp;$B182," ",""),members_metric!$F$7:$J$2000,5,FALSE),""),IFERROR(VLOOKUP(SUBSTITUTE($A182&amp;$B182," ",""),members!$D$7:$H$2000,5,FALSE),""))</f>
        <v/>
      </c>
      <c r="T182" s="55"/>
      <c r="U182" s="119"/>
      <c r="V182" s="119"/>
      <c r="W182" s="119"/>
      <c r="X182" s="119"/>
      <c r="Y182" s="119"/>
      <c r="Z182" s="119"/>
      <c r="AA182" s="119"/>
      <c r="AB182" s="119"/>
      <c r="AC182" s="119"/>
      <c r="AD182" s="119"/>
      <c r="AE182" s="119"/>
      <c r="AF182" s="119"/>
      <c r="AG182" s="119"/>
      <c r="AH182" s="119"/>
      <c r="AI182" s="119"/>
      <c r="AJ182" s="119"/>
      <c r="AK182" s="119"/>
      <c r="AL182" s="119"/>
      <c r="AM182" s="119"/>
      <c r="AN182" s="119"/>
    </row>
    <row r="183" spans="1:40" ht="15" x14ac:dyDescent="0.2">
      <c r="A183" s="121"/>
      <c r="B183" s="122"/>
      <c r="C183" s="122"/>
      <c r="D183" s="122"/>
      <c r="E183" s="122"/>
      <c r="F183" s="58">
        <f t="shared" si="14"/>
        <v>0</v>
      </c>
      <c r="G183" s="59" t="str">
        <f>IF($B$1="Metric", IFERROR(VLOOKUP(SUBSTITUTE($A183&amp;"Metric"&amp;$B183," ",""),members_metric!$F$7:$J$2000,3,FALSE),""),  IFERROR(VLOOKUP(SUBSTITUTE($A183&amp;$B183," ",""),members!$D$7:$G$2000,3,FALSE),""))</f>
        <v/>
      </c>
      <c r="H183" s="60" t="str">
        <f t="shared" si="19"/>
        <v/>
      </c>
      <c r="I183" s="57"/>
      <c r="J183" s="61" t="str">
        <f>IFERROR(VLOOKUP(SUBSTITUTE($Q183&amp;ROUNDUP($G183,2)," ",""),AWHB_Data!$C$4:$M$1005,MATCH('Estimator AWHB'!$C183,AWHB_Data!$C$4:$M$4,0),TRUE)*1000,"")</f>
        <v/>
      </c>
      <c r="K183" s="61" t="str">
        <f>IFERROR($J183/AWHB_Data!$H$1,"")</f>
        <v/>
      </c>
      <c r="L183" s="62" t="str">
        <f t="shared" si="17"/>
        <v/>
      </c>
      <c r="M183" s="63" t="str">
        <f>IFERROR(VLOOKUP(SUBSTITUTE($Q183&amp;ROUNDUP($G183,2)," ",""),AWHB_Data!$C$4:$N$1005,12,TRUE),"")</f>
        <v/>
      </c>
      <c r="N183" s="74" t="str">
        <f t="shared" si="20"/>
        <v xml:space="preserve"> </v>
      </c>
      <c r="O183" s="75" t="str">
        <f t="shared" si="18"/>
        <v/>
      </c>
      <c r="Q183" s="55" t="str">
        <f>IF($B$1="Metric",IFERROR(VLOOKUP(SUBSTITUTE($A183&amp;"Metric"&amp;$B183," ",""),members_metric!$F$7:$K$2000,6,FALSE),""),IFERROR(VLOOKUP(SUBSTITUTE($A183&amp;$B183," ",""),members!$D$7:$I$2000,6,FALSE),""))</f>
        <v/>
      </c>
      <c r="R183" s="66" t="str">
        <f>IF($B$1="Metric", IFERROR(VLOOKUP(SUBSTITUTE($A183&amp;"Metric"&amp;$B183," ",""),members_metric!$F$7:$J$2000,2,FALSE)/12,""),IFERROR(VLOOKUP(SUBSTITUTE($A183&amp;$B183," ",""),members!$D$7:$G$2000,2,FALSE)/12,""))</f>
        <v/>
      </c>
      <c r="S183" s="67" t="str">
        <f>IF($B$1="Metric", IFERROR(VLOOKUP(SUBSTITUTE($A183&amp;"Metric"&amp;$B183," ",""),members_metric!$F$7:$J$2000,5,FALSE),""),IFERROR(VLOOKUP(SUBSTITUTE($A183&amp;$B183," ",""),members!$D$7:$H$2000,5,FALSE),""))</f>
        <v/>
      </c>
      <c r="T183" s="55"/>
      <c r="U183" s="119"/>
      <c r="V183" s="119"/>
      <c r="W183" s="119"/>
      <c r="X183" s="119"/>
      <c r="Y183" s="119"/>
      <c r="Z183" s="119"/>
      <c r="AA183" s="119"/>
      <c r="AB183" s="119"/>
      <c r="AC183" s="119"/>
      <c r="AD183" s="119"/>
      <c r="AE183" s="119"/>
      <c r="AF183" s="119"/>
      <c r="AG183" s="119"/>
      <c r="AH183" s="119"/>
      <c r="AI183" s="119"/>
      <c r="AJ183" s="119"/>
      <c r="AK183" s="119"/>
      <c r="AL183" s="119"/>
      <c r="AM183" s="119"/>
      <c r="AN183" s="119"/>
    </row>
    <row r="184" spans="1:40" ht="15" x14ac:dyDescent="0.2">
      <c r="A184" s="121"/>
      <c r="B184" s="122"/>
      <c r="C184" s="122"/>
      <c r="D184" s="122"/>
      <c r="E184" s="122"/>
      <c r="F184" s="58">
        <f t="shared" si="14"/>
        <v>0</v>
      </c>
      <c r="G184" s="59" t="str">
        <f>IF($B$1="Metric", IFERROR(VLOOKUP(SUBSTITUTE($A184&amp;"Metric"&amp;$B184," ",""),members_metric!$F$7:$J$2000,3,FALSE),""),  IFERROR(VLOOKUP(SUBSTITUTE($A184&amp;$B184," ",""),members!$D$7:$G$2000,3,FALSE),""))</f>
        <v/>
      </c>
      <c r="H184" s="60" t="str">
        <f t="shared" si="19"/>
        <v/>
      </c>
      <c r="I184" s="57"/>
      <c r="J184" s="61" t="str">
        <f>IFERROR(VLOOKUP(SUBSTITUTE($Q184&amp;ROUNDUP($G184,2)," ",""),AWHB_Data!$C$4:$M$1005,MATCH('Estimator AWHB'!$C184,AWHB_Data!$C$4:$M$4,0),TRUE)*1000,"")</f>
        <v/>
      </c>
      <c r="K184" s="61" t="str">
        <f>IFERROR($J184/AWHB_Data!$H$1,"")</f>
        <v/>
      </c>
      <c r="L184" s="62" t="str">
        <f t="shared" si="17"/>
        <v/>
      </c>
      <c r="M184" s="63" t="str">
        <f>IFERROR(VLOOKUP(SUBSTITUTE($Q184&amp;ROUNDUP($G184,2)," ",""),AWHB_Data!$C$4:$N$1005,12,TRUE),"")</f>
        <v/>
      </c>
      <c r="N184" s="74" t="str">
        <f t="shared" si="20"/>
        <v xml:space="preserve"> </v>
      </c>
      <c r="O184" s="75" t="str">
        <f t="shared" si="18"/>
        <v/>
      </c>
      <c r="Q184" s="55" t="str">
        <f>IF($B$1="Metric",IFERROR(VLOOKUP(SUBSTITUTE($A184&amp;"Metric"&amp;$B184," ",""),members_metric!$F$7:$K$2000,6,FALSE),""),IFERROR(VLOOKUP(SUBSTITUTE($A184&amp;$B184," ",""),members!$D$7:$I$2000,6,FALSE),""))</f>
        <v/>
      </c>
      <c r="R184" s="66" t="str">
        <f>IF($B$1="Metric", IFERROR(VLOOKUP(SUBSTITUTE($A184&amp;"Metric"&amp;$B184," ",""),members_metric!$F$7:$J$2000,2,FALSE)/12,""),IFERROR(VLOOKUP(SUBSTITUTE($A184&amp;$B184," ",""),members!$D$7:$G$2000,2,FALSE)/12,""))</f>
        <v/>
      </c>
      <c r="S184" s="67" t="str">
        <f>IF($B$1="Metric", IFERROR(VLOOKUP(SUBSTITUTE($A184&amp;"Metric"&amp;$B184," ",""),members_metric!$F$7:$J$2000,5,FALSE),""),IFERROR(VLOOKUP(SUBSTITUTE($A184&amp;$B184," ",""),members!$D$7:$H$2000,5,FALSE),""))</f>
        <v/>
      </c>
      <c r="T184" s="55"/>
      <c r="U184" s="119"/>
      <c r="V184" s="119"/>
      <c r="W184" s="119"/>
      <c r="X184" s="119"/>
      <c r="Y184" s="119"/>
      <c r="Z184" s="119"/>
      <c r="AA184" s="119"/>
      <c r="AB184" s="119"/>
      <c r="AC184" s="119"/>
      <c r="AD184" s="119"/>
      <c r="AE184" s="119"/>
      <c r="AF184" s="119"/>
      <c r="AG184" s="119"/>
      <c r="AH184" s="119"/>
      <c r="AI184" s="119"/>
      <c r="AJ184" s="119"/>
      <c r="AK184" s="119"/>
      <c r="AL184" s="119"/>
      <c r="AM184" s="119"/>
      <c r="AN184" s="119"/>
    </row>
    <row r="185" spans="1:40" ht="15" x14ac:dyDescent="0.2">
      <c r="A185" s="121"/>
      <c r="B185" s="122"/>
      <c r="C185" s="122"/>
      <c r="D185" s="122"/>
      <c r="E185" s="122"/>
      <c r="F185" s="58">
        <f t="shared" si="14"/>
        <v>0</v>
      </c>
      <c r="G185" s="59" t="str">
        <f>IF($B$1="Metric", IFERROR(VLOOKUP(SUBSTITUTE($A185&amp;"Metric"&amp;$B185," ",""),members_metric!$F$7:$J$2000,3,FALSE),""),  IFERROR(VLOOKUP(SUBSTITUTE($A185&amp;$B185," ",""),members!$D$7:$G$2000,3,FALSE),""))</f>
        <v/>
      </c>
      <c r="H185" s="60" t="str">
        <f t="shared" si="19"/>
        <v/>
      </c>
      <c r="I185" s="57"/>
      <c r="J185" s="61" t="str">
        <f>IFERROR(VLOOKUP(SUBSTITUTE($Q185&amp;ROUNDUP($G185,2)," ",""),AWHB_Data!$C$4:$M$1005,MATCH('Estimator AWHB'!$C185,AWHB_Data!$C$4:$M$4,0),TRUE)*1000,"")</f>
        <v/>
      </c>
      <c r="K185" s="61" t="str">
        <f>IFERROR($J185/AWHB_Data!$H$1,"")</f>
        <v/>
      </c>
      <c r="L185" s="62" t="str">
        <f t="shared" si="17"/>
        <v/>
      </c>
      <c r="M185" s="63" t="str">
        <f>IFERROR(VLOOKUP(SUBSTITUTE($Q185&amp;ROUNDUP($G185,2)," ",""),AWHB_Data!$C$4:$N$1005,12,TRUE),"")</f>
        <v/>
      </c>
      <c r="N185" s="74" t="str">
        <f t="shared" si="20"/>
        <v xml:space="preserve"> </v>
      </c>
      <c r="O185" s="75" t="str">
        <f t="shared" si="18"/>
        <v/>
      </c>
      <c r="Q185" s="55" t="str">
        <f>IF($B$1="Metric",IFERROR(VLOOKUP(SUBSTITUTE($A185&amp;"Metric"&amp;$B185," ",""),members_metric!$F$7:$K$2000,6,FALSE),""),IFERROR(VLOOKUP(SUBSTITUTE($A185&amp;$B185," ",""),members!$D$7:$I$2000,6,FALSE),""))</f>
        <v/>
      </c>
      <c r="R185" s="66" t="str">
        <f>IF($B$1="Metric", IFERROR(VLOOKUP(SUBSTITUTE($A185&amp;"Metric"&amp;$B185," ",""),members_metric!$F$7:$J$2000,2,FALSE)/12,""),IFERROR(VLOOKUP(SUBSTITUTE($A185&amp;$B185," ",""),members!$D$7:$G$2000,2,FALSE)/12,""))</f>
        <v/>
      </c>
      <c r="S185" s="67" t="str">
        <f>IF($B$1="Metric", IFERROR(VLOOKUP(SUBSTITUTE($A185&amp;"Metric"&amp;$B185," ",""),members_metric!$F$7:$J$2000,5,FALSE),""),IFERROR(VLOOKUP(SUBSTITUTE($A185&amp;$B185," ",""),members!$D$7:$H$2000,5,FALSE),""))</f>
        <v/>
      </c>
      <c r="T185" s="55"/>
      <c r="U185" s="119"/>
      <c r="V185" s="119"/>
      <c r="W185" s="119"/>
      <c r="X185" s="119"/>
      <c r="Y185" s="119"/>
      <c r="Z185" s="119"/>
      <c r="AA185" s="119"/>
      <c r="AB185" s="119"/>
      <c r="AC185" s="119"/>
      <c r="AD185" s="119"/>
      <c r="AE185" s="119"/>
      <c r="AF185" s="119"/>
      <c r="AG185" s="119"/>
      <c r="AH185" s="119"/>
      <c r="AI185" s="119"/>
      <c r="AJ185" s="119"/>
      <c r="AK185" s="119"/>
      <c r="AL185" s="119"/>
      <c r="AM185" s="119"/>
      <c r="AN185" s="119"/>
    </row>
    <row r="186" spans="1:40" ht="15" x14ac:dyDescent="0.2">
      <c r="A186" s="121"/>
      <c r="B186" s="122"/>
      <c r="C186" s="122"/>
      <c r="D186" s="122"/>
      <c r="E186" s="122"/>
      <c r="F186" s="58">
        <f t="shared" si="14"/>
        <v>0</v>
      </c>
      <c r="G186" s="59" t="str">
        <f>IF($B$1="Metric", IFERROR(VLOOKUP(SUBSTITUTE($A186&amp;"Metric"&amp;$B186," ",""),members_metric!$F$7:$J$2000,3,FALSE),""),  IFERROR(VLOOKUP(SUBSTITUTE($A186&amp;$B186," ",""),members!$D$7:$G$2000,3,FALSE),""))</f>
        <v/>
      </c>
      <c r="H186" s="60" t="str">
        <f t="shared" si="19"/>
        <v/>
      </c>
      <c r="I186" s="57"/>
      <c r="J186" s="61" t="str">
        <f>IFERROR(VLOOKUP(SUBSTITUTE($Q186&amp;ROUNDUP($G186,2)," ",""),AWHB_Data!$C$4:$M$1005,MATCH('Estimator AWHB'!$C186,AWHB_Data!$C$4:$M$4,0),TRUE)*1000,"")</f>
        <v/>
      </c>
      <c r="K186" s="61" t="str">
        <f>IFERROR($J186/AWHB_Data!$H$1,"")</f>
        <v/>
      </c>
      <c r="L186" s="62" t="str">
        <f t="shared" si="17"/>
        <v/>
      </c>
      <c r="M186" s="63" t="str">
        <f>IFERROR(VLOOKUP(SUBSTITUTE($Q186&amp;ROUNDUP($G186,2)," ",""),AWHB_Data!$C$4:$N$1005,12,TRUE),"")</f>
        <v/>
      </c>
      <c r="N186" s="74" t="str">
        <f t="shared" si="20"/>
        <v xml:space="preserve"> </v>
      </c>
      <c r="O186" s="75" t="str">
        <f t="shared" si="18"/>
        <v/>
      </c>
      <c r="Q186" s="55" t="str">
        <f>IF($B$1="Metric",IFERROR(VLOOKUP(SUBSTITUTE($A186&amp;"Metric"&amp;$B186," ",""),members_metric!$F$7:$K$2000,6,FALSE),""),IFERROR(VLOOKUP(SUBSTITUTE($A186&amp;$B186," ",""),members!$D$7:$I$2000,6,FALSE),""))</f>
        <v/>
      </c>
      <c r="R186" s="66" t="str">
        <f>IF($B$1="Metric", IFERROR(VLOOKUP(SUBSTITUTE($A186&amp;"Metric"&amp;$B186," ",""),members_metric!$F$7:$J$2000,2,FALSE)/12,""),IFERROR(VLOOKUP(SUBSTITUTE($A186&amp;$B186," ",""),members!$D$7:$G$2000,2,FALSE)/12,""))</f>
        <v/>
      </c>
      <c r="S186" s="67" t="str">
        <f>IF($B$1="Metric", IFERROR(VLOOKUP(SUBSTITUTE($A186&amp;"Metric"&amp;$B186," ",""),members_metric!$F$7:$J$2000,5,FALSE),""),IFERROR(VLOOKUP(SUBSTITUTE($A186&amp;$B186," ",""),members!$D$7:$H$2000,5,FALSE),""))</f>
        <v/>
      </c>
      <c r="T186" s="55"/>
      <c r="U186" s="119"/>
      <c r="V186" s="119"/>
      <c r="W186" s="119"/>
      <c r="X186" s="119"/>
      <c r="Y186" s="119"/>
      <c r="Z186" s="119"/>
      <c r="AA186" s="119"/>
      <c r="AB186" s="119"/>
      <c r="AC186" s="119"/>
      <c r="AD186" s="119"/>
      <c r="AE186" s="119"/>
      <c r="AF186" s="119"/>
      <c r="AG186" s="119"/>
      <c r="AH186" s="119"/>
      <c r="AI186" s="119"/>
      <c r="AJ186" s="119"/>
      <c r="AK186" s="119"/>
      <c r="AL186" s="119"/>
      <c r="AM186" s="119"/>
      <c r="AN186" s="119"/>
    </row>
    <row r="187" spans="1:40" ht="15" x14ac:dyDescent="0.2">
      <c r="A187" s="121"/>
      <c r="B187" s="122"/>
      <c r="C187" s="122"/>
      <c r="D187" s="122"/>
      <c r="E187" s="122"/>
      <c r="F187" s="58">
        <f t="shared" si="14"/>
        <v>0</v>
      </c>
      <c r="G187" s="59" t="str">
        <f>IF($B$1="Metric", IFERROR(VLOOKUP(SUBSTITUTE($A187&amp;"Metric"&amp;$B187," ",""),members_metric!$F$7:$J$2000,3,FALSE),""),  IFERROR(VLOOKUP(SUBSTITUTE($A187&amp;$B187," ",""),members!$D$7:$G$2000,3,FALSE),""))</f>
        <v/>
      </c>
      <c r="H187" s="60" t="str">
        <f t="shared" si="19"/>
        <v/>
      </c>
      <c r="I187" s="57"/>
      <c r="J187" s="61" t="str">
        <f>IFERROR(VLOOKUP(SUBSTITUTE($Q187&amp;ROUNDUP($G187,2)," ",""),AWHB_Data!$C$4:$M$1005,MATCH('Estimator AWHB'!$C187,AWHB_Data!$C$4:$M$4,0),TRUE)*1000,"")</f>
        <v/>
      </c>
      <c r="K187" s="61" t="str">
        <f>IFERROR($J187/AWHB_Data!$H$1,"")</f>
        <v/>
      </c>
      <c r="L187" s="62" t="str">
        <f t="shared" si="17"/>
        <v/>
      </c>
      <c r="M187" s="63" t="str">
        <f>IFERROR(VLOOKUP(SUBSTITUTE($Q187&amp;ROUNDUP($G187,2)," ",""),AWHB_Data!$C$4:$N$1005,12,TRUE),"")</f>
        <v/>
      </c>
      <c r="N187" s="74" t="str">
        <f t="shared" si="20"/>
        <v xml:space="preserve"> </v>
      </c>
      <c r="O187" s="75" t="str">
        <f t="shared" si="18"/>
        <v/>
      </c>
      <c r="Q187" s="55" t="str">
        <f>IF($B$1="Metric",IFERROR(VLOOKUP(SUBSTITUTE($A187&amp;"Metric"&amp;$B187," ",""),members_metric!$F$7:$K$2000,6,FALSE),""),IFERROR(VLOOKUP(SUBSTITUTE($A187&amp;$B187," ",""),members!$D$7:$I$2000,6,FALSE),""))</f>
        <v/>
      </c>
      <c r="R187" s="66" t="str">
        <f>IF($B$1="Metric", IFERROR(VLOOKUP(SUBSTITUTE($A187&amp;"Metric"&amp;$B187," ",""),members_metric!$F$7:$J$2000,2,FALSE)/12,""),IFERROR(VLOOKUP(SUBSTITUTE($A187&amp;$B187," ",""),members!$D$7:$G$2000,2,FALSE)/12,""))</f>
        <v/>
      </c>
      <c r="S187" s="67" t="str">
        <f>IF($B$1="Metric", IFERROR(VLOOKUP(SUBSTITUTE($A187&amp;"Metric"&amp;$B187," ",""),members_metric!$F$7:$J$2000,5,FALSE),""),IFERROR(VLOOKUP(SUBSTITUTE($A187&amp;$B187," ",""),members!$D$7:$H$2000,5,FALSE),""))</f>
        <v/>
      </c>
      <c r="T187" s="55"/>
      <c r="U187" s="119"/>
      <c r="V187" s="119"/>
      <c r="W187" s="119"/>
      <c r="X187" s="119"/>
      <c r="Y187" s="119"/>
      <c r="Z187" s="119"/>
      <c r="AA187" s="119"/>
      <c r="AB187" s="119"/>
      <c r="AC187" s="119"/>
      <c r="AD187" s="119"/>
      <c r="AE187" s="119"/>
      <c r="AF187" s="119"/>
      <c r="AG187" s="119"/>
      <c r="AH187" s="119"/>
      <c r="AI187" s="119"/>
      <c r="AJ187" s="119"/>
      <c r="AK187" s="119"/>
      <c r="AL187" s="119"/>
      <c r="AM187" s="119"/>
      <c r="AN187" s="119"/>
    </row>
    <row r="188" spans="1:40" ht="15" x14ac:dyDescent="0.2">
      <c r="A188" s="121"/>
      <c r="B188" s="122"/>
      <c r="C188" s="122"/>
      <c r="D188" s="122"/>
      <c r="E188" s="122"/>
      <c r="F188" s="58">
        <f t="shared" si="14"/>
        <v>0</v>
      </c>
      <c r="G188" s="59" t="str">
        <f>IF($B$1="Metric", IFERROR(VLOOKUP(SUBSTITUTE($A188&amp;"Metric"&amp;$B188," ",""),members_metric!$F$7:$J$2000,3,FALSE),""),  IFERROR(VLOOKUP(SUBSTITUTE($A188&amp;$B188," ",""),members!$D$7:$G$2000,3,FALSE),""))</f>
        <v/>
      </c>
      <c r="H188" s="60" t="str">
        <f t="shared" si="19"/>
        <v/>
      </c>
      <c r="I188" s="57"/>
      <c r="J188" s="61" t="str">
        <f>IFERROR(VLOOKUP(SUBSTITUTE($Q188&amp;ROUNDUP($G188,2)," ",""),AWHB_Data!$C$4:$M$1005,MATCH('Estimator AWHB'!$C188,AWHB_Data!$C$4:$M$4,0),TRUE)*1000,"")</f>
        <v/>
      </c>
      <c r="K188" s="61" t="str">
        <f>IFERROR($J188/AWHB_Data!$H$1,"")</f>
        <v/>
      </c>
      <c r="L188" s="62" t="str">
        <f t="shared" si="17"/>
        <v/>
      </c>
      <c r="M188" s="63" t="str">
        <f>IFERROR(VLOOKUP(SUBSTITUTE($Q188&amp;ROUNDUP($G188,2)," ",""),AWHB_Data!$C$4:$N$1005,12,TRUE),"")</f>
        <v/>
      </c>
      <c r="N188" s="74" t="str">
        <f t="shared" si="20"/>
        <v xml:space="preserve"> </v>
      </c>
      <c r="O188" s="75" t="str">
        <f t="shared" si="18"/>
        <v/>
      </c>
      <c r="Q188" s="55" t="str">
        <f>IF($B$1="Metric",IFERROR(VLOOKUP(SUBSTITUTE($A188&amp;"Metric"&amp;$B188," ",""),members_metric!$F$7:$K$2000,6,FALSE),""),IFERROR(VLOOKUP(SUBSTITUTE($A188&amp;$B188," ",""),members!$D$7:$I$2000,6,FALSE),""))</f>
        <v/>
      </c>
      <c r="R188" s="66" t="str">
        <f>IF($B$1="Metric", IFERROR(VLOOKUP(SUBSTITUTE($A188&amp;"Metric"&amp;$B188," ",""),members_metric!$F$7:$J$2000,2,FALSE)/12,""),IFERROR(VLOOKUP(SUBSTITUTE($A188&amp;$B188," ",""),members!$D$7:$G$2000,2,FALSE)/12,""))</f>
        <v/>
      </c>
      <c r="S188" s="67" t="str">
        <f>IF($B$1="Metric", IFERROR(VLOOKUP(SUBSTITUTE($A188&amp;"Metric"&amp;$B188," ",""),members_metric!$F$7:$J$2000,5,FALSE),""),IFERROR(VLOOKUP(SUBSTITUTE($A188&amp;$B188," ",""),members!$D$7:$H$2000,5,FALSE),""))</f>
        <v/>
      </c>
      <c r="T188" s="55"/>
      <c r="U188" s="119"/>
      <c r="V188" s="119"/>
      <c r="W188" s="119"/>
      <c r="X188" s="119"/>
      <c r="Y188" s="119"/>
      <c r="Z188" s="119"/>
      <c r="AA188" s="119"/>
      <c r="AB188" s="119"/>
      <c r="AC188" s="119"/>
      <c r="AD188" s="119"/>
      <c r="AE188" s="119"/>
      <c r="AF188" s="119"/>
      <c r="AG188" s="119"/>
      <c r="AH188" s="119"/>
      <c r="AI188" s="119"/>
      <c r="AJ188" s="119"/>
      <c r="AK188" s="119"/>
      <c r="AL188" s="119"/>
      <c r="AM188" s="119"/>
      <c r="AN188" s="119"/>
    </row>
    <row r="189" spans="1:40" ht="15" x14ac:dyDescent="0.2">
      <c r="A189" s="121"/>
      <c r="B189" s="122"/>
      <c r="C189" s="122"/>
      <c r="D189" s="122"/>
      <c r="E189" s="122"/>
      <c r="F189" s="58">
        <f t="shared" si="14"/>
        <v>0</v>
      </c>
      <c r="G189" s="59" t="str">
        <f>IF($B$1="Metric", IFERROR(VLOOKUP(SUBSTITUTE($A189&amp;"Metric"&amp;$B189," ",""),members_metric!$F$7:$J$2000,3,FALSE),""),  IFERROR(VLOOKUP(SUBSTITUTE($A189&amp;$B189," ",""),members!$D$7:$G$2000,3,FALSE),""))</f>
        <v/>
      </c>
      <c r="H189" s="60" t="str">
        <f t="shared" si="19"/>
        <v/>
      </c>
      <c r="I189" s="57"/>
      <c r="J189" s="61" t="str">
        <f>IFERROR(VLOOKUP(SUBSTITUTE($Q189&amp;ROUNDUP($G189,2)," ",""),AWHB_Data!$C$4:$M$1005,MATCH('Estimator AWHB'!$C189,AWHB_Data!$C$4:$M$4,0),TRUE)*1000,"")</f>
        <v/>
      </c>
      <c r="K189" s="61" t="str">
        <f>IFERROR($J189/AWHB_Data!$H$1,"")</f>
        <v/>
      </c>
      <c r="L189" s="62" t="str">
        <f t="shared" si="17"/>
        <v/>
      </c>
      <c r="M189" s="63" t="str">
        <f>IFERROR(VLOOKUP(SUBSTITUTE($Q189&amp;ROUNDUP($G189,2)," ",""),AWHB_Data!$C$4:$N$1005,12,TRUE),"")</f>
        <v/>
      </c>
      <c r="N189" s="74" t="str">
        <f t="shared" si="20"/>
        <v xml:space="preserve"> </v>
      </c>
      <c r="O189" s="75" t="str">
        <f t="shared" si="18"/>
        <v/>
      </c>
      <c r="Q189" s="55" t="str">
        <f>IF($B$1="Metric",IFERROR(VLOOKUP(SUBSTITUTE($A189&amp;"Metric"&amp;$B189," ",""),members_metric!$F$7:$K$2000,6,FALSE),""),IFERROR(VLOOKUP(SUBSTITUTE($A189&amp;$B189," ",""),members!$D$7:$I$2000,6,FALSE),""))</f>
        <v/>
      </c>
      <c r="R189" s="66" t="str">
        <f>IF($B$1="Metric", IFERROR(VLOOKUP(SUBSTITUTE($A189&amp;"Metric"&amp;$B189," ",""),members_metric!$F$7:$J$2000,2,FALSE)/12,""),IFERROR(VLOOKUP(SUBSTITUTE($A189&amp;$B189," ",""),members!$D$7:$G$2000,2,FALSE)/12,""))</f>
        <v/>
      </c>
      <c r="S189" s="67" t="str">
        <f>IF($B$1="Metric", IFERROR(VLOOKUP(SUBSTITUTE($A189&amp;"Metric"&amp;$B189," ",""),members_metric!$F$7:$J$2000,5,FALSE),""),IFERROR(VLOOKUP(SUBSTITUTE($A189&amp;$B189," ",""),members!$D$7:$H$2000,5,FALSE),""))</f>
        <v/>
      </c>
      <c r="T189" s="55"/>
      <c r="U189" s="119"/>
      <c r="V189" s="119"/>
      <c r="W189" s="119"/>
      <c r="X189" s="119"/>
      <c r="Y189" s="119"/>
      <c r="Z189" s="119"/>
      <c r="AA189" s="119"/>
      <c r="AB189" s="119"/>
      <c r="AC189" s="119"/>
      <c r="AD189" s="119"/>
      <c r="AE189" s="119"/>
      <c r="AF189" s="119"/>
      <c r="AG189" s="119"/>
      <c r="AH189" s="119"/>
      <c r="AI189" s="119"/>
      <c r="AJ189" s="119"/>
      <c r="AK189" s="119"/>
      <c r="AL189" s="119"/>
      <c r="AM189" s="119"/>
      <c r="AN189" s="119"/>
    </row>
    <row r="190" spans="1:40" ht="15" x14ac:dyDescent="0.2">
      <c r="A190" s="121"/>
      <c r="B190" s="122"/>
      <c r="C190" s="122"/>
      <c r="D190" s="122"/>
      <c r="E190" s="122"/>
      <c r="F190" s="58">
        <f t="shared" si="14"/>
        <v>0</v>
      </c>
      <c r="G190" s="59" t="str">
        <f>IF($B$1="Metric", IFERROR(VLOOKUP(SUBSTITUTE($A190&amp;"Metric"&amp;$B190," ",""),members_metric!$F$7:$J$2000,3,FALSE),""),  IFERROR(VLOOKUP(SUBSTITUTE($A190&amp;$B190," ",""),members!$D$7:$G$2000,3,FALSE),""))</f>
        <v/>
      </c>
      <c r="H190" s="60" t="str">
        <f t="shared" si="19"/>
        <v/>
      </c>
      <c r="I190" s="57"/>
      <c r="J190" s="61" t="str">
        <f>IFERROR(VLOOKUP(SUBSTITUTE($Q190&amp;ROUNDUP($G190,2)," ",""),AWHB_Data!$C$4:$M$1005,MATCH('Estimator AWHB'!$C190,AWHB_Data!$C$4:$M$4,0),TRUE)*1000,"")</f>
        <v/>
      </c>
      <c r="K190" s="61" t="str">
        <f>IFERROR($J190/AWHB_Data!$H$1,"")</f>
        <v/>
      </c>
      <c r="L190" s="62" t="str">
        <f t="shared" si="17"/>
        <v/>
      </c>
      <c r="M190" s="63" t="str">
        <f>IFERROR(VLOOKUP(SUBSTITUTE($Q190&amp;ROUNDUP($G190,2)," ",""),AWHB_Data!$C$4:$N$1005,12,TRUE),"")</f>
        <v/>
      </c>
      <c r="N190" s="74" t="str">
        <f t="shared" si="20"/>
        <v xml:space="preserve"> </v>
      </c>
      <c r="O190" s="75" t="str">
        <f t="shared" si="18"/>
        <v/>
      </c>
      <c r="Q190" s="55" t="str">
        <f>IF($B$1="Metric",IFERROR(VLOOKUP(SUBSTITUTE($A190&amp;"Metric"&amp;$B190," ",""),members_metric!$F$7:$K$2000,6,FALSE),""),IFERROR(VLOOKUP(SUBSTITUTE($A190&amp;$B190," ",""),members!$D$7:$I$2000,6,FALSE),""))</f>
        <v/>
      </c>
      <c r="R190" s="66" t="str">
        <f>IF($B$1="Metric", IFERROR(VLOOKUP(SUBSTITUTE($A190&amp;"Metric"&amp;$B190," ",""),members_metric!$F$7:$J$2000,2,FALSE)/12,""),IFERROR(VLOOKUP(SUBSTITUTE($A190&amp;$B190," ",""),members!$D$7:$G$2000,2,FALSE)/12,""))</f>
        <v/>
      </c>
      <c r="S190" s="67" t="str">
        <f>IF($B$1="Metric", IFERROR(VLOOKUP(SUBSTITUTE($A190&amp;"Metric"&amp;$B190," ",""),members_metric!$F$7:$J$2000,5,FALSE),""),IFERROR(VLOOKUP(SUBSTITUTE($A190&amp;$B190," ",""),members!$D$7:$H$2000,5,FALSE),""))</f>
        <v/>
      </c>
      <c r="T190" s="55"/>
      <c r="U190" s="119"/>
      <c r="V190" s="119"/>
      <c r="W190" s="119"/>
      <c r="X190" s="119"/>
      <c r="Y190" s="119"/>
      <c r="Z190" s="119"/>
      <c r="AA190" s="119"/>
      <c r="AB190" s="119"/>
      <c r="AC190" s="119"/>
      <c r="AD190" s="119"/>
      <c r="AE190" s="119"/>
      <c r="AF190" s="119"/>
      <c r="AG190" s="119"/>
      <c r="AH190" s="119"/>
      <c r="AI190" s="119"/>
      <c r="AJ190" s="119"/>
      <c r="AK190" s="119"/>
      <c r="AL190" s="119"/>
      <c r="AM190" s="119"/>
      <c r="AN190" s="119"/>
    </row>
    <row r="191" spans="1:40" ht="15" x14ac:dyDescent="0.2">
      <c r="A191" s="121"/>
      <c r="B191" s="122"/>
      <c r="C191" s="122"/>
      <c r="D191" s="122"/>
      <c r="E191" s="122"/>
      <c r="F191" s="58">
        <f t="shared" si="14"/>
        <v>0</v>
      </c>
      <c r="G191" s="59" t="str">
        <f>IF($B$1="Metric", IFERROR(VLOOKUP(SUBSTITUTE($A191&amp;"Metric"&amp;$B191," ",""),members_metric!$F$7:$J$2000,3,FALSE),""),  IFERROR(VLOOKUP(SUBSTITUTE($A191&amp;$B191," ",""),members!$D$7:$G$2000,3,FALSE),""))</f>
        <v/>
      </c>
      <c r="H191" s="60" t="str">
        <f t="shared" si="19"/>
        <v/>
      </c>
      <c r="I191" s="57"/>
      <c r="J191" s="61" t="str">
        <f>IFERROR(VLOOKUP(SUBSTITUTE($Q191&amp;ROUNDUP($G191,2)," ",""),AWHB_Data!$C$4:$M$1005,MATCH('Estimator AWHB'!$C191,AWHB_Data!$C$4:$M$4,0),TRUE)*1000,"")</f>
        <v/>
      </c>
      <c r="K191" s="61" t="str">
        <f>IFERROR($J191/AWHB_Data!$H$1,"")</f>
        <v/>
      </c>
      <c r="L191" s="62" t="str">
        <f t="shared" si="17"/>
        <v/>
      </c>
      <c r="M191" s="63" t="str">
        <f>IFERROR(VLOOKUP(SUBSTITUTE($Q191&amp;ROUNDUP($G191,2)," ",""),AWHB_Data!$C$4:$N$1005,12,TRUE),"")</f>
        <v/>
      </c>
      <c r="N191" s="74" t="str">
        <f t="shared" si="20"/>
        <v xml:space="preserve"> </v>
      </c>
      <c r="O191" s="75" t="str">
        <f t="shared" si="18"/>
        <v/>
      </c>
      <c r="Q191" s="55" t="str">
        <f>IF($B$1="Metric",IFERROR(VLOOKUP(SUBSTITUTE($A191&amp;"Metric"&amp;$B191," ",""),members_metric!$F$7:$K$2000,6,FALSE),""),IFERROR(VLOOKUP(SUBSTITUTE($A191&amp;$B191," ",""),members!$D$7:$I$2000,6,FALSE),""))</f>
        <v/>
      </c>
      <c r="R191" s="66" t="str">
        <f>IF($B$1="Metric", IFERROR(VLOOKUP(SUBSTITUTE($A191&amp;"Metric"&amp;$B191," ",""),members_metric!$F$7:$J$2000,2,FALSE)/12,""),IFERROR(VLOOKUP(SUBSTITUTE($A191&amp;$B191," ",""),members!$D$7:$G$2000,2,FALSE)/12,""))</f>
        <v/>
      </c>
      <c r="S191" s="67" t="str">
        <f>IF($B$1="Metric", IFERROR(VLOOKUP(SUBSTITUTE($A191&amp;"Metric"&amp;$B191," ",""),members_metric!$F$7:$J$2000,5,FALSE),""),IFERROR(VLOOKUP(SUBSTITUTE($A191&amp;$B191," ",""),members!$D$7:$H$2000,5,FALSE),""))</f>
        <v/>
      </c>
      <c r="T191" s="55"/>
      <c r="U191" s="119"/>
      <c r="V191" s="119"/>
      <c r="W191" s="119"/>
      <c r="X191" s="119"/>
      <c r="Y191" s="119"/>
      <c r="Z191" s="119"/>
      <c r="AA191" s="119"/>
      <c r="AB191" s="119"/>
      <c r="AC191" s="119"/>
      <c r="AD191" s="119"/>
      <c r="AE191" s="119"/>
      <c r="AF191" s="119"/>
      <c r="AG191" s="119"/>
      <c r="AH191" s="119"/>
      <c r="AI191" s="119"/>
      <c r="AJ191" s="119"/>
      <c r="AK191" s="119"/>
      <c r="AL191" s="119"/>
      <c r="AM191" s="119"/>
      <c r="AN191" s="119"/>
    </row>
    <row r="192" spans="1:40" ht="15" x14ac:dyDescent="0.2">
      <c r="A192" s="121"/>
      <c r="B192" s="122"/>
      <c r="C192" s="122"/>
      <c r="D192" s="122"/>
      <c r="E192" s="122"/>
      <c r="F192" s="58">
        <f t="shared" si="14"/>
        <v>0</v>
      </c>
      <c r="G192" s="59" t="str">
        <f>IF($B$1="Metric", IFERROR(VLOOKUP(SUBSTITUTE($A192&amp;"Metric"&amp;$B192," ",""),members_metric!$F$7:$J$2000,3,FALSE),""),  IFERROR(VLOOKUP(SUBSTITUTE($A192&amp;$B192," ",""),members!$D$7:$G$2000,3,FALSE),""))</f>
        <v/>
      </c>
      <c r="H192" s="60" t="str">
        <f t="shared" si="19"/>
        <v/>
      </c>
      <c r="I192" s="57"/>
      <c r="J192" s="61" t="str">
        <f>IFERROR(VLOOKUP(SUBSTITUTE($Q192&amp;ROUNDUP($G192,2)," ",""),AWHB_Data!$C$4:$M$1005,MATCH('Estimator AWHB'!$C192,AWHB_Data!$C$4:$M$4,0),TRUE)*1000,"")</f>
        <v/>
      </c>
      <c r="K192" s="61" t="str">
        <f>IFERROR($J192/AWHB_Data!$H$1,"")</f>
        <v/>
      </c>
      <c r="L192" s="62" t="str">
        <f t="shared" si="17"/>
        <v/>
      </c>
      <c r="M192" s="63" t="str">
        <f>IFERROR(VLOOKUP(SUBSTITUTE($Q192&amp;ROUNDUP($G192,2)," ",""),AWHB_Data!$C$4:$N$1005,12,TRUE),"")</f>
        <v/>
      </c>
      <c r="N192" s="74" t="str">
        <f t="shared" si="20"/>
        <v xml:space="preserve"> </v>
      </c>
      <c r="O192" s="75" t="str">
        <f t="shared" si="18"/>
        <v/>
      </c>
      <c r="Q192" s="55" t="str">
        <f>IF($B$1="Metric",IFERROR(VLOOKUP(SUBSTITUTE($A192&amp;"Metric"&amp;$B192," ",""),members_metric!$F$7:$K$2000,6,FALSE),""),IFERROR(VLOOKUP(SUBSTITUTE($A192&amp;$B192," ",""),members!$D$7:$I$2000,6,FALSE),""))</f>
        <v/>
      </c>
      <c r="R192" s="66" t="str">
        <f>IF($B$1="Metric", IFERROR(VLOOKUP(SUBSTITUTE($A192&amp;"Metric"&amp;$B192," ",""),members_metric!$F$7:$J$2000,2,FALSE)/12,""),IFERROR(VLOOKUP(SUBSTITUTE($A192&amp;$B192," ",""),members!$D$7:$G$2000,2,FALSE)/12,""))</f>
        <v/>
      </c>
      <c r="S192" s="67" t="str">
        <f>IF($B$1="Metric", IFERROR(VLOOKUP(SUBSTITUTE($A192&amp;"Metric"&amp;$B192," ",""),members_metric!$F$7:$J$2000,5,FALSE),""),IFERROR(VLOOKUP(SUBSTITUTE($A192&amp;$B192," ",""),members!$D$7:$H$2000,5,FALSE),""))</f>
        <v/>
      </c>
      <c r="T192" s="55"/>
      <c r="U192" s="119"/>
      <c r="V192" s="119"/>
      <c r="W192" s="119"/>
      <c r="X192" s="119"/>
      <c r="Y192" s="119"/>
      <c r="Z192" s="119"/>
      <c r="AA192" s="119"/>
      <c r="AB192" s="119"/>
      <c r="AC192" s="119"/>
      <c r="AD192" s="119"/>
      <c r="AE192" s="119"/>
      <c r="AF192" s="119"/>
      <c r="AG192" s="119"/>
      <c r="AH192" s="119"/>
      <c r="AI192" s="119"/>
      <c r="AJ192" s="119"/>
      <c r="AK192" s="119"/>
      <c r="AL192" s="119"/>
      <c r="AM192" s="119"/>
      <c r="AN192" s="119"/>
    </row>
    <row r="193" spans="1:40" ht="15" x14ac:dyDescent="0.2">
      <c r="A193" s="121"/>
      <c r="B193" s="122"/>
      <c r="C193" s="122"/>
      <c r="D193" s="122"/>
      <c r="E193" s="122"/>
      <c r="F193" s="58">
        <f t="shared" si="14"/>
        <v>0</v>
      </c>
      <c r="G193" s="59" t="str">
        <f>IF($B$1="Metric", IFERROR(VLOOKUP(SUBSTITUTE($A193&amp;"Metric"&amp;$B193," ",""),members_metric!$F$7:$J$2000,3,FALSE),""),  IFERROR(VLOOKUP(SUBSTITUTE($A193&amp;$B193," ",""),members!$D$7:$G$2000,3,FALSE),""))</f>
        <v/>
      </c>
      <c r="H193" s="60" t="str">
        <f t="shared" si="19"/>
        <v/>
      </c>
      <c r="I193" s="57"/>
      <c r="J193" s="61" t="str">
        <f>IFERROR(VLOOKUP(SUBSTITUTE($Q193&amp;ROUNDUP($G193,2)," ",""),AWHB_Data!$C$4:$M$1005,MATCH('Estimator AWHB'!$C193,AWHB_Data!$C$4:$M$4,0),TRUE)*1000,"")</f>
        <v/>
      </c>
      <c r="K193" s="61" t="str">
        <f>IFERROR($J193/AWHB_Data!$H$1,"")</f>
        <v/>
      </c>
      <c r="L193" s="62" t="str">
        <f t="shared" si="17"/>
        <v/>
      </c>
      <c r="M193" s="63" t="str">
        <f>IFERROR(VLOOKUP(SUBSTITUTE($Q193&amp;ROUNDUP($G193,2)," ",""),AWHB_Data!$C$4:$N$1005,12,TRUE),"")</f>
        <v/>
      </c>
      <c r="N193" s="74" t="str">
        <f t="shared" si="20"/>
        <v xml:space="preserve"> </v>
      </c>
      <c r="O193" s="75" t="str">
        <f t="shared" si="18"/>
        <v/>
      </c>
      <c r="Q193" s="55" t="str">
        <f>IF($B$1="Metric",IFERROR(VLOOKUP(SUBSTITUTE($A193&amp;"Metric"&amp;$B193," ",""),members_metric!$F$7:$K$2000,6,FALSE),""),IFERROR(VLOOKUP(SUBSTITUTE($A193&amp;$B193," ",""),members!$D$7:$I$2000,6,FALSE),""))</f>
        <v/>
      </c>
      <c r="R193" s="66" t="str">
        <f>IF($B$1="Metric", IFERROR(VLOOKUP(SUBSTITUTE($A193&amp;"Metric"&amp;$B193," ",""),members_metric!$F$7:$J$2000,2,FALSE)/12,""),IFERROR(VLOOKUP(SUBSTITUTE($A193&amp;$B193," ",""),members!$D$7:$G$2000,2,FALSE)/12,""))</f>
        <v/>
      </c>
      <c r="S193" s="67" t="str">
        <f>IF($B$1="Metric", IFERROR(VLOOKUP(SUBSTITUTE($A193&amp;"Metric"&amp;$B193," ",""),members_metric!$F$7:$J$2000,5,FALSE),""),IFERROR(VLOOKUP(SUBSTITUTE($A193&amp;$B193," ",""),members!$D$7:$H$2000,5,FALSE),""))</f>
        <v/>
      </c>
      <c r="T193" s="55"/>
      <c r="U193" s="119"/>
      <c r="V193" s="119"/>
      <c r="W193" s="119"/>
      <c r="X193" s="119"/>
      <c r="Y193" s="119"/>
      <c r="Z193" s="119"/>
      <c r="AA193" s="119"/>
      <c r="AB193" s="119"/>
      <c r="AC193" s="119"/>
      <c r="AD193" s="119"/>
      <c r="AE193" s="119"/>
      <c r="AF193" s="119"/>
      <c r="AG193" s="119"/>
      <c r="AH193" s="119"/>
      <c r="AI193" s="119"/>
      <c r="AJ193" s="119"/>
      <c r="AK193" s="119"/>
      <c r="AL193" s="119"/>
      <c r="AM193" s="119"/>
      <c r="AN193" s="119"/>
    </row>
    <row r="194" spans="1:40" ht="15" x14ac:dyDescent="0.2">
      <c r="A194" s="121"/>
      <c r="B194" s="122"/>
      <c r="C194" s="122"/>
      <c r="D194" s="122"/>
      <c r="E194" s="122"/>
      <c r="F194" s="58">
        <f t="shared" si="14"/>
        <v>0</v>
      </c>
      <c r="G194" s="59" t="str">
        <f>IF($B$1="Metric", IFERROR(VLOOKUP(SUBSTITUTE($A194&amp;"Metric"&amp;$B194," ",""),members_metric!$F$7:$J$2000,3,FALSE),""),  IFERROR(VLOOKUP(SUBSTITUTE($A194&amp;$B194," ",""),members!$D$7:$G$2000,3,FALSE),""))</f>
        <v/>
      </c>
      <c r="H194" s="60" t="str">
        <f t="shared" si="19"/>
        <v/>
      </c>
      <c r="I194" s="57"/>
      <c r="J194" s="61" t="str">
        <f>IFERROR(VLOOKUP(SUBSTITUTE($Q194&amp;ROUNDUP($G194,2)," ",""),AWHB_Data!$C$4:$M$1005,MATCH('Estimator AWHB'!$C194,AWHB_Data!$C$4:$M$4,0),TRUE)*1000,"")</f>
        <v/>
      </c>
      <c r="K194" s="61" t="str">
        <f>IFERROR($J194/AWHB_Data!$H$1,"")</f>
        <v/>
      </c>
      <c r="L194" s="62" t="str">
        <f t="shared" si="17"/>
        <v/>
      </c>
      <c r="M194" s="63" t="str">
        <f>IFERROR(VLOOKUP(SUBSTITUTE($Q194&amp;ROUNDUP($G194,2)," ",""),AWHB_Data!$C$4:$N$1005,12,TRUE),"")</f>
        <v/>
      </c>
      <c r="N194" s="74" t="str">
        <f t="shared" si="20"/>
        <v xml:space="preserve"> </v>
      </c>
      <c r="O194" s="75" t="str">
        <f t="shared" si="18"/>
        <v/>
      </c>
      <c r="Q194" s="55" t="str">
        <f>IF($B$1="Metric",IFERROR(VLOOKUP(SUBSTITUTE($A194&amp;"Metric"&amp;$B194," ",""),members_metric!$F$7:$K$2000,6,FALSE),""),IFERROR(VLOOKUP(SUBSTITUTE($A194&amp;$B194," ",""),members!$D$7:$I$2000,6,FALSE),""))</f>
        <v/>
      </c>
      <c r="R194" s="66" t="str">
        <f>IF($B$1="Metric", IFERROR(VLOOKUP(SUBSTITUTE($A194&amp;"Metric"&amp;$B194," ",""),members_metric!$F$7:$J$2000,2,FALSE)/12,""),IFERROR(VLOOKUP(SUBSTITUTE($A194&amp;$B194," ",""),members!$D$7:$G$2000,2,FALSE)/12,""))</f>
        <v/>
      </c>
      <c r="S194" s="67" t="str">
        <f>IF($B$1="Metric", IFERROR(VLOOKUP(SUBSTITUTE($A194&amp;"Metric"&amp;$B194," ",""),members_metric!$F$7:$J$2000,5,FALSE),""),IFERROR(VLOOKUP(SUBSTITUTE($A194&amp;$B194," ",""),members!$D$7:$H$2000,5,FALSE),""))</f>
        <v/>
      </c>
      <c r="T194" s="55"/>
      <c r="U194" s="119"/>
      <c r="V194" s="119"/>
      <c r="W194" s="119"/>
      <c r="X194" s="119"/>
      <c r="Y194" s="119"/>
      <c r="Z194" s="119"/>
      <c r="AA194" s="119"/>
      <c r="AB194" s="119"/>
      <c r="AC194" s="119"/>
      <c r="AD194" s="119"/>
      <c r="AE194" s="119"/>
      <c r="AF194" s="119"/>
      <c r="AG194" s="119"/>
      <c r="AH194" s="119"/>
      <c r="AI194" s="119"/>
      <c r="AJ194" s="119"/>
      <c r="AK194" s="119"/>
      <c r="AL194" s="119"/>
      <c r="AM194" s="119"/>
      <c r="AN194" s="119"/>
    </row>
    <row r="195" spans="1:40" ht="15" x14ac:dyDescent="0.2">
      <c r="A195" s="121"/>
      <c r="B195" s="122"/>
      <c r="C195" s="122"/>
      <c r="D195" s="122"/>
      <c r="E195" s="122"/>
      <c r="F195" s="58">
        <f t="shared" si="14"/>
        <v>0</v>
      </c>
      <c r="G195" s="59" t="str">
        <f>IF($B$1="Metric", IFERROR(VLOOKUP(SUBSTITUTE($A195&amp;"Metric"&amp;$B195," ",""),members_metric!$F$7:$J$2000,3,FALSE),""),  IFERROR(VLOOKUP(SUBSTITUTE($A195&amp;$B195," ",""),members!$D$7:$G$2000,3,FALSE),""))</f>
        <v/>
      </c>
      <c r="H195" s="60" t="str">
        <f t="shared" si="19"/>
        <v/>
      </c>
      <c r="I195" s="57"/>
      <c r="J195" s="61" t="str">
        <f>IFERROR(VLOOKUP(SUBSTITUTE($Q195&amp;ROUNDUP($G195,2)," ",""),AWHB_Data!$C$4:$M$1005,MATCH('Estimator AWHB'!$C195,AWHB_Data!$C$4:$M$4,0),TRUE)*1000,"")</f>
        <v/>
      </c>
      <c r="K195" s="61" t="str">
        <f>IFERROR($J195/AWHB_Data!$H$1,"")</f>
        <v/>
      </c>
      <c r="L195" s="62" t="str">
        <f t="shared" si="17"/>
        <v/>
      </c>
      <c r="M195" s="63" t="str">
        <f>IFERROR(VLOOKUP(SUBSTITUTE($Q195&amp;ROUNDUP($G195,2)," ",""),AWHB_Data!$C$4:$N$1005,12,TRUE),"")</f>
        <v/>
      </c>
      <c r="N195" s="74" t="str">
        <f t="shared" si="20"/>
        <v xml:space="preserve"> </v>
      </c>
      <c r="O195" s="75" t="str">
        <f t="shared" si="18"/>
        <v/>
      </c>
      <c r="Q195" s="55" t="str">
        <f>IF($B$1="Metric",IFERROR(VLOOKUP(SUBSTITUTE($A195&amp;"Metric"&amp;$B195," ",""),members_metric!$F$7:$K$2000,6,FALSE),""),IFERROR(VLOOKUP(SUBSTITUTE($A195&amp;$B195," ",""),members!$D$7:$I$2000,6,FALSE),""))</f>
        <v/>
      </c>
      <c r="R195" s="66" t="str">
        <f>IF($B$1="Metric", IFERROR(VLOOKUP(SUBSTITUTE($A195&amp;"Metric"&amp;$B195," ",""),members_metric!$F$7:$J$2000,2,FALSE)/12,""),IFERROR(VLOOKUP(SUBSTITUTE($A195&amp;$B195," ",""),members!$D$7:$G$2000,2,FALSE)/12,""))</f>
        <v/>
      </c>
      <c r="S195" s="67" t="str">
        <f>IF($B$1="Metric", IFERROR(VLOOKUP(SUBSTITUTE($A195&amp;"Metric"&amp;$B195," ",""),members_metric!$F$7:$J$2000,5,FALSE),""),IFERROR(VLOOKUP(SUBSTITUTE($A195&amp;$B195," ",""),members!$D$7:$H$2000,5,FALSE),""))</f>
        <v/>
      </c>
      <c r="T195" s="55"/>
      <c r="U195" s="119"/>
      <c r="V195" s="119"/>
      <c r="W195" s="119"/>
      <c r="X195" s="119"/>
      <c r="Y195" s="119"/>
      <c r="Z195" s="119"/>
      <c r="AA195" s="119"/>
      <c r="AB195" s="119"/>
      <c r="AC195" s="119"/>
      <c r="AD195" s="119"/>
      <c r="AE195" s="119"/>
      <c r="AF195" s="119"/>
      <c r="AG195" s="119"/>
      <c r="AH195" s="119"/>
      <c r="AI195" s="119"/>
      <c r="AJ195" s="119"/>
      <c r="AK195" s="119"/>
      <c r="AL195" s="119"/>
      <c r="AM195" s="119"/>
      <c r="AN195" s="119"/>
    </row>
    <row r="196" spans="1:40" ht="15" x14ac:dyDescent="0.2">
      <c r="A196" s="121"/>
      <c r="B196" s="122"/>
      <c r="C196" s="122"/>
      <c r="D196" s="122"/>
      <c r="E196" s="122"/>
      <c r="F196" s="58">
        <f t="shared" si="14"/>
        <v>0</v>
      </c>
      <c r="G196" s="59" t="str">
        <f>IF($B$1="Metric", IFERROR(VLOOKUP(SUBSTITUTE($A196&amp;"Metric"&amp;$B196," ",""),members_metric!$F$7:$J$2000,3,FALSE),""),  IFERROR(VLOOKUP(SUBSTITUTE($A196&amp;$B196," ",""),members!$D$7:$G$2000,3,FALSE),""))</f>
        <v/>
      </c>
      <c r="H196" s="60" t="str">
        <f t="shared" si="19"/>
        <v/>
      </c>
      <c r="I196" s="57"/>
      <c r="J196" s="61" t="str">
        <f>IFERROR(VLOOKUP(SUBSTITUTE($Q196&amp;ROUNDUP($G196,2)," ",""),AWHB_Data!$C$4:$M$1005,MATCH('Estimator AWHB'!$C196,AWHB_Data!$C$4:$M$4,0),TRUE)*1000,"")</f>
        <v/>
      </c>
      <c r="K196" s="61" t="str">
        <f>IFERROR($J196/AWHB_Data!$H$1,"")</f>
        <v/>
      </c>
      <c r="L196" s="62" t="str">
        <f t="shared" si="17"/>
        <v/>
      </c>
      <c r="M196" s="63" t="str">
        <f>IFERROR(VLOOKUP(SUBSTITUTE($Q196&amp;ROUNDUP($G196,2)," ",""),AWHB_Data!$C$4:$N$1005,12,TRUE),"")</f>
        <v/>
      </c>
      <c r="N196" s="74" t="str">
        <f t="shared" si="20"/>
        <v xml:space="preserve"> </v>
      </c>
      <c r="O196" s="75" t="str">
        <f t="shared" si="18"/>
        <v/>
      </c>
      <c r="Q196" s="55" t="str">
        <f>IF($B$1="Metric",IFERROR(VLOOKUP(SUBSTITUTE($A196&amp;"Metric"&amp;$B196," ",""),members_metric!$F$7:$K$2000,6,FALSE),""),IFERROR(VLOOKUP(SUBSTITUTE($A196&amp;$B196," ",""),members!$D$7:$I$2000,6,FALSE),""))</f>
        <v/>
      </c>
      <c r="R196" s="66" t="str">
        <f>IF($B$1="Metric", IFERROR(VLOOKUP(SUBSTITUTE($A196&amp;"Metric"&amp;$B196," ",""),members_metric!$F$7:$J$2000,2,FALSE)/12,""),IFERROR(VLOOKUP(SUBSTITUTE($A196&amp;$B196," ",""),members!$D$7:$G$2000,2,FALSE)/12,""))</f>
        <v/>
      </c>
      <c r="S196" s="67" t="str">
        <f>IF($B$1="Metric", IFERROR(VLOOKUP(SUBSTITUTE($A196&amp;"Metric"&amp;$B196," ",""),members_metric!$F$7:$J$2000,5,FALSE),""),IFERROR(VLOOKUP(SUBSTITUTE($A196&amp;$B196," ",""),members!$D$7:$H$2000,5,FALSE),""))</f>
        <v/>
      </c>
      <c r="T196" s="55"/>
      <c r="U196" s="119"/>
      <c r="V196" s="119"/>
      <c r="W196" s="119"/>
      <c r="X196" s="119"/>
      <c r="Y196" s="119"/>
      <c r="Z196" s="119"/>
      <c r="AA196" s="119"/>
      <c r="AB196" s="119"/>
      <c r="AC196" s="119"/>
      <c r="AD196" s="119"/>
      <c r="AE196" s="119"/>
      <c r="AF196" s="119"/>
      <c r="AG196" s="119"/>
      <c r="AH196" s="119"/>
      <c r="AI196" s="119"/>
      <c r="AJ196" s="119"/>
      <c r="AK196" s="119"/>
      <c r="AL196" s="119"/>
      <c r="AM196" s="119"/>
      <c r="AN196" s="119"/>
    </row>
    <row r="197" spans="1:40" ht="15" x14ac:dyDescent="0.2">
      <c r="A197" s="121"/>
      <c r="B197" s="122"/>
      <c r="C197" s="122"/>
      <c r="D197" s="122"/>
      <c r="E197" s="122"/>
      <c r="F197" s="58">
        <f t="shared" si="14"/>
        <v>0</v>
      </c>
      <c r="G197" s="59" t="str">
        <f>IF($B$1="Metric", IFERROR(VLOOKUP(SUBSTITUTE($A197&amp;"Metric"&amp;$B197," ",""),members_metric!$F$7:$J$2000,3,FALSE),""),  IFERROR(VLOOKUP(SUBSTITUTE($A197&amp;$B197," ",""),members!$D$7:$G$2000,3,FALSE),""))</f>
        <v/>
      </c>
      <c r="H197" s="60" t="str">
        <f t="shared" si="19"/>
        <v/>
      </c>
      <c r="I197" s="57"/>
      <c r="J197" s="61" t="str">
        <f>IFERROR(VLOOKUP(SUBSTITUTE($Q197&amp;ROUNDUP($G197,2)," ",""),AWHB_Data!$C$4:$M$1005,MATCH('Estimator AWHB'!$C197,AWHB_Data!$C$4:$M$4,0),TRUE)*1000,"")</f>
        <v/>
      </c>
      <c r="K197" s="61" t="str">
        <f>IFERROR($J197/AWHB_Data!$H$1,"")</f>
        <v/>
      </c>
      <c r="L197" s="62" t="str">
        <f t="shared" si="17"/>
        <v/>
      </c>
      <c r="M197" s="63" t="str">
        <f>IFERROR(VLOOKUP(SUBSTITUTE($Q197&amp;ROUNDUP($G197,2)," ",""),AWHB_Data!$C$4:$N$1005,12,TRUE),"")</f>
        <v/>
      </c>
      <c r="N197" s="74" t="str">
        <f t="shared" si="20"/>
        <v xml:space="preserve"> </v>
      </c>
      <c r="O197" s="75" t="str">
        <f t="shared" si="18"/>
        <v/>
      </c>
      <c r="Q197" s="55" t="str">
        <f>IF($B$1="Metric",IFERROR(VLOOKUP(SUBSTITUTE($A197&amp;"Metric"&amp;$B197," ",""),members_metric!$F$7:$K$2000,6,FALSE),""),IFERROR(VLOOKUP(SUBSTITUTE($A197&amp;$B197," ",""),members!$D$7:$I$2000,6,FALSE),""))</f>
        <v/>
      </c>
      <c r="R197" s="66" t="str">
        <f>IF($B$1="Metric", IFERROR(VLOOKUP(SUBSTITUTE($A197&amp;"Metric"&amp;$B197," ",""),members_metric!$F$7:$J$2000,2,FALSE)/12,""),IFERROR(VLOOKUP(SUBSTITUTE($A197&amp;$B197," ",""),members!$D$7:$G$2000,2,FALSE)/12,""))</f>
        <v/>
      </c>
      <c r="S197" s="67" t="str">
        <f>IF($B$1="Metric", IFERROR(VLOOKUP(SUBSTITUTE($A197&amp;"Metric"&amp;$B197," ",""),members_metric!$F$7:$J$2000,5,FALSE),""),IFERROR(VLOOKUP(SUBSTITUTE($A197&amp;$B197," ",""),members!$D$7:$H$2000,5,FALSE),""))</f>
        <v/>
      </c>
      <c r="T197" s="55"/>
      <c r="U197" s="119"/>
      <c r="V197" s="119"/>
      <c r="W197" s="119"/>
      <c r="X197" s="119"/>
      <c r="Y197" s="119"/>
      <c r="Z197" s="119"/>
      <c r="AA197" s="119"/>
      <c r="AB197" s="119"/>
      <c r="AC197" s="119"/>
      <c r="AD197" s="119"/>
      <c r="AE197" s="119"/>
      <c r="AF197" s="119"/>
      <c r="AG197" s="119"/>
      <c r="AH197" s="119"/>
      <c r="AI197" s="119"/>
      <c r="AJ197" s="119"/>
      <c r="AK197" s="119"/>
      <c r="AL197" s="119"/>
      <c r="AM197" s="119"/>
      <c r="AN197" s="119"/>
    </row>
    <row r="198" spans="1:40" ht="15" x14ac:dyDescent="0.2">
      <c r="A198" s="121"/>
      <c r="B198" s="122"/>
      <c r="C198" s="122"/>
      <c r="D198" s="122"/>
      <c r="E198" s="122"/>
      <c r="F198" s="58">
        <f t="shared" si="14"/>
        <v>0</v>
      </c>
      <c r="G198" s="59" t="str">
        <f>IF($B$1="Metric", IFERROR(VLOOKUP(SUBSTITUTE($A198&amp;"Metric"&amp;$B198," ",""),members_metric!$F$7:$J$2000,3,FALSE),""),  IFERROR(VLOOKUP(SUBSTITUTE($A198&amp;$B198," ",""),members!$D$7:$G$2000,3,FALSE),""))</f>
        <v/>
      </c>
      <c r="H198" s="60" t="str">
        <f t="shared" si="19"/>
        <v/>
      </c>
      <c r="I198" s="57"/>
      <c r="J198" s="61" t="str">
        <f>IFERROR(VLOOKUP(SUBSTITUTE($Q198&amp;ROUNDUP($G198,2)," ",""),AWHB_Data!$C$4:$M$1005,MATCH('Estimator AWHB'!$C198,AWHB_Data!$C$4:$M$4,0),TRUE)*1000,"")</f>
        <v/>
      </c>
      <c r="K198" s="61" t="str">
        <f>IFERROR($J198/AWHB_Data!$H$1,"")</f>
        <v/>
      </c>
      <c r="L198" s="62" t="str">
        <f t="shared" si="17"/>
        <v/>
      </c>
      <c r="M198" s="63" t="str">
        <f>IFERROR(VLOOKUP(SUBSTITUTE($Q198&amp;ROUNDUP($G198,2)," ",""),AWHB_Data!$C$4:$N$1005,12,TRUE),"")</f>
        <v/>
      </c>
      <c r="N198" s="74" t="str">
        <f t="shared" si="20"/>
        <v xml:space="preserve"> </v>
      </c>
      <c r="O198" s="75" t="str">
        <f t="shared" si="18"/>
        <v/>
      </c>
      <c r="Q198" s="55" t="str">
        <f>IF($B$1="Metric",IFERROR(VLOOKUP(SUBSTITUTE($A198&amp;"Metric"&amp;$B198," ",""),members_metric!$F$7:$K$2000,6,FALSE),""),IFERROR(VLOOKUP(SUBSTITUTE($A198&amp;$B198," ",""),members!$D$7:$I$2000,6,FALSE),""))</f>
        <v/>
      </c>
      <c r="R198" s="66" t="str">
        <f>IF($B$1="Metric", IFERROR(VLOOKUP(SUBSTITUTE($A198&amp;"Metric"&amp;$B198," ",""),members_metric!$F$7:$J$2000,2,FALSE)/12,""),IFERROR(VLOOKUP(SUBSTITUTE($A198&amp;$B198," ",""),members!$D$7:$G$2000,2,FALSE)/12,""))</f>
        <v/>
      </c>
      <c r="S198" s="67" t="str">
        <f>IF($B$1="Metric", IFERROR(VLOOKUP(SUBSTITUTE($A198&amp;"Metric"&amp;$B198," ",""),members_metric!$F$7:$J$2000,5,FALSE),""),IFERROR(VLOOKUP(SUBSTITUTE($A198&amp;$B198," ",""),members!$D$7:$H$2000,5,FALSE),""))</f>
        <v/>
      </c>
      <c r="T198" s="55"/>
      <c r="U198" s="119"/>
      <c r="V198" s="119"/>
      <c r="W198" s="119"/>
      <c r="X198" s="119"/>
      <c r="Y198" s="119"/>
      <c r="Z198" s="119"/>
      <c r="AA198" s="119"/>
      <c r="AB198" s="119"/>
      <c r="AC198" s="119"/>
      <c r="AD198" s="119"/>
      <c r="AE198" s="119"/>
      <c r="AF198" s="119"/>
      <c r="AG198" s="119"/>
      <c r="AH198" s="119"/>
      <c r="AI198" s="119"/>
      <c r="AJ198" s="119"/>
      <c r="AK198" s="119"/>
      <c r="AL198" s="119"/>
      <c r="AM198" s="119"/>
      <c r="AN198" s="119"/>
    </row>
    <row r="199" spans="1:40" ht="15" x14ac:dyDescent="0.2">
      <c r="A199" s="121"/>
      <c r="B199" s="122"/>
      <c r="C199" s="122"/>
      <c r="D199" s="122"/>
      <c r="E199" s="122"/>
      <c r="F199" s="58">
        <f t="shared" si="14"/>
        <v>0</v>
      </c>
      <c r="G199" s="59" t="str">
        <f>IF($B$1="Metric", IFERROR(VLOOKUP(SUBSTITUTE($A199&amp;"Metric"&amp;$B199," ",""),members_metric!$F$7:$J$2000,3,FALSE),""),  IFERROR(VLOOKUP(SUBSTITUTE($A199&amp;$B199," ",""),members!$D$7:$G$2000,3,FALSE),""))</f>
        <v/>
      </c>
      <c r="H199" s="60" t="str">
        <f t="shared" si="19"/>
        <v/>
      </c>
      <c r="I199" s="57"/>
      <c r="J199" s="61" t="str">
        <f>IFERROR(VLOOKUP(SUBSTITUTE($Q199&amp;ROUNDUP($G199,2)," ",""),AWHB_Data!$C$4:$M$1005,MATCH('Estimator AWHB'!$C199,AWHB_Data!$C$4:$M$4,0),TRUE)*1000,"")</f>
        <v/>
      </c>
      <c r="K199" s="61" t="str">
        <f>IFERROR($J199/AWHB_Data!$H$1,"")</f>
        <v/>
      </c>
      <c r="L199" s="62" t="str">
        <f t="shared" si="17"/>
        <v/>
      </c>
      <c r="M199" s="63" t="str">
        <f>IFERROR(VLOOKUP(SUBSTITUTE($Q199&amp;ROUNDUP($G199,2)," ",""),AWHB_Data!$C$4:$N$1005,12,TRUE),"")</f>
        <v/>
      </c>
      <c r="N199" s="74" t="str">
        <f t="shared" si="20"/>
        <v xml:space="preserve"> </v>
      </c>
      <c r="O199" s="75" t="str">
        <f t="shared" si="18"/>
        <v/>
      </c>
      <c r="Q199" s="55" t="str">
        <f>IF($B$1="Metric",IFERROR(VLOOKUP(SUBSTITUTE($A199&amp;"Metric"&amp;$B199," ",""),members_metric!$F$7:$K$2000,6,FALSE),""),IFERROR(VLOOKUP(SUBSTITUTE($A199&amp;$B199," ",""),members!$D$7:$I$2000,6,FALSE),""))</f>
        <v/>
      </c>
      <c r="R199" s="66" t="str">
        <f>IF($B$1="Metric", IFERROR(VLOOKUP(SUBSTITUTE($A199&amp;"Metric"&amp;$B199," ",""),members_metric!$F$7:$J$2000,2,FALSE)/12,""),IFERROR(VLOOKUP(SUBSTITUTE($A199&amp;$B199," ",""),members!$D$7:$G$2000,2,FALSE)/12,""))</f>
        <v/>
      </c>
      <c r="S199" s="67" t="str">
        <f>IF($B$1="Metric", IFERROR(VLOOKUP(SUBSTITUTE($A199&amp;"Metric"&amp;$B199," ",""),members_metric!$F$7:$J$2000,5,FALSE),""),IFERROR(VLOOKUP(SUBSTITUTE($A199&amp;$B199," ",""),members!$D$7:$H$2000,5,FALSE),""))</f>
        <v/>
      </c>
      <c r="T199" s="55"/>
      <c r="U199" s="119"/>
      <c r="V199" s="119"/>
      <c r="W199" s="119"/>
      <c r="X199" s="119"/>
      <c r="Y199" s="119"/>
      <c r="Z199" s="119"/>
      <c r="AA199" s="119"/>
      <c r="AB199" s="119"/>
      <c r="AC199" s="119"/>
      <c r="AD199" s="119"/>
      <c r="AE199" s="119"/>
      <c r="AF199" s="119"/>
      <c r="AG199" s="119"/>
      <c r="AH199" s="119"/>
      <c r="AI199" s="119"/>
      <c r="AJ199" s="119"/>
      <c r="AK199" s="119"/>
      <c r="AL199" s="119"/>
      <c r="AM199" s="119"/>
      <c r="AN199" s="119"/>
    </row>
    <row r="200" spans="1:40" ht="15" x14ac:dyDescent="0.2">
      <c r="A200" s="121"/>
      <c r="B200" s="122"/>
      <c r="C200" s="122"/>
      <c r="D200" s="122"/>
      <c r="E200" s="122"/>
      <c r="F200" s="58">
        <f t="shared" si="14"/>
        <v>0</v>
      </c>
      <c r="G200" s="59" t="str">
        <f>IF($B$1="Metric", IFERROR(VLOOKUP(SUBSTITUTE($A200&amp;"Metric"&amp;$B200," ",""),members_metric!$F$7:$J$2000,3,FALSE),""),  IFERROR(VLOOKUP(SUBSTITUTE($A200&amp;$B200," ",""),members!$D$7:$G$2000,3,FALSE),""))</f>
        <v/>
      </c>
      <c r="H200" s="60" t="str">
        <f t="shared" si="19"/>
        <v/>
      </c>
      <c r="I200" s="57"/>
      <c r="J200" s="61" t="str">
        <f>IFERROR(VLOOKUP(SUBSTITUTE($Q200&amp;ROUNDUP($G200,2)," ",""),AWHB_Data!$C$4:$M$1005,MATCH('Estimator AWHB'!$C200,AWHB_Data!$C$4:$M$4,0),TRUE)*1000,"")</f>
        <v/>
      </c>
      <c r="K200" s="61" t="str">
        <f>IFERROR($J200/AWHB_Data!$H$1,"")</f>
        <v/>
      </c>
      <c r="L200" s="62" t="str">
        <f t="shared" si="17"/>
        <v/>
      </c>
      <c r="M200" s="63" t="str">
        <f>IFERROR(VLOOKUP(SUBSTITUTE($Q200&amp;ROUNDUP($G200,2)," ",""),AWHB_Data!$C$4:$N$1005,12,TRUE),"")</f>
        <v/>
      </c>
      <c r="N200" s="74" t="str">
        <f t="shared" si="20"/>
        <v xml:space="preserve"> </v>
      </c>
      <c r="O200" s="75" t="str">
        <f t="shared" si="18"/>
        <v/>
      </c>
      <c r="Q200" s="55" t="str">
        <f>IF($B$1="Metric",IFERROR(VLOOKUP(SUBSTITUTE($A200&amp;"Metric"&amp;$B200," ",""),members_metric!$F$7:$K$2000,6,FALSE),""),IFERROR(VLOOKUP(SUBSTITUTE($A200&amp;$B200," ",""),members!$D$7:$I$2000,6,FALSE),""))</f>
        <v/>
      </c>
      <c r="R200" s="66" t="str">
        <f>IF($B$1="Metric", IFERROR(VLOOKUP(SUBSTITUTE($A200&amp;"Metric"&amp;$B200," ",""),members_metric!$F$7:$J$2000,2,FALSE)/12,""),IFERROR(VLOOKUP(SUBSTITUTE($A200&amp;$B200," ",""),members!$D$7:$G$2000,2,FALSE)/12,""))</f>
        <v/>
      </c>
      <c r="S200" s="67" t="str">
        <f>IF($B$1="Metric", IFERROR(VLOOKUP(SUBSTITUTE($A200&amp;"Metric"&amp;$B200," ",""),members_metric!$F$7:$J$2000,5,FALSE),""),IFERROR(VLOOKUP(SUBSTITUTE($A200&amp;$B200," ",""),members!$D$7:$H$2000,5,FALSE),""))</f>
        <v/>
      </c>
      <c r="T200" s="55"/>
      <c r="U200" s="119"/>
      <c r="V200" s="119"/>
      <c r="W200" s="119"/>
      <c r="X200" s="119"/>
      <c r="Y200" s="119"/>
      <c r="Z200" s="119"/>
      <c r="AA200" s="119"/>
      <c r="AB200" s="119"/>
      <c r="AC200" s="119"/>
      <c r="AD200" s="119"/>
      <c r="AE200" s="119"/>
      <c r="AF200" s="119"/>
      <c r="AG200" s="119"/>
      <c r="AH200" s="119"/>
      <c r="AI200" s="119"/>
      <c r="AJ200" s="119"/>
      <c r="AK200" s="119"/>
      <c r="AL200" s="119"/>
      <c r="AM200" s="119"/>
      <c r="AN200" s="119"/>
    </row>
    <row r="201" spans="1:40" ht="15" x14ac:dyDescent="0.2">
      <c r="A201" s="121"/>
      <c r="B201" s="122"/>
      <c r="C201" s="122"/>
      <c r="D201" s="122"/>
      <c r="E201" s="122"/>
      <c r="F201" s="58">
        <f t="shared" si="14"/>
        <v>0</v>
      </c>
      <c r="G201" s="59" t="str">
        <f>IF($B$1="Metric", IFERROR(VLOOKUP(SUBSTITUTE($A201&amp;"Metric"&amp;$B201," ",""),members_metric!$F$7:$J$2000,3,FALSE),""),  IFERROR(VLOOKUP(SUBSTITUTE($A201&amp;$B201," ",""),members!$D$7:$G$2000,3,FALSE),""))</f>
        <v/>
      </c>
      <c r="H201" s="60" t="str">
        <f t="shared" si="19"/>
        <v/>
      </c>
      <c r="I201" s="57"/>
      <c r="J201" s="61" t="str">
        <f>IFERROR(VLOOKUP(SUBSTITUTE($Q201&amp;ROUNDUP($G201,2)," ",""),AWHB_Data!$C$4:$M$1005,MATCH('Estimator AWHB'!$C201,AWHB_Data!$C$4:$M$4,0),TRUE)*1000,"")</f>
        <v/>
      </c>
      <c r="K201" s="61" t="str">
        <f>IFERROR($J201/AWHB_Data!$H$1,"")</f>
        <v/>
      </c>
      <c r="L201" s="62" t="str">
        <f t="shared" si="17"/>
        <v/>
      </c>
      <c r="M201" s="63" t="str">
        <f>IFERROR(VLOOKUP(SUBSTITUTE($Q201&amp;ROUNDUP($G201,2)," ",""),AWHB_Data!$C$4:$N$1005,12,TRUE),"")</f>
        <v/>
      </c>
      <c r="N201" s="74" t="str">
        <f t="shared" si="20"/>
        <v xml:space="preserve"> </v>
      </c>
      <c r="O201" s="75" t="str">
        <f t="shared" si="18"/>
        <v/>
      </c>
      <c r="Q201" s="55" t="str">
        <f>IF($B$1="Metric",IFERROR(VLOOKUP(SUBSTITUTE($A201&amp;"Metric"&amp;$B201," ",""),members_metric!$F$7:$K$2000,6,FALSE),""),IFERROR(VLOOKUP(SUBSTITUTE($A201&amp;$B201," ",""),members!$D$7:$I$2000,6,FALSE),""))</f>
        <v/>
      </c>
      <c r="R201" s="66" t="str">
        <f>IF($B$1="Metric", IFERROR(VLOOKUP(SUBSTITUTE($A201&amp;"Metric"&amp;$B201," ",""),members_metric!$F$7:$J$2000,2,FALSE)/12,""),IFERROR(VLOOKUP(SUBSTITUTE($A201&amp;$B201," ",""),members!$D$7:$G$2000,2,FALSE)/12,""))</f>
        <v/>
      </c>
      <c r="S201" s="67" t="str">
        <f>IF($B$1="Metric", IFERROR(VLOOKUP(SUBSTITUTE($A201&amp;"Metric"&amp;$B201," ",""),members_metric!$F$7:$J$2000,5,FALSE),""),IFERROR(VLOOKUP(SUBSTITUTE($A201&amp;$B201," ",""),members!$D$7:$H$2000,5,FALSE),""))</f>
        <v/>
      </c>
      <c r="T201" s="55"/>
      <c r="U201" s="119"/>
      <c r="V201" s="119"/>
      <c r="W201" s="119"/>
      <c r="X201" s="119"/>
      <c r="Y201" s="119"/>
      <c r="Z201" s="119"/>
      <c r="AA201" s="119"/>
      <c r="AB201" s="119"/>
      <c r="AC201" s="119"/>
      <c r="AD201" s="119"/>
      <c r="AE201" s="119"/>
      <c r="AF201" s="119"/>
      <c r="AG201" s="119"/>
      <c r="AH201" s="119"/>
      <c r="AI201" s="119"/>
      <c r="AJ201" s="119"/>
      <c r="AK201" s="119"/>
      <c r="AL201" s="119"/>
      <c r="AM201" s="119"/>
      <c r="AN201" s="119"/>
    </row>
    <row r="202" spans="1:40" ht="15" x14ac:dyDescent="0.2">
      <c r="A202" s="121"/>
      <c r="B202" s="122"/>
      <c r="C202" s="122"/>
      <c r="D202" s="122"/>
      <c r="E202" s="122"/>
      <c r="F202" s="58">
        <f t="shared" si="14"/>
        <v>0</v>
      </c>
      <c r="G202" s="59" t="str">
        <f>IF($B$1="Metric", IFERROR(VLOOKUP(SUBSTITUTE($A202&amp;"Metric"&amp;$B202," ",""),members_metric!$F$7:$J$2000,3,FALSE),""),  IFERROR(VLOOKUP(SUBSTITUTE($A202&amp;$B202," ",""),members!$D$7:$G$2000,3,FALSE),""))</f>
        <v/>
      </c>
      <c r="H202" s="60" t="str">
        <f t="shared" si="19"/>
        <v/>
      </c>
      <c r="I202" s="57"/>
      <c r="J202" s="61" t="str">
        <f>IFERROR(VLOOKUP(SUBSTITUTE($Q202&amp;ROUNDUP($G202,2)," ",""),AWHB_Data!$C$4:$M$1005,MATCH('Estimator AWHB'!$C202,AWHB_Data!$C$4:$M$4,0),TRUE)*1000,"")</f>
        <v/>
      </c>
      <c r="K202" s="61" t="str">
        <f>IFERROR($J202/AWHB_Data!$H$1,"")</f>
        <v/>
      </c>
      <c r="L202" s="62" t="str">
        <f t="shared" si="17"/>
        <v/>
      </c>
      <c r="M202" s="63" t="str">
        <f>IFERROR(VLOOKUP(SUBSTITUTE($Q202&amp;ROUNDUP($G202,2)," ",""),AWHB_Data!$C$4:$N$1005,12,TRUE),"")</f>
        <v/>
      </c>
      <c r="N202" s="74" t="str">
        <f t="shared" si="20"/>
        <v xml:space="preserve"> </v>
      </c>
      <c r="O202" s="75" t="str">
        <f t="shared" si="18"/>
        <v/>
      </c>
      <c r="Q202" s="55" t="str">
        <f>IF($B$1="Metric",IFERROR(VLOOKUP(SUBSTITUTE($A202&amp;"Metric"&amp;$B202," ",""),members_metric!$F$7:$K$2000,6,FALSE),""),IFERROR(VLOOKUP(SUBSTITUTE($A202&amp;$B202," ",""),members!$D$7:$I$2000,6,FALSE),""))</f>
        <v/>
      </c>
      <c r="R202" s="66" t="str">
        <f>IF($B$1="Metric", IFERROR(VLOOKUP(SUBSTITUTE($A202&amp;"Metric"&amp;$B202," ",""),members_metric!$F$7:$J$2000,2,FALSE)/12,""),IFERROR(VLOOKUP(SUBSTITUTE($A202&amp;$B202," ",""),members!$D$7:$G$2000,2,FALSE)/12,""))</f>
        <v/>
      </c>
      <c r="S202" s="67" t="str">
        <f>IF($B$1="Metric", IFERROR(VLOOKUP(SUBSTITUTE($A202&amp;"Metric"&amp;$B202," ",""),members_metric!$F$7:$J$2000,5,FALSE),""),IFERROR(VLOOKUP(SUBSTITUTE($A202&amp;$B202," ",""),members!$D$7:$H$2000,5,FALSE),""))</f>
        <v/>
      </c>
      <c r="T202" s="55"/>
      <c r="U202" s="119"/>
      <c r="V202" s="119"/>
      <c r="W202" s="119"/>
      <c r="X202" s="119"/>
      <c r="Y202" s="119"/>
      <c r="Z202" s="119"/>
      <c r="AA202" s="119"/>
      <c r="AB202" s="119"/>
      <c r="AC202" s="119"/>
      <c r="AD202" s="119"/>
      <c r="AE202" s="119"/>
      <c r="AF202" s="119"/>
      <c r="AG202" s="119"/>
      <c r="AH202" s="119"/>
      <c r="AI202" s="119"/>
      <c r="AJ202" s="119"/>
      <c r="AK202" s="119"/>
      <c r="AL202" s="119"/>
      <c r="AM202" s="119"/>
      <c r="AN202" s="119"/>
    </row>
    <row r="203" spans="1:40" ht="15" x14ac:dyDescent="0.2">
      <c r="A203" s="121"/>
      <c r="B203" s="122"/>
      <c r="C203" s="122"/>
      <c r="D203" s="122"/>
      <c r="E203" s="122"/>
      <c r="F203" s="58">
        <f t="shared" si="14"/>
        <v>0</v>
      </c>
      <c r="G203" s="59" t="str">
        <f>IF($B$1="Metric", IFERROR(VLOOKUP(SUBSTITUTE($A203&amp;"Metric"&amp;$B203," ",""),members_metric!$F$7:$J$2000,3,FALSE),""),  IFERROR(VLOOKUP(SUBSTITUTE($A203&amp;$B203," ",""),members!$D$7:$G$2000,3,FALSE),""))</f>
        <v/>
      </c>
      <c r="H203" s="60" t="str">
        <f t="shared" si="19"/>
        <v/>
      </c>
      <c r="I203" s="57"/>
      <c r="J203" s="61" t="str">
        <f>IFERROR(VLOOKUP(SUBSTITUTE($Q203&amp;ROUNDUP($G203,2)," ",""),AWHB_Data!$C$4:$M$1005,MATCH('Estimator AWHB'!$C203,AWHB_Data!$C$4:$M$4,0),TRUE)*1000,"")</f>
        <v/>
      </c>
      <c r="K203" s="61" t="str">
        <f>IFERROR($J203/AWHB_Data!$H$1,"")</f>
        <v/>
      </c>
      <c r="L203" s="62" t="str">
        <f t="shared" si="17"/>
        <v/>
      </c>
      <c r="M203" s="63" t="str">
        <f>IFERROR(VLOOKUP(SUBSTITUTE($Q203&amp;ROUNDUP($G203,2)," ",""),AWHB_Data!$C$4:$N$1005,12,TRUE),"")</f>
        <v/>
      </c>
      <c r="N203" s="74" t="str">
        <f t="shared" si="20"/>
        <v xml:space="preserve"> </v>
      </c>
      <c r="O203" s="75" t="str">
        <f t="shared" si="18"/>
        <v/>
      </c>
      <c r="Q203" s="55" t="str">
        <f>IF($B$1="Metric",IFERROR(VLOOKUP(SUBSTITUTE($A203&amp;"Metric"&amp;$B203," ",""),members_metric!$F$7:$K$2000,6,FALSE),""),IFERROR(VLOOKUP(SUBSTITUTE($A203&amp;$B203," ",""),members!$D$7:$I$2000,6,FALSE),""))</f>
        <v/>
      </c>
      <c r="R203" s="66" t="str">
        <f>IF($B$1="Metric", IFERROR(VLOOKUP(SUBSTITUTE($A203&amp;"Metric"&amp;$B203," ",""),members_metric!$F$7:$J$2000,2,FALSE)/12,""),IFERROR(VLOOKUP(SUBSTITUTE($A203&amp;$B203," ",""),members!$D$7:$G$2000,2,FALSE)/12,""))</f>
        <v/>
      </c>
      <c r="S203" s="67" t="str">
        <f>IF($B$1="Metric", IFERROR(VLOOKUP(SUBSTITUTE($A203&amp;"Metric"&amp;$B203," ",""),members_metric!$F$7:$J$2000,5,FALSE),""),IFERROR(VLOOKUP(SUBSTITUTE($A203&amp;$B203," ",""),members!$D$7:$H$2000,5,FALSE),""))</f>
        <v/>
      </c>
      <c r="T203" s="55"/>
      <c r="U203" s="119"/>
      <c r="V203" s="119"/>
      <c r="W203" s="119"/>
      <c r="X203" s="119"/>
      <c r="Y203" s="119"/>
      <c r="Z203" s="119"/>
      <c r="AA203" s="119"/>
      <c r="AB203" s="119"/>
      <c r="AC203" s="119"/>
      <c r="AD203" s="119"/>
      <c r="AE203" s="119"/>
      <c r="AF203" s="119"/>
      <c r="AG203" s="119"/>
      <c r="AH203" s="119"/>
      <c r="AI203" s="119"/>
      <c r="AJ203" s="119"/>
      <c r="AK203" s="119"/>
      <c r="AL203" s="119"/>
      <c r="AM203" s="119"/>
      <c r="AN203" s="119"/>
    </row>
    <row r="204" spans="1:40" ht="15" x14ac:dyDescent="0.2">
      <c r="A204" s="121"/>
      <c r="B204" s="122"/>
      <c r="C204" s="122"/>
      <c r="D204" s="122"/>
      <c r="E204" s="122"/>
      <c r="F204" s="58">
        <f t="shared" si="14"/>
        <v>0</v>
      </c>
      <c r="G204" s="59" t="str">
        <f>IF($B$1="Metric", IFERROR(VLOOKUP(SUBSTITUTE($A204&amp;"Metric"&amp;$B204," ",""),members_metric!$F$7:$J$2000,3,FALSE),""),  IFERROR(VLOOKUP(SUBSTITUTE($A204&amp;$B204," ",""),members!$D$7:$G$2000,3,FALSE),""))</f>
        <v/>
      </c>
      <c r="H204" s="60" t="str">
        <f t="shared" si="19"/>
        <v/>
      </c>
      <c r="I204" s="57"/>
      <c r="J204" s="61" t="str">
        <f>IFERROR(VLOOKUP(SUBSTITUTE($Q204&amp;ROUNDUP($G204,2)," ",""),AWHB_Data!$C$4:$M$1005,MATCH('Estimator AWHB'!$C204,AWHB_Data!$C$4:$M$4,0),TRUE)*1000,"")</f>
        <v/>
      </c>
      <c r="K204" s="61" t="str">
        <f>IFERROR($J204/AWHB_Data!$H$1,"")</f>
        <v/>
      </c>
      <c r="L204" s="62" t="str">
        <f t="shared" si="17"/>
        <v/>
      </c>
      <c r="M204" s="63" t="str">
        <f>IFERROR(VLOOKUP(SUBSTITUTE($Q204&amp;ROUNDUP($G204,2)," ",""),AWHB_Data!$C$4:$N$1005,12,TRUE),"")</f>
        <v/>
      </c>
      <c r="N204" s="74" t="str">
        <f t="shared" si="20"/>
        <v xml:space="preserve"> </v>
      </c>
      <c r="O204" s="75" t="str">
        <f t="shared" si="18"/>
        <v/>
      </c>
      <c r="Q204" s="55" t="str">
        <f>IF($B$1="Metric",IFERROR(VLOOKUP(SUBSTITUTE($A204&amp;"Metric"&amp;$B204," ",""),members_metric!$F$7:$K$2000,6,FALSE),""),IFERROR(VLOOKUP(SUBSTITUTE($A204&amp;$B204," ",""),members!$D$7:$I$2000,6,FALSE),""))</f>
        <v/>
      </c>
      <c r="R204" s="66" t="str">
        <f>IF($B$1="Metric", IFERROR(VLOOKUP(SUBSTITUTE($A204&amp;"Metric"&amp;$B204," ",""),members_metric!$F$7:$J$2000,2,FALSE)/12,""),IFERROR(VLOOKUP(SUBSTITUTE($A204&amp;$B204," ",""),members!$D$7:$G$2000,2,FALSE)/12,""))</f>
        <v/>
      </c>
      <c r="S204" s="67" t="str">
        <f>IF($B$1="Metric", IFERROR(VLOOKUP(SUBSTITUTE($A204&amp;"Metric"&amp;$B204," ",""),members_metric!$F$7:$J$2000,5,FALSE),""),IFERROR(VLOOKUP(SUBSTITUTE($A204&amp;$B204," ",""),members!$D$7:$H$2000,5,FALSE),""))</f>
        <v/>
      </c>
      <c r="T204" s="55"/>
      <c r="U204" s="119"/>
      <c r="V204" s="119"/>
      <c r="W204" s="119"/>
      <c r="X204" s="119"/>
      <c r="Y204" s="119"/>
      <c r="Z204" s="119"/>
      <c r="AA204" s="119"/>
      <c r="AB204" s="119"/>
      <c r="AC204" s="119"/>
      <c r="AD204" s="119"/>
      <c r="AE204" s="119"/>
      <c r="AF204" s="119"/>
      <c r="AG204" s="119"/>
      <c r="AH204" s="119"/>
      <c r="AI204" s="119"/>
      <c r="AJ204" s="119"/>
      <c r="AK204" s="119"/>
      <c r="AL204" s="119"/>
      <c r="AM204" s="119"/>
      <c r="AN204" s="119"/>
    </row>
    <row r="205" spans="1:40" ht="15" x14ac:dyDescent="0.2">
      <c r="A205" s="121"/>
      <c r="B205" s="122"/>
      <c r="C205" s="122"/>
      <c r="D205" s="122"/>
      <c r="E205" s="122"/>
      <c r="F205" s="58">
        <f t="shared" si="14"/>
        <v>0</v>
      </c>
      <c r="G205" s="59" t="str">
        <f>IF($B$1="Metric", IFERROR(VLOOKUP(SUBSTITUTE($A205&amp;"Metric"&amp;$B205," ",""),members_metric!$F$7:$J$2000,3,FALSE),""),  IFERROR(VLOOKUP(SUBSTITUTE($A205&amp;$B205," ",""),members!$D$7:$G$2000,3,FALSE),""))</f>
        <v/>
      </c>
      <c r="H205" s="60" t="str">
        <f t="shared" si="19"/>
        <v/>
      </c>
      <c r="I205" s="57"/>
      <c r="J205" s="61" t="str">
        <f>IFERROR(VLOOKUP(SUBSTITUTE($Q205&amp;ROUNDUP($G205,2)," ",""),AWHB_Data!$C$4:$M$1005,MATCH('Estimator AWHB'!$C205,AWHB_Data!$C$4:$M$4,0),TRUE)*1000,"")</f>
        <v/>
      </c>
      <c r="K205" s="61" t="str">
        <f>IFERROR($J205/AWHB_Data!$H$1,"")</f>
        <v/>
      </c>
      <c r="L205" s="62" t="str">
        <f t="shared" si="17"/>
        <v/>
      </c>
      <c r="M205" s="63" t="str">
        <f>IFERROR(VLOOKUP(SUBSTITUTE($Q205&amp;ROUNDUP($G205,2)," ",""),AWHB_Data!$C$4:$N$1005,12,TRUE),"")</f>
        <v/>
      </c>
      <c r="N205" s="74" t="str">
        <f t="shared" si="20"/>
        <v xml:space="preserve"> </v>
      </c>
      <c r="O205" s="75" t="str">
        <f t="shared" si="18"/>
        <v/>
      </c>
      <c r="Q205" s="55" t="str">
        <f>IF($B$1="Metric",IFERROR(VLOOKUP(SUBSTITUTE($A205&amp;"Metric"&amp;$B205," ",""),members_metric!$F$7:$K$2000,6,FALSE),""),IFERROR(VLOOKUP(SUBSTITUTE($A205&amp;$B205," ",""),members!$D$7:$I$2000,6,FALSE),""))</f>
        <v/>
      </c>
      <c r="R205" s="66" t="str">
        <f>IF($B$1="Metric", IFERROR(VLOOKUP(SUBSTITUTE($A205&amp;"Metric"&amp;$B205," ",""),members_metric!$F$7:$J$2000,2,FALSE)/12,""),IFERROR(VLOOKUP(SUBSTITUTE($A205&amp;$B205," ",""),members!$D$7:$G$2000,2,FALSE)/12,""))</f>
        <v/>
      </c>
      <c r="S205" s="67" t="str">
        <f>IF($B$1="Metric", IFERROR(VLOOKUP(SUBSTITUTE($A205&amp;"Metric"&amp;$B205," ",""),members_metric!$F$7:$J$2000,5,FALSE),""),IFERROR(VLOOKUP(SUBSTITUTE($A205&amp;$B205," ",""),members!$D$7:$H$2000,5,FALSE),""))</f>
        <v/>
      </c>
      <c r="T205" s="55"/>
      <c r="U205" s="119"/>
      <c r="V205" s="119"/>
      <c r="W205" s="119"/>
      <c r="X205" s="119"/>
      <c r="Y205" s="119"/>
      <c r="Z205" s="119"/>
      <c r="AA205" s="119"/>
      <c r="AB205" s="119"/>
      <c r="AC205" s="119"/>
      <c r="AD205" s="119"/>
      <c r="AE205" s="119"/>
      <c r="AF205" s="119"/>
      <c r="AG205" s="119"/>
      <c r="AH205" s="119"/>
      <c r="AI205" s="119"/>
      <c r="AJ205" s="119"/>
      <c r="AK205" s="119"/>
      <c r="AL205" s="119"/>
      <c r="AM205" s="119"/>
      <c r="AN205" s="119"/>
    </row>
    <row r="206" spans="1:40" ht="15" x14ac:dyDescent="0.2">
      <c r="A206" s="121"/>
      <c r="B206" s="122"/>
      <c r="C206" s="122"/>
      <c r="D206" s="122"/>
      <c r="E206" s="122"/>
      <c r="F206" s="58">
        <f t="shared" si="14"/>
        <v>0</v>
      </c>
      <c r="G206" s="59" t="str">
        <f>IF($B$1="Metric", IFERROR(VLOOKUP(SUBSTITUTE($A206&amp;"Metric"&amp;$B206," ",""),members_metric!$F$7:$J$2000,3,FALSE),""),  IFERROR(VLOOKUP(SUBSTITUTE($A206&amp;$B206," ",""),members!$D$7:$G$2000,3,FALSE),""))</f>
        <v/>
      </c>
      <c r="H206" s="60" t="str">
        <f t="shared" si="19"/>
        <v/>
      </c>
      <c r="I206" s="57"/>
      <c r="J206" s="61" t="str">
        <f>IFERROR(VLOOKUP(SUBSTITUTE($Q206&amp;ROUNDUP($G206,2)," ",""),AWHB_Data!$C$4:$M$1005,MATCH('Estimator AWHB'!$C206,AWHB_Data!$C$4:$M$4,0),TRUE)*1000,"")</f>
        <v/>
      </c>
      <c r="K206" s="61" t="str">
        <f>IFERROR($J206/AWHB_Data!$H$1,"")</f>
        <v/>
      </c>
      <c r="L206" s="62" t="str">
        <f t="shared" si="17"/>
        <v/>
      </c>
      <c r="M206" s="63" t="str">
        <f>IFERROR(VLOOKUP(SUBSTITUTE($Q206&amp;ROUNDUP($G206,2)," ",""),AWHB_Data!$C$4:$N$1005,12,TRUE),"")</f>
        <v/>
      </c>
      <c r="N206" s="74" t="str">
        <f t="shared" si="20"/>
        <v xml:space="preserve"> </v>
      </c>
      <c r="O206" s="75" t="str">
        <f t="shared" si="18"/>
        <v/>
      </c>
      <c r="Q206" s="55" t="str">
        <f>IF($B$1="Metric",IFERROR(VLOOKUP(SUBSTITUTE($A206&amp;"Metric"&amp;$B206," ",""),members_metric!$F$7:$K$2000,6,FALSE),""),IFERROR(VLOOKUP(SUBSTITUTE($A206&amp;$B206," ",""),members!$D$7:$I$2000,6,FALSE),""))</f>
        <v/>
      </c>
      <c r="R206" s="66" t="str">
        <f>IF($B$1="Metric", IFERROR(VLOOKUP(SUBSTITUTE($A206&amp;"Metric"&amp;$B206," ",""),members_metric!$F$7:$J$2000,2,FALSE)/12,""),IFERROR(VLOOKUP(SUBSTITUTE($A206&amp;$B206," ",""),members!$D$7:$G$2000,2,FALSE)/12,""))</f>
        <v/>
      </c>
      <c r="S206" s="67" t="str">
        <f>IF($B$1="Metric", IFERROR(VLOOKUP(SUBSTITUTE($A206&amp;"Metric"&amp;$B206," ",""),members_metric!$F$7:$J$2000,5,FALSE),""),IFERROR(VLOOKUP(SUBSTITUTE($A206&amp;$B206," ",""),members!$D$7:$H$2000,5,FALSE),""))</f>
        <v/>
      </c>
      <c r="T206" s="55"/>
      <c r="U206" s="119"/>
      <c r="V206" s="119"/>
      <c r="W206" s="119"/>
      <c r="X206" s="119"/>
      <c r="Y206" s="119"/>
      <c r="Z206" s="119"/>
      <c r="AA206" s="119"/>
      <c r="AB206" s="119"/>
      <c r="AC206" s="119"/>
      <c r="AD206" s="119"/>
      <c r="AE206" s="119"/>
      <c r="AF206" s="119"/>
      <c r="AG206" s="119"/>
      <c r="AH206" s="119"/>
      <c r="AI206" s="119"/>
      <c r="AJ206" s="119"/>
      <c r="AK206" s="119"/>
      <c r="AL206" s="119"/>
      <c r="AM206" s="119"/>
      <c r="AN206" s="119"/>
    </row>
    <row r="207" spans="1:40" x14ac:dyDescent="0.2">
      <c r="F207" s="21"/>
      <c r="G207" s="21"/>
      <c r="H207" s="21"/>
      <c r="I207" s="21"/>
      <c r="J207" s="21"/>
      <c r="K207" s="21"/>
      <c r="L207" s="21"/>
      <c r="M207" s="21"/>
      <c r="N207" s="21"/>
    </row>
  </sheetData>
  <sheetProtection algorithmName="SHA-512" hashValue="RDBjtdeKaygmb9Fdwe9JzhoZX/DfsYJGvve9xDgqFrcCkA7WYeDbnroTlV/PAuEN9y3Cl9aF7BXIN+XRaNmo/A==" saltValue="m8QROb42fL1+ve2VhLwBtg==" spinCount="100000" sheet="1" objects="1" scenarios="1"/>
  <mergeCells count="14">
    <mergeCell ref="J13:M13"/>
    <mergeCell ref="U3:W4"/>
    <mergeCell ref="B10:G10"/>
    <mergeCell ref="A11:I11"/>
    <mergeCell ref="B8:G8"/>
    <mergeCell ref="B9:G9"/>
    <mergeCell ref="B3:G5"/>
    <mergeCell ref="B7:G7"/>
    <mergeCell ref="H3:K5"/>
    <mergeCell ref="H7:J7"/>
    <mergeCell ref="H8:J8"/>
    <mergeCell ref="H9:J9"/>
    <mergeCell ref="H10:J10"/>
    <mergeCell ref="J11:O11"/>
  </mergeCells>
  <dataValidations count="6">
    <dataValidation type="list" allowBlank="1" showInputMessage="1" showErrorMessage="1" sqref="B15:B29 B31:B206" xr:uid="{0887ACE1-7AE6-4FC0-A37F-CFC833CA2CE5}">
      <formula1>INDIRECT(IF($B$1="Metric",SUBSTITUTE($A15," ","")&amp;"Metric",SUBSTITUTE($A15," ","")))</formula1>
    </dataValidation>
    <dataValidation type="list" allowBlank="1" showInputMessage="1" showErrorMessage="1" sqref="A15:A206" xr:uid="{9A4024DB-F406-40BF-A833-889037F72D1C}">
      <formula1>BeamType</formula1>
    </dataValidation>
    <dataValidation type="list" allowBlank="1" showInputMessage="1" showErrorMessage="1" sqref="C15:C206" xr:uid="{A3AAC08C-77A3-4DD5-AAA1-88C369331F42}">
      <formula1>FireRating</formula1>
    </dataValidation>
    <dataValidation type="list" allowBlank="1" showInputMessage="1" showErrorMessage="1" sqref="B1" xr:uid="{5C90E2FB-A59F-456D-B8A2-DBF186C6E170}">
      <formula1>EstimatorMode</formula1>
    </dataValidation>
    <dataValidation type="list" allowBlank="1" showInputMessage="1" showErrorMessage="1" sqref="K8" xr:uid="{50DFD2D5-2610-4B2E-8C6D-47003BF926F4}">
      <formula1>Overspray</formula1>
    </dataValidation>
    <dataValidation type="list" allowBlank="1" showDropDown="1" showInputMessage="1" showErrorMessage="1" sqref="B30" xr:uid="{EBDB6014-F938-4BDE-9AD9-9C20170480B2}">
      <formula1>INDIRECT(IF($B$1="Metric",SUBSTITUTE($A30," ","")&amp;"Metric",SUBSTITUTE($A30," ","")))</formula1>
    </dataValidation>
  </dataValidations>
  <pageMargins left="0.7" right="0.7" top="0.78740157499999996" bottom="0.78740157499999996" header="0.3" footer="0.3"/>
  <pageSetup paperSize="9" orientation="portrait" r:id="rId1"/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1C2CB-1706-4FE0-9840-BA307305901F}">
  <dimension ref="A1:AW207"/>
  <sheetViews>
    <sheetView topLeftCell="A3" zoomScale="85" zoomScaleNormal="85" workbookViewId="0">
      <selection activeCell="C17" sqref="C17"/>
    </sheetView>
  </sheetViews>
  <sheetFormatPr defaultColWidth="11.42578125" defaultRowHeight="12.75" x14ac:dyDescent="0.2"/>
  <cols>
    <col min="1" max="1" width="40.5703125" style="15" customWidth="1"/>
    <col min="2" max="2" width="16.5703125" style="21" customWidth="1"/>
    <col min="3" max="3" width="8.42578125" style="21" customWidth="1"/>
    <col min="4" max="4" width="16.140625" style="21" customWidth="1"/>
    <col min="5" max="5" width="16.5703125" style="21" customWidth="1"/>
    <col min="6" max="6" width="17" style="15" customWidth="1"/>
    <col min="7" max="7" width="16" style="15" customWidth="1"/>
    <col min="8" max="8" width="13.85546875" style="15" customWidth="1"/>
    <col min="9" max="9" width="2.5703125" style="15" customWidth="1"/>
    <col min="10" max="11" width="16.85546875" style="15" customWidth="1"/>
    <col min="12" max="12" width="18.140625" style="23" customWidth="1"/>
    <col min="13" max="13" width="14.42578125" style="23" customWidth="1"/>
    <col min="14" max="14" width="15.85546875" style="15" customWidth="1"/>
    <col min="15" max="15" width="11.42578125" style="15"/>
    <col min="16" max="16" width="2.42578125" style="15" customWidth="1"/>
    <col min="17" max="20" width="1.5703125" style="15" customWidth="1"/>
    <col min="21" max="21" width="17.85546875" style="15" bestFit="1" customWidth="1"/>
    <col min="22" max="22" width="16.42578125" style="15" bestFit="1" customWidth="1"/>
    <col min="23" max="23" width="18.5703125" style="15" bestFit="1" customWidth="1"/>
    <col min="24" max="16384" width="11.42578125" style="15"/>
  </cols>
  <sheetData>
    <row r="1" spans="1:49" ht="27.6" customHeight="1" x14ac:dyDescent="0.3">
      <c r="A1" s="120" t="s">
        <v>1703</v>
      </c>
      <c r="B1" s="124" t="s">
        <v>1704</v>
      </c>
      <c r="X1" s="119"/>
      <c r="Y1" s="119"/>
      <c r="Z1" s="119"/>
      <c r="AA1" s="119"/>
      <c r="AB1" s="119"/>
      <c r="AC1" s="119"/>
      <c r="AD1" s="119"/>
      <c r="AE1" s="119"/>
    </row>
    <row r="2" spans="1:49" ht="13.5" thickBot="1" x14ac:dyDescent="0.25">
      <c r="X2" s="119"/>
      <c r="Y2" s="119"/>
      <c r="Z2" s="119"/>
      <c r="AA2" s="119"/>
      <c r="AB2" s="119"/>
      <c r="AC2" s="119"/>
      <c r="AD2" s="119"/>
      <c r="AE2" s="119"/>
    </row>
    <row r="3" spans="1:49" ht="19.7" customHeight="1" x14ac:dyDescent="0.2">
      <c r="B3" s="170" t="s">
        <v>307</v>
      </c>
      <c r="C3" s="171"/>
      <c r="D3" s="171"/>
      <c r="E3" s="171"/>
      <c r="F3" s="171"/>
      <c r="G3" s="197"/>
      <c r="H3" s="152" t="s">
        <v>4085</v>
      </c>
      <c r="I3" s="153"/>
      <c r="J3" s="153"/>
      <c r="K3" s="154"/>
      <c r="L3" s="78"/>
      <c r="M3" s="138"/>
      <c r="N3" s="138"/>
      <c r="O3" s="138"/>
      <c r="P3" s="138"/>
      <c r="X3" s="119"/>
      <c r="Y3" s="119"/>
      <c r="Z3" s="119"/>
      <c r="AA3" s="119"/>
      <c r="AB3" s="119"/>
      <c r="AC3" s="119"/>
      <c r="AD3" s="119"/>
      <c r="AE3" s="119"/>
    </row>
    <row r="4" spans="1:49" ht="21.6" customHeight="1" thickBot="1" x14ac:dyDescent="0.25">
      <c r="B4" s="172"/>
      <c r="C4" s="173"/>
      <c r="D4" s="173"/>
      <c r="E4" s="173"/>
      <c r="F4" s="173"/>
      <c r="G4" s="198"/>
      <c r="H4" s="155"/>
      <c r="I4" s="156"/>
      <c r="J4" s="156"/>
      <c r="K4" s="157"/>
      <c r="L4" s="78"/>
      <c r="M4" s="138"/>
      <c r="N4" s="138"/>
      <c r="O4" s="138"/>
      <c r="P4" s="138"/>
      <c r="X4" s="119"/>
      <c r="Y4" s="119"/>
      <c r="Z4" s="119"/>
      <c r="AA4" s="119"/>
      <c r="AB4" s="119"/>
      <c r="AC4" s="119"/>
      <c r="AD4" s="119"/>
      <c r="AE4" s="119"/>
    </row>
    <row r="5" spans="1:49" ht="21.6" customHeight="1" thickBot="1" x14ac:dyDescent="0.25">
      <c r="A5" s="19"/>
      <c r="B5" s="174"/>
      <c r="C5" s="175"/>
      <c r="D5" s="175"/>
      <c r="E5" s="175"/>
      <c r="F5" s="175"/>
      <c r="G5" s="199"/>
      <c r="H5" s="158"/>
      <c r="I5" s="159"/>
      <c r="J5" s="159"/>
      <c r="K5" s="160"/>
      <c r="L5" s="78"/>
      <c r="M5" s="138"/>
      <c r="N5" s="138"/>
      <c r="O5" s="138"/>
      <c r="P5" s="138"/>
      <c r="X5" s="119"/>
      <c r="Y5" s="119"/>
      <c r="Z5" s="119"/>
      <c r="AA5" s="119"/>
      <c r="AB5" s="119"/>
      <c r="AC5" s="119"/>
      <c r="AD5" s="119"/>
      <c r="AE5" s="119"/>
    </row>
    <row r="6" spans="1:49" ht="4.5" customHeight="1" thickBot="1" x14ac:dyDescent="0.25">
      <c r="H6" s="22"/>
      <c r="I6" s="22"/>
      <c r="J6" s="22"/>
      <c r="K6" s="22"/>
      <c r="M6" s="15"/>
      <c r="X6" s="119"/>
      <c r="Y6" s="119"/>
      <c r="Z6" s="119"/>
      <c r="AA6" s="119"/>
      <c r="AB6" s="119"/>
      <c r="AC6" s="119"/>
      <c r="AD6" s="119"/>
      <c r="AE6" s="119"/>
    </row>
    <row r="7" spans="1:49" s="16" customFormat="1" ht="20.100000000000001" customHeight="1" thickBot="1" x14ac:dyDescent="0.25">
      <c r="A7" s="24" t="s">
        <v>308</v>
      </c>
      <c r="B7" s="169"/>
      <c r="C7" s="168"/>
      <c r="D7" s="168"/>
      <c r="E7" s="168"/>
      <c r="F7" s="168"/>
      <c r="G7" s="177"/>
      <c r="H7" s="139" t="s">
        <v>811</v>
      </c>
      <c r="I7" s="140"/>
      <c r="J7" s="140"/>
      <c r="K7" s="49">
        <f>SUM(N15:N206)</f>
        <v>0</v>
      </c>
      <c r="P7" s="137"/>
      <c r="V7" s="79"/>
      <c r="W7" s="79"/>
      <c r="X7" s="125"/>
      <c r="Y7" s="125"/>
      <c r="Z7" s="125"/>
      <c r="AA7" s="125"/>
      <c r="AB7" s="125"/>
      <c r="AC7" s="125"/>
      <c r="AD7" s="125"/>
      <c r="AE7" s="125"/>
    </row>
    <row r="8" spans="1:49" s="16" customFormat="1" ht="20.100000000000001" customHeight="1" thickBot="1" x14ac:dyDescent="0.25">
      <c r="A8" s="25" t="s">
        <v>309</v>
      </c>
      <c r="B8" s="169"/>
      <c r="C8" s="168"/>
      <c r="D8" s="168"/>
      <c r="E8" s="168"/>
      <c r="F8" s="168"/>
      <c r="G8" s="177"/>
      <c r="H8" s="139" t="s">
        <v>812</v>
      </c>
      <c r="I8" s="140"/>
      <c r="J8" s="140"/>
      <c r="K8" s="123">
        <v>10</v>
      </c>
      <c r="P8" s="137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</row>
    <row r="9" spans="1:49" s="16" customFormat="1" ht="20.100000000000001" customHeight="1" thickBot="1" x14ac:dyDescent="0.25">
      <c r="A9" s="26" t="s">
        <v>310</v>
      </c>
      <c r="B9" s="169"/>
      <c r="C9" s="168"/>
      <c r="D9" s="168"/>
      <c r="E9" s="168"/>
      <c r="F9" s="168"/>
      <c r="G9" s="177"/>
      <c r="H9" s="139" t="s">
        <v>813</v>
      </c>
      <c r="I9" s="140"/>
      <c r="J9" s="140"/>
      <c r="K9" s="49">
        <f>K7+((K7*K8)/100)</f>
        <v>0</v>
      </c>
      <c r="P9" s="137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</row>
    <row r="10" spans="1:49" ht="18.75" thickBot="1" x14ac:dyDescent="0.25">
      <c r="A10" s="26"/>
      <c r="B10" s="169"/>
      <c r="C10" s="168"/>
      <c r="D10" s="168"/>
      <c r="E10" s="168"/>
      <c r="F10" s="168"/>
      <c r="G10" s="177"/>
      <c r="H10" s="139" t="s">
        <v>814</v>
      </c>
      <c r="I10" s="140"/>
      <c r="J10" s="140"/>
      <c r="K10" s="49">
        <f>ROUNDUP(K9/5,0)</f>
        <v>0</v>
      </c>
      <c r="M10" s="16"/>
      <c r="N10" s="16"/>
      <c r="O10" s="16"/>
      <c r="P10" s="137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</row>
    <row r="11" spans="1:49" s="45" customFormat="1" ht="29.25" customHeight="1" x14ac:dyDescent="0.2">
      <c r="A11" s="143" t="s">
        <v>821</v>
      </c>
      <c r="B11" s="143"/>
      <c r="C11" s="143"/>
      <c r="D11" s="143"/>
      <c r="E11" s="143"/>
      <c r="F11" s="143"/>
      <c r="G11" s="143"/>
      <c r="H11" s="144"/>
      <c r="I11" s="144"/>
      <c r="J11" s="144"/>
      <c r="K11" s="144"/>
      <c r="L11" s="144"/>
      <c r="O11" s="15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</row>
    <row r="12" spans="1:49" s="45" customFormat="1" ht="29.25" customHeight="1" x14ac:dyDescent="0.2">
      <c r="A12" s="115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O12" s="15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</row>
    <row r="13" spans="1:49" s="45" customFormat="1" ht="33.6" customHeight="1" thickBot="1" x14ac:dyDescent="0.25">
      <c r="A13" s="37"/>
      <c r="B13" s="37"/>
      <c r="C13" s="37"/>
      <c r="D13" s="37"/>
      <c r="E13" s="37"/>
      <c r="F13" s="37"/>
      <c r="G13" s="37"/>
      <c r="H13" s="37"/>
      <c r="J13" s="142" t="s">
        <v>1698</v>
      </c>
      <c r="K13" s="142"/>
      <c r="L13" s="142"/>
      <c r="M13" s="142"/>
      <c r="N13" s="68" t="s">
        <v>1252</v>
      </c>
      <c r="O13" s="69">
        <v>65</v>
      </c>
      <c r="P13" s="15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</row>
    <row r="14" spans="1:49" s="57" customFormat="1" ht="34.35" customHeight="1" thickBot="1" x14ac:dyDescent="0.25">
      <c r="A14" s="51" t="s">
        <v>275</v>
      </c>
      <c r="B14" s="52" t="s">
        <v>8</v>
      </c>
      <c r="C14" s="53" t="s">
        <v>306</v>
      </c>
      <c r="D14" s="53" t="s">
        <v>4121</v>
      </c>
      <c r="E14" s="53" t="s">
        <v>804</v>
      </c>
      <c r="F14" s="54" t="s">
        <v>305</v>
      </c>
      <c r="G14" s="53" t="s">
        <v>820</v>
      </c>
      <c r="H14" s="54" t="s">
        <v>1251</v>
      </c>
      <c r="J14" s="53" t="s">
        <v>818</v>
      </c>
      <c r="K14" s="53" t="s">
        <v>819</v>
      </c>
      <c r="L14" s="53" t="s">
        <v>1688</v>
      </c>
      <c r="M14" s="53" t="s">
        <v>311</v>
      </c>
      <c r="N14" s="53" t="s">
        <v>312</v>
      </c>
      <c r="O14" s="53" t="s">
        <v>823</v>
      </c>
      <c r="Q14" s="55" t="s">
        <v>1699</v>
      </c>
      <c r="R14" s="56" t="s">
        <v>1249</v>
      </c>
      <c r="S14" s="56" t="s">
        <v>1248</v>
      </c>
      <c r="T14" s="55" t="s">
        <v>4083</v>
      </c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</row>
    <row r="15" spans="1:49" ht="15" x14ac:dyDescent="0.2">
      <c r="A15" s="121" t="s">
        <v>1</v>
      </c>
      <c r="B15" s="122" t="s">
        <v>167</v>
      </c>
      <c r="C15" s="122" t="s">
        <v>304</v>
      </c>
      <c r="D15" s="122"/>
      <c r="E15" s="122"/>
      <c r="F15" s="58">
        <f t="shared" ref="F15:F78" si="0">D15*E15</f>
        <v>0</v>
      </c>
      <c r="G15" s="59">
        <f>IF($B$1="Metric", IFERROR(VLOOKUP(SUBSTITUTE($A15&amp;"Metric"&amp;$B15," ",""),members_metric!$F$7:$J$2000,3,FALSE),""),  IFERROR(VLOOKUP(SUBSTITUTE($A15&amp;$B15," ",""),members!$D$7:$G$2000,3,FALSE),""))</f>
        <v>0.59199999999999997</v>
      </c>
      <c r="H15" s="60">
        <f t="shared" ref="H15:H46" si="1">IFERROR($R15*$E15*$D15,"")</f>
        <v>0</v>
      </c>
      <c r="I15" s="57"/>
      <c r="J15" s="61">
        <f>IFERROR(VLOOKUP(SUBSTITUTE($Q15&amp;ROUNDUP($G15,2)," ",""),HFF_Data1!$C$4:$M$1004,MATCH('Estimator FF 120+'!$C15,HFF_Data1!$C$4:$M$4,0),TRUE)*1000,"")</f>
        <v>245</v>
      </c>
      <c r="K15" s="61">
        <f>IFERROR($J15/HFF_Data1!$H$1,"")</f>
        <v>350</v>
      </c>
      <c r="L15" s="62">
        <f t="shared" ref="L15:L78" si="2">IFERROR(1/((($K15/1000)*12*12)/231),"")</f>
        <v>4.5833333333333339</v>
      </c>
      <c r="M15" s="63" t="str">
        <f>IFERROR(VLOOKUP(SUBSTITUTE($Q15&amp;ROUNDUP($G15,2)," ",""),HFF_Data1!$C$4:$N$1004,12,TRUE),"")</f>
        <v>Y633</v>
      </c>
      <c r="N15" s="64">
        <f t="shared" ref="N15:N78" si="3">IFERROR($H15/$L15,"")</f>
        <v>0</v>
      </c>
      <c r="O15" s="65">
        <f t="shared" ref="O15:O78" si="4">IFERROR(ROUNDUP($K15/$O$13,0), "")</f>
        <v>6</v>
      </c>
      <c r="P15" s="57"/>
      <c r="Q15" s="55">
        <f>IF($B$1="Metric",IFERROR(VLOOKUP(SUBSTITUTE($A15&amp;"Metric"&amp;$B15," ",""),members_metric!$F$7:$K$2000,6,FALSE),""),IFERROR(VLOOKUP(SUBSTITUTE($A15&amp;$B15," ",""),members!$D$7:$I$2000,6,FALSE),""))</f>
        <v>1</v>
      </c>
      <c r="R15" s="66">
        <f>IF($B$1="Metric", IFERROR(VLOOKUP(SUBSTITUTE($A15&amp;"Metric"&amp;$B15," ",""),members_metric!$F$7:$J$2000,2,FALSE)/12,""),IFERROR(VLOOKUP(SUBSTITUTE($A15&amp;$B15," ",""),members!$D$7:$G$2000,2,FALSE)/12,""))</f>
        <v>4.3666666666666663</v>
      </c>
      <c r="S15" s="67" t="str">
        <f>IF($B$1="Metric", IFERROR(VLOOKUP(SUBSTITUTE($A15&amp;"Metric"&amp;$B15," ",""),members_metric!$F$7:$J$2000,5,FALSE),""),IFERROR(VLOOKUP(SUBSTITUTE($A15&amp;$B15," ",""),members!$D$7:$H$2000,5,FALSE),""))</f>
        <v>Open Column</v>
      </c>
      <c r="T15" s="55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</row>
    <row r="16" spans="1:49" ht="15" x14ac:dyDescent="0.2">
      <c r="A16" s="121" t="s">
        <v>796</v>
      </c>
      <c r="B16" s="122" t="s">
        <v>1536</v>
      </c>
      <c r="C16" s="122" t="s">
        <v>303</v>
      </c>
      <c r="D16" s="122"/>
      <c r="E16" s="122"/>
      <c r="F16" s="58">
        <f t="shared" si="0"/>
        <v>0</v>
      </c>
      <c r="G16" s="59">
        <f>IF($B$1="Metric", IFERROR(VLOOKUP(SUBSTITUTE($A16&amp;"Metric"&amp;$B16," ",""),members_metric!$F$7:$J$2000,3,FALSE),""),  IFERROR(VLOOKUP(SUBSTITUTE($A16&amp;$B16," ",""),members!$D$7:$G$2000,3,FALSE),""))</f>
        <v>0.22800000000000001</v>
      </c>
      <c r="H16" s="60">
        <f t="shared" si="1"/>
        <v>0</v>
      </c>
      <c r="I16" s="57"/>
      <c r="J16" s="61">
        <f>IFERROR(VLOOKUP(SUBSTITUTE($Q16&amp;ROUNDUP($G16,2)," ",""),HFF_Data1!$C$4:$M$1004,MATCH('Estimator FF 120+'!$C16,HFF_Data1!$C$4:$M$4,0),TRUE)*1000,"")</f>
        <v>144</v>
      </c>
      <c r="K16" s="61">
        <f>IFERROR($J16/HFF_Data1!$H$1,"")</f>
        <v>205.71428571428572</v>
      </c>
      <c r="L16" s="62">
        <f t="shared" si="2"/>
        <v>7.7980324074074074</v>
      </c>
      <c r="M16" s="63" t="str">
        <f>IFERROR(VLOOKUP(SUBSTITUTE($Q16&amp;ROUNDUP($G16,2)," ",""),HFF_Data1!$C$4:$N$1004,12,TRUE),"")</f>
        <v>Y634</v>
      </c>
      <c r="N16" s="64">
        <f t="shared" si="3"/>
        <v>0</v>
      </c>
      <c r="O16" s="65">
        <f t="shared" si="4"/>
        <v>4</v>
      </c>
      <c r="P16" s="57"/>
      <c r="Q16" s="55">
        <f>IF($B$1="Metric",IFERROR(VLOOKUP(SUBSTITUTE($A16&amp;"Metric"&amp;$B16," ",""),members_metric!$F$7:$K$2000,6,FALSE),""),IFERROR(VLOOKUP(SUBSTITUTE($A16&amp;$B16," ",""),members!$D$7:$I$2000,6,FALSE),""))</f>
        <v>2</v>
      </c>
      <c r="R16" s="66">
        <f>IF($B$1="Metric", IFERROR(VLOOKUP(SUBSTITUTE($A16&amp;"Metric"&amp;$B16," ",""),members_metric!$F$7:$J$2000,2,FALSE)/12,""),IFERROR(VLOOKUP(SUBSTITUTE($A16&amp;$B16," ",""),members!$D$7:$G$2000,2,FALSE)/12,""))</f>
        <v>2.8166666666666664</v>
      </c>
      <c r="S16" s="67" t="str">
        <f>IF($B$1="Metric", IFERROR(VLOOKUP(SUBSTITUTE($A16&amp;"Metric"&amp;$B16," ",""),members_metric!$F$7:$J$2000,5,FALSE),""),IFERROR(VLOOKUP(SUBSTITUTE($A16&amp;$B16," ",""),members!$D$7:$H$2000,5,FALSE),""))</f>
        <v>Closed Column</v>
      </c>
      <c r="T16" s="55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</row>
    <row r="17" spans="1:49" ht="15" x14ac:dyDescent="0.2">
      <c r="A17" s="121" t="s">
        <v>439</v>
      </c>
      <c r="B17" s="122" t="s">
        <v>723</v>
      </c>
      <c r="C17" s="122" t="s">
        <v>809</v>
      </c>
      <c r="D17" s="122"/>
      <c r="E17" s="122"/>
      <c r="F17" s="58">
        <f t="shared" si="0"/>
        <v>0</v>
      </c>
      <c r="G17" s="59">
        <f>IF($B$1="Metric", IFERROR(VLOOKUP(SUBSTITUTE($A17&amp;"Metric"&amp;$B17," ",""),members_metric!$F$7:$J$2000,3,FALSE),""),  IFERROR(VLOOKUP(SUBSTITUTE($A17&amp;$B17," ",""),members!$D$7:$G$2000,3,FALSE),""))</f>
        <v>0.45</v>
      </c>
      <c r="H17" s="60">
        <f t="shared" si="1"/>
        <v>0</v>
      </c>
      <c r="I17" s="57"/>
      <c r="J17" s="61" t="str">
        <f>IFERROR(VLOOKUP(SUBSTITUTE($Q17&amp;ROUNDUP($G17,2)," ",""),HFF_Data1!$C$4:$M$1004,MATCH('Estimator FF 120+'!$C17,HFF_Data1!$C$4:$M$4,0),TRUE)*1000,"")</f>
        <v/>
      </c>
      <c r="K17" s="61" t="str">
        <f>IFERROR($J17/HFF_Data1!$H$1,"")</f>
        <v/>
      </c>
      <c r="L17" s="62" t="str">
        <f t="shared" si="2"/>
        <v/>
      </c>
      <c r="M17" s="63" t="str">
        <f>IFERROR(VLOOKUP(SUBSTITUTE($Q17&amp;ROUNDUP($G17,2)," ",""),HFF_Data1!$C$4:$N$1004,12,TRUE),"")</f>
        <v>Y634</v>
      </c>
      <c r="N17" s="64" t="str">
        <f t="shared" si="3"/>
        <v/>
      </c>
      <c r="O17" s="65" t="str">
        <f t="shared" si="4"/>
        <v/>
      </c>
      <c r="P17" s="57"/>
      <c r="Q17" s="55">
        <f>IF($B$1="Metric",IFERROR(VLOOKUP(SUBSTITUTE($A17&amp;"Metric"&amp;$B17," ",""),members_metric!$F$7:$K$2000,6,FALSE),""),IFERROR(VLOOKUP(SUBSTITUTE($A17&amp;$B17," ",""),members!$D$7:$I$2000,6,FALSE),""))</f>
        <v>2</v>
      </c>
      <c r="R17" s="66">
        <f>IF($B$1="Metric", IFERROR(VLOOKUP(SUBSTITUTE($A17&amp;"Metric"&amp;$B17," ",""),members_metric!$F$7:$J$2000,2,FALSE)/12,""),IFERROR(VLOOKUP(SUBSTITUTE($A17&amp;$B17," ",""),members!$D$7:$G$2000,2,FALSE)/12,""))</f>
        <v>4</v>
      </c>
      <c r="S17" s="67" t="str">
        <f>IF($B$1="Metric", IFERROR(VLOOKUP(SUBSTITUTE($A17&amp;"Metric"&amp;$B17," ",""),members_metric!$F$7:$J$2000,5,FALSE),""),IFERROR(VLOOKUP(SUBSTITUTE($A17&amp;$B17," ",""),members!$D$7:$H$2000,5,FALSE),""))</f>
        <v>Closed Column</v>
      </c>
      <c r="T17" s="55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</row>
    <row r="18" spans="1:49" ht="15" x14ac:dyDescent="0.2">
      <c r="A18" s="121" t="s">
        <v>1</v>
      </c>
      <c r="B18" s="122" t="s">
        <v>261</v>
      </c>
      <c r="C18" s="122" t="s">
        <v>810</v>
      </c>
      <c r="D18" s="122"/>
      <c r="E18" s="122"/>
      <c r="F18" s="58">
        <f t="shared" si="0"/>
        <v>0</v>
      </c>
      <c r="G18" s="59">
        <f>IF($B$1="Metric", IFERROR(VLOOKUP(SUBSTITUTE($A18&amp;"Metric"&amp;$B18," ",""),members_metric!$F$7:$J$2000,3,FALSE),""),  IFERROR(VLOOKUP(SUBSTITUTE($A18&amp;$B18," ",""),members!$D$7:$G$2000,3,FALSE),""))</f>
        <v>0.57699999999999996</v>
      </c>
      <c r="H18" s="60">
        <f t="shared" si="1"/>
        <v>0</v>
      </c>
      <c r="I18" s="57"/>
      <c r="J18" s="61" t="str">
        <f>IFERROR(VLOOKUP(SUBSTITUTE($Q18&amp;ROUNDUP($G18,2)," ",""),HFF_Data1!$C$4:$M$1004,MATCH('Estimator FF 120+'!$C18,HFF_Data1!$C$4:$M$4,0),TRUE)*1000,"")</f>
        <v/>
      </c>
      <c r="K18" s="61" t="str">
        <f>IFERROR($J18/HFF_Data1!$H$1,"")</f>
        <v/>
      </c>
      <c r="L18" s="62" t="str">
        <f t="shared" si="2"/>
        <v/>
      </c>
      <c r="M18" s="63" t="str">
        <f>IFERROR(VLOOKUP(SUBSTITUTE($Q18&amp;ROUNDUP($G18,2)," ",""),HFF_Data1!$C$4:$N$1004,12,TRUE),"")</f>
        <v>Y633</v>
      </c>
      <c r="N18" s="64" t="str">
        <f t="shared" si="3"/>
        <v/>
      </c>
      <c r="O18" s="65" t="str">
        <f t="shared" si="4"/>
        <v/>
      </c>
      <c r="P18" s="57"/>
      <c r="Q18" s="55">
        <f>IF($B$1="Metric",IFERROR(VLOOKUP(SUBSTITUTE($A18&amp;"Metric"&amp;$B18," ",""),members_metric!$F$7:$K$2000,6,FALSE),""),IFERROR(VLOOKUP(SUBSTITUTE($A18&amp;$B18," ",""),members!$D$7:$I$2000,6,FALSE),""))</f>
        <v>1</v>
      </c>
      <c r="R18" s="66">
        <f>IF($B$1="Metric", IFERROR(VLOOKUP(SUBSTITUTE($A18&amp;"Metric"&amp;$B18," ",""),members_metric!$F$7:$J$2000,2,FALSE)/12,""),IFERROR(VLOOKUP(SUBSTITUTE($A18&amp;$B18," ",""),members!$D$7:$G$2000,2,FALSE)/12,""))</f>
        <v>3.0333333333333332</v>
      </c>
      <c r="S18" s="67" t="str">
        <f>IF($B$1="Metric", IFERROR(VLOOKUP(SUBSTITUTE($A18&amp;"Metric"&amp;$B18," ",""),members_metric!$F$7:$J$2000,5,FALSE),""),IFERROR(VLOOKUP(SUBSTITUTE($A18&amp;$B18," ",""),members!$D$7:$H$2000,5,FALSE),""))</f>
        <v>Open Column</v>
      </c>
      <c r="T18" s="55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</row>
    <row r="19" spans="1:49" ht="15" x14ac:dyDescent="0.2">
      <c r="A19" s="121"/>
      <c r="B19" s="122"/>
      <c r="C19" s="122"/>
      <c r="D19" s="122"/>
      <c r="E19" s="122"/>
      <c r="F19" s="58">
        <f t="shared" si="0"/>
        <v>0</v>
      </c>
      <c r="G19" s="59" t="str">
        <f>IF($B$1="Metric", IFERROR(VLOOKUP(SUBSTITUTE($A19&amp;"Metric"&amp;$B19," ",""),members_metric!$F$7:$J$2000,3,FALSE),""),  IFERROR(VLOOKUP(SUBSTITUTE($A19&amp;$B19," ",""),members!$D$7:$G$2000,3,FALSE),""))</f>
        <v/>
      </c>
      <c r="H19" s="60" t="str">
        <f t="shared" si="1"/>
        <v/>
      </c>
      <c r="I19" s="57"/>
      <c r="J19" s="61" t="str">
        <f>IFERROR(VLOOKUP(SUBSTITUTE($Q19&amp;ROUNDUP($G19,2)," ",""),HFF_Data1!$C$4:$M$1004,MATCH('Estimator FF 120+'!$C19,HFF_Data1!$C$4:$M$4,0),TRUE)*1000,"")</f>
        <v/>
      </c>
      <c r="K19" s="61" t="str">
        <f>IFERROR($J19/HFF_Data1!$H$1,"")</f>
        <v/>
      </c>
      <c r="L19" s="62" t="str">
        <f t="shared" si="2"/>
        <v/>
      </c>
      <c r="M19" s="63" t="str">
        <f>IFERROR(VLOOKUP(SUBSTITUTE($Q19&amp;ROUNDUP($G19,2)," ",""),HFF_Data1!$C$4:$N$1004,12,TRUE),"")</f>
        <v/>
      </c>
      <c r="N19" s="64" t="str">
        <f t="shared" si="3"/>
        <v/>
      </c>
      <c r="O19" s="65" t="str">
        <f t="shared" si="4"/>
        <v/>
      </c>
      <c r="P19" s="57"/>
      <c r="Q19" s="55" t="str">
        <f>IF($B$1="Metric",IFERROR(VLOOKUP(SUBSTITUTE($A19&amp;"Metric"&amp;$B19," ",""),members_metric!$F$7:$K$2000,6,FALSE),""),IFERROR(VLOOKUP(SUBSTITUTE($A19&amp;$B19," ",""),members!$D$7:$I$2000,6,FALSE),""))</f>
        <v/>
      </c>
      <c r="R19" s="66" t="str">
        <f>IF($B$1="Metric", IFERROR(VLOOKUP(SUBSTITUTE($A19&amp;"Metric"&amp;$B19," ",""),members_metric!$F$7:$J$2000,2,FALSE)/12,""),IFERROR(VLOOKUP(SUBSTITUTE($A19&amp;$B19," ",""),members!$D$7:$G$2000,2,FALSE)/12,""))</f>
        <v/>
      </c>
      <c r="S19" s="67" t="str">
        <f>IF($B$1="Metric", IFERROR(VLOOKUP(SUBSTITUTE($A19&amp;"Metric"&amp;$B19," ",""),members_metric!$F$7:$J$2000,5,FALSE),""),IFERROR(VLOOKUP(SUBSTITUTE($A19&amp;$B19," ",""),members!$D$7:$H$2000,5,FALSE),""))</f>
        <v/>
      </c>
      <c r="T19" s="55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</row>
    <row r="20" spans="1:49" ht="15" x14ac:dyDescent="0.2">
      <c r="A20" s="121"/>
      <c r="B20" s="122"/>
      <c r="C20" s="122"/>
      <c r="D20" s="122"/>
      <c r="E20" s="122"/>
      <c r="F20" s="58">
        <f t="shared" si="0"/>
        <v>0</v>
      </c>
      <c r="G20" s="59" t="str">
        <f>IF($B$1="Metric", IFERROR(VLOOKUP(SUBSTITUTE($A20&amp;"Metric"&amp;$B20," ",""),members_metric!$F$7:$J$2000,3,FALSE),""),  IFERROR(VLOOKUP(SUBSTITUTE($A20&amp;$B20," ",""),members!$D$7:$G$2000,3,FALSE),""))</f>
        <v/>
      </c>
      <c r="H20" s="60" t="str">
        <f t="shared" si="1"/>
        <v/>
      </c>
      <c r="I20" s="57"/>
      <c r="J20" s="61" t="str">
        <f>IFERROR(VLOOKUP(SUBSTITUTE($Q20&amp;ROUNDUP($G20,2)," ",""),HFF_Data1!$C$4:$M$1004,MATCH('Estimator FF 120+'!$C20,HFF_Data1!$C$4:$M$4,0),TRUE)*1000,"")</f>
        <v/>
      </c>
      <c r="K20" s="61" t="str">
        <f>IFERROR($J20/HFF_Data1!$H$1,"")</f>
        <v/>
      </c>
      <c r="L20" s="62" t="str">
        <f t="shared" si="2"/>
        <v/>
      </c>
      <c r="M20" s="63" t="str">
        <f>IFERROR(VLOOKUP(SUBSTITUTE($Q20&amp;ROUNDUP($G20,2)," ",""),HFF_Data1!$C$4:$N$1004,12,TRUE),"")</f>
        <v/>
      </c>
      <c r="N20" s="64" t="str">
        <f t="shared" si="3"/>
        <v/>
      </c>
      <c r="O20" s="65" t="str">
        <f t="shared" si="4"/>
        <v/>
      </c>
      <c r="P20" s="57"/>
      <c r="Q20" s="55" t="str">
        <f>IF($B$1="Metric",IFERROR(VLOOKUP(SUBSTITUTE($A20&amp;"Metric"&amp;$B20," ",""),members_metric!$F$7:$K$2000,6,FALSE),""),IFERROR(VLOOKUP(SUBSTITUTE($A20&amp;$B20," ",""),members!$D$7:$I$2000,6,FALSE),""))</f>
        <v/>
      </c>
      <c r="R20" s="66" t="str">
        <f>IF($B$1="Metric", IFERROR(VLOOKUP(SUBSTITUTE($A20&amp;"Metric"&amp;$B20," ",""),members_metric!$F$7:$J$2000,2,FALSE)/12,""),IFERROR(VLOOKUP(SUBSTITUTE($A20&amp;$B20," ",""),members!$D$7:$G$2000,2,FALSE)/12,""))</f>
        <v/>
      </c>
      <c r="S20" s="67" t="str">
        <f>IF($B$1="Metric", IFERROR(VLOOKUP(SUBSTITUTE($A20&amp;"Metric"&amp;$B20," ",""),members_metric!$F$7:$J$2000,5,FALSE),""),IFERROR(VLOOKUP(SUBSTITUTE($A20&amp;$B20," ",""),members!$D$7:$H$2000,5,FALSE),""))</f>
        <v/>
      </c>
      <c r="T20" s="55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</row>
    <row r="21" spans="1:49" ht="15" x14ac:dyDescent="0.2">
      <c r="A21" s="121"/>
      <c r="B21" s="122"/>
      <c r="C21" s="122"/>
      <c r="D21" s="122"/>
      <c r="E21" s="122"/>
      <c r="F21" s="58">
        <f t="shared" si="0"/>
        <v>0</v>
      </c>
      <c r="G21" s="59" t="str">
        <f>IF($B$1="Metric", IFERROR(VLOOKUP(SUBSTITUTE($A21&amp;"Metric"&amp;$B21," ",""),members_metric!$F$7:$J$2000,3,FALSE),""),  IFERROR(VLOOKUP(SUBSTITUTE($A21&amp;$B21," ",""),members!$D$7:$G$2000,3,FALSE),""))</f>
        <v/>
      </c>
      <c r="H21" s="60" t="str">
        <f t="shared" si="1"/>
        <v/>
      </c>
      <c r="I21" s="57"/>
      <c r="J21" s="61" t="str">
        <f>IFERROR(VLOOKUP(SUBSTITUTE($Q21&amp;ROUNDUP($G21,2)," ",""),HFF_Data1!$C$4:$M$1004,MATCH('Estimator FF 120+'!$C21,HFF_Data1!$C$4:$M$4,0),TRUE)*1000,"")</f>
        <v/>
      </c>
      <c r="K21" s="61" t="str">
        <f>IFERROR($J21/HFF_Data1!$H$1,"")</f>
        <v/>
      </c>
      <c r="L21" s="62" t="str">
        <f t="shared" si="2"/>
        <v/>
      </c>
      <c r="M21" s="63" t="str">
        <f>IFERROR(VLOOKUP(SUBSTITUTE($Q21&amp;ROUNDUP($G21,2)," ",""),HFF_Data1!$C$4:$N$1004,12,TRUE),"")</f>
        <v/>
      </c>
      <c r="N21" s="64" t="str">
        <f t="shared" si="3"/>
        <v/>
      </c>
      <c r="O21" s="65" t="str">
        <f t="shared" si="4"/>
        <v/>
      </c>
      <c r="P21" s="57"/>
      <c r="Q21" s="55" t="str">
        <f>IF($B$1="Metric",IFERROR(VLOOKUP(SUBSTITUTE($A21&amp;"Metric"&amp;$B21," ",""),members_metric!$F$7:$K$2000,6,FALSE),""),IFERROR(VLOOKUP(SUBSTITUTE($A21&amp;$B21," ",""),members!$D$7:$I$2000,6,FALSE),""))</f>
        <v/>
      </c>
      <c r="R21" s="66" t="str">
        <f>IF($B$1="Metric", IFERROR(VLOOKUP(SUBSTITUTE($A21&amp;"Metric"&amp;$B21," ",""),members_metric!$F$7:$J$2000,2,FALSE)/12,""),IFERROR(VLOOKUP(SUBSTITUTE($A21&amp;$B21," ",""),members!$D$7:$G$2000,2,FALSE)/12,""))</f>
        <v/>
      </c>
      <c r="S21" s="67" t="str">
        <f>IF($B$1="Metric", IFERROR(VLOOKUP(SUBSTITUTE($A21&amp;"Metric"&amp;$B21," ",""),members_metric!$F$7:$J$2000,5,FALSE),""),IFERROR(VLOOKUP(SUBSTITUTE($A21&amp;$B21," ",""),members!$D$7:$H$2000,5,FALSE),""))</f>
        <v/>
      </c>
      <c r="T21" s="55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</row>
    <row r="22" spans="1:49" ht="15" x14ac:dyDescent="0.2">
      <c r="A22" s="121"/>
      <c r="B22" s="122"/>
      <c r="C22" s="122"/>
      <c r="D22" s="122"/>
      <c r="E22" s="122"/>
      <c r="F22" s="58">
        <f t="shared" si="0"/>
        <v>0</v>
      </c>
      <c r="G22" s="59" t="str">
        <f>IF($B$1="Metric", IFERROR(VLOOKUP(SUBSTITUTE($A22&amp;"Metric"&amp;$B22," ",""),members_metric!$F$7:$J$2000,3,FALSE),""),  IFERROR(VLOOKUP(SUBSTITUTE($A22&amp;$B22," ",""),members!$D$7:$G$2000,3,FALSE),""))</f>
        <v/>
      </c>
      <c r="H22" s="60" t="str">
        <f t="shared" si="1"/>
        <v/>
      </c>
      <c r="I22" s="57"/>
      <c r="J22" s="61" t="str">
        <f>IFERROR(VLOOKUP(SUBSTITUTE($Q22&amp;ROUNDUP($G22,2)," ",""),HFF_Data1!$C$4:$M$1004,MATCH('Estimator FF 120+'!$C22,HFF_Data1!$C$4:$M$4,0),TRUE)*1000,"")</f>
        <v/>
      </c>
      <c r="K22" s="61" t="str">
        <f>IFERROR($J22/HFF_Data1!$H$1,"")</f>
        <v/>
      </c>
      <c r="L22" s="62" t="str">
        <f t="shared" si="2"/>
        <v/>
      </c>
      <c r="M22" s="63" t="str">
        <f>IFERROR(VLOOKUP(SUBSTITUTE($Q22&amp;ROUNDUP($G22,2)," ",""),HFF_Data1!$C$4:$N$1004,12,TRUE),"")</f>
        <v/>
      </c>
      <c r="N22" s="64" t="str">
        <f t="shared" si="3"/>
        <v/>
      </c>
      <c r="O22" s="65" t="str">
        <f t="shared" si="4"/>
        <v/>
      </c>
      <c r="P22" s="57"/>
      <c r="Q22" s="55" t="str">
        <f>IF($B$1="Metric",IFERROR(VLOOKUP(SUBSTITUTE($A22&amp;"Metric"&amp;$B22," ",""),members_metric!$F$7:$K$2000,6,FALSE),""),IFERROR(VLOOKUP(SUBSTITUTE($A22&amp;$B22," ",""),members!$D$7:$I$2000,6,FALSE),""))</f>
        <v/>
      </c>
      <c r="R22" s="66" t="str">
        <f>IF($B$1="Metric", IFERROR(VLOOKUP(SUBSTITUTE($A22&amp;"Metric"&amp;$B22," ",""),members_metric!$F$7:$J$2000,2,FALSE)/12,""),IFERROR(VLOOKUP(SUBSTITUTE($A22&amp;$B22," ",""),members!$D$7:$G$2000,2,FALSE)/12,""))</f>
        <v/>
      </c>
      <c r="S22" s="67" t="str">
        <f>IF($B$1="Metric", IFERROR(VLOOKUP(SUBSTITUTE($A22&amp;"Metric"&amp;$B22," ",""),members_metric!$F$7:$J$2000,5,FALSE),""),IFERROR(VLOOKUP(SUBSTITUTE($A22&amp;$B22," ",""),members!$D$7:$H$2000,5,FALSE),""))</f>
        <v/>
      </c>
      <c r="T22" s="55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</row>
    <row r="23" spans="1:49" ht="15" x14ac:dyDescent="0.2">
      <c r="A23" s="121"/>
      <c r="B23" s="122"/>
      <c r="C23" s="122"/>
      <c r="D23" s="122"/>
      <c r="E23" s="122"/>
      <c r="F23" s="58">
        <f t="shared" si="0"/>
        <v>0</v>
      </c>
      <c r="G23" s="59" t="str">
        <f>IF($B$1="Metric", IFERROR(VLOOKUP(SUBSTITUTE($A23&amp;"Metric"&amp;$B23," ",""),members_metric!$F$7:$J$2000,3,FALSE),""),  IFERROR(VLOOKUP(SUBSTITUTE($A23&amp;$B23," ",""),members!$D$7:$G$2000,3,FALSE),""))</f>
        <v/>
      </c>
      <c r="H23" s="60" t="str">
        <f t="shared" si="1"/>
        <v/>
      </c>
      <c r="I23" s="57"/>
      <c r="J23" s="61" t="str">
        <f>IFERROR(VLOOKUP(SUBSTITUTE($Q23&amp;ROUNDUP($G23,2)," ",""),HFF_Data1!$C$4:$M$1004,MATCH('Estimator FF 120+'!$C23,HFF_Data1!$C$4:$M$4,0),TRUE)*1000,"")</f>
        <v/>
      </c>
      <c r="K23" s="61" t="str">
        <f>IFERROR($J23/HFF_Data1!$H$1,"")</f>
        <v/>
      </c>
      <c r="L23" s="62" t="str">
        <f t="shared" si="2"/>
        <v/>
      </c>
      <c r="M23" s="63" t="str">
        <f>IFERROR(VLOOKUP(SUBSTITUTE($Q23&amp;ROUNDUP($G23,2)," ",""),HFF_Data1!$C$4:$N$1004,12,TRUE),"")</f>
        <v/>
      </c>
      <c r="N23" s="64" t="str">
        <f t="shared" si="3"/>
        <v/>
      </c>
      <c r="O23" s="65" t="str">
        <f t="shared" si="4"/>
        <v/>
      </c>
      <c r="P23" s="57"/>
      <c r="Q23" s="55" t="str">
        <f>IF($B$1="Metric",IFERROR(VLOOKUP(SUBSTITUTE($A23&amp;"Metric"&amp;$B23," ",""),members_metric!$F$7:$K$2000,6,FALSE),""),IFERROR(VLOOKUP(SUBSTITUTE($A23&amp;$B23," ",""),members!$D$7:$I$2000,6,FALSE),""))</f>
        <v/>
      </c>
      <c r="R23" s="66" t="str">
        <f>IF($B$1="Metric", IFERROR(VLOOKUP(SUBSTITUTE($A23&amp;"Metric"&amp;$B23," ",""),members_metric!$F$7:$J$2000,2,FALSE)/12,""),IFERROR(VLOOKUP(SUBSTITUTE($A23&amp;$B23," ",""),members!$D$7:$G$2000,2,FALSE)/12,""))</f>
        <v/>
      </c>
      <c r="S23" s="67" t="str">
        <f>IF($B$1="Metric", IFERROR(VLOOKUP(SUBSTITUTE($A23&amp;"Metric"&amp;$B23," ",""),members_metric!$F$7:$J$2000,5,FALSE),""),IFERROR(VLOOKUP(SUBSTITUTE($A23&amp;$B23," ",""),members!$D$7:$H$2000,5,FALSE),""))</f>
        <v/>
      </c>
      <c r="T23" s="55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</row>
    <row r="24" spans="1:49" ht="15" x14ac:dyDescent="0.2">
      <c r="A24" s="121"/>
      <c r="B24" s="122"/>
      <c r="C24" s="122"/>
      <c r="D24" s="122"/>
      <c r="E24" s="122"/>
      <c r="F24" s="58">
        <f t="shared" si="0"/>
        <v>0</v>
      </c>
      <c r="G24" s="59" t="str">
        <f>IF($B$1="Metric", IFERROR(VLOOKUP(SUBSTITUTE($A24&amp;"Metric"&amp;$B24," ",""),members_metric!$F$7:$J$2000,3,FALSE),""),  IFERROR(VLOOKUP(SUBSTITUTE($A24&amp;$B24," ",""),members!$D$7:$G$2000,3,FALSE),""))</f>
        <v/>
      </c>
      <c r="H24" s="60" t="str">
        <f t="shared" si="1"/>
        <v/>
      </c>
      <c r="I24" s="57"/>
      <c r="J24" s="61" t="str">
        <f>IFERROR(VLOOKUP(SUBSTITUTE($Q24&amp;ROUNDUP($G24,2)," ",""),HFF_Data1!$C$4:$M$1004,MATCH('Estimator FF 120+'!$C24,HFF_Data1!$C$4:$M$4,0),TRUE)*1000,"")</f>
        <v/>
      </c>
      <c r="K24" s="61" t="str">
        <f>IFERROR($J24/HFF_Data1!$H$1,"")</f>
        <v/>
      </c>
      <c r="L24" s="62" t="str">
        <f t="shared" si="2"/>
        <v/>
      </c>
      <c r="M24" s="63" t="str">
        <f>IFERROR(VLOOKUP(SUBSTITUTE($Q24&amp;ROUNDUP($G24,2)," ",""),HFF_Data1!$C$4:$N$1004,12,TRUE),"")</f>
        <v/>
      </c>
      <c r="N24" s="64" t="str">
        <f t="shared" si="3"/>
        <v/>
      </c>
      <c r="O24" s="65" t="str">
        <f t="shared" si="4"/>
        <v/>
      </c>
      <c r="P24" s="57"/>
      <c r="Q24" s="55" t="str">
        <f>IF($B$1="Metric",IFERROR(VLOOKUP(SUBSTITUTE($A24&amp;"Metric"&amp;$B24," ",""),members_metric!$F$7:$K$2000,6,FALSE),""),IFERROR(VLOOKUP(SUBSTITUTE($A24&amp;$B24," ",""),members!$D$7:$I$2000,6,FALSE),""))</f>
        <v/>
      </c>
      <c r="R24" s="66" t="str">
        <f>IF($B$1="Metric", IFERROR(VLOOKUP(SUBSTITUTE($A24&amp;"Metric"&amp;$B24," ",""),members_metric!$F$7:$J$2000,2,FALSE)/12,""),IFERROR(VLOOKUP(SUBSTITUTE($A24&amp;$B24," ",""),members!$D$7:$G$2000,2,FALSE)/12,""))</f>
        <v/>
      </c>
      <c r="S24" s="67" t="str">
        <f>IF($B$1="Metric", IFERROR(VLOOKUP(SUBSTITUTE($A24&amp;"Metric"&amp;$B24," ",""),members_metric!$F$7:$J$2000,5,FALSE),""),IFERROR(VLOOKUP(SUBSTITUTE($A24&amp;$B24," ",""),members!$D$7:$H$2000,5,FALSE),""))</f>
        <v/>
      </c>
      <c r="T24" s="55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</row>
    <row r="25" spans="1:49" ht="15" x14ac:dyDescent="0.2">
      <c r="A25" s="121"/>
      <c r="B25" s="122"/>
      <c r="C25" s="122"/>
      <c r="D25" s="122"/>
      <c r="E25" s="122"/>
      <c r="F25" s="58">
        <f t="shared" si="0"/>
        <v>0</v>
      </c>
      <c r="G25" s="59" t="str">
        <f>IF($B$1="Metric", IFERROR(VLOOKUP(SUBSTITUTE($A25&amp;"Metric"&amp;$B25," ",""),members_metric!$F$7:$J$2000,3,FALSE),""),  IFERROR(VLOOKUP(SUBSTITUTE($A25&amp;$B25," ",""),members!$D$7:$G$2000,3,FALSE),""))</f>
        <v/>
      </c>
      <c r="H25" s="60" t="str">
        <f t="shared" si="1"/>
        <v/>
      </c>
      <c r="I25" s="57"/>
      <c r="J25" s="61" t="str">
        <f>IFERROR(VLOOKUP(SUBSTITUTE($Q25&amp;ROUNDUP($G25,2)," ",""),HFF_Data1!$C$4:$M$1004,MATCH('Estimator FF 120+'!$C25,HFF_Data1!$C$4:$M$4,0),TRUE)*1000,"")</f>
        <v/>
      </c>
      <c r="K25" s="61" t="str">
        <f>IFERROR($J25/HFF_Data1!$H$1,"")</f>
        <v/>
      </c>
      <c r="L25" s="62" t="str">
        <f t="shared" si="2"/>
        <v/>
      </c>
      <c r="M25" s="63" t="str">
        <f>IFERROR(VLOOKUP(SUBSTITUTE($Q25&amp;ROUNDUP($G25,2)," ",""),HFF_Data1!$C$4:$N$1004,12,TRUE),"")</f>
        <v/>
      </c>
      <c r="N25" s="64" t="str">
        <f t="shared" si="3"/>
        <v/>
      </c>
      <c r="O25" s="65" t="str">
        <f t="shared" si="4"/>
        <v/>
      </c>
      <c r="P25" s="57"/>
      <c r="Q25" s="55" t="str">
        <f>IF($B$1="Metric",IFERROR(VLOOKUP(SUBSTITUTE($A25&amp;"Metric"&amp;$B25," ",""),members_metric!$F$7:$K$2000,6,FALSE),""),IFERROR(VLOOKUP(SUBSTITUTE($A25&amp;$B25," ",""),members!$D$7:$I$2000,6,FALSE),""))</f>
        <v/>
      </c>
      <c r="R25" s="66" t="str">
        <f>IF($B$1="Metric", IFERROR(VLOOKUP(SUBSTITUTE($A25&amp;"Metric"&amp;$B25," ",""),members_metric!$F$7:$J$2000,2,FALSE)/12,""),IFERROR(VLOOKUP(SUBSTITUTE($A25&amp;$B25," ",""),members!$D$7:$G$2000,2,FALSE)/12,""))</f>
        <v/>
      </c>
      <c r="S25" s="67" t="str">
        <f>IF($B$1="Metric", IFERROR(VLOOKUP(SUBSTITUTE($A25&amp;"Metric"&amp;$B25," ",""),members_metric!$F$7:$J$2000,5,FALSE),""),IFERROR(VLOOKUP(SUBSTITUTE($A25&amp;$B25," ",""),members!$D$7:$H$2000,5,FALSE),""))</f>
        <v/>
      </c>
      <c r="T25" s="55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</row>
    <row r="26" spans="1:49" ht="15" x14ac:dyDescent="0.2">
      <c r="A26" s="121"/>
      <c r="B26" s="122"/>
      <c r="C26" s="122"/>
      <c r="D26" s="122"/>
      <c r="E26" s="122"/>
      <c r="F26" s="58">
        <f t="shared" si="0"/>
        <v>0</v>
      </c>
      <c r="G26" s="59" t="str">
        <f>IF($B$1="Metric", IFERROR(VLOOKUP(SUBSTITUTE($A26&amp;"Metric"&amp;$B26," ",""),members_metric!$F$7:$J$2000,3,FALSE),""),  IFERROR(VLOOKUP(SUBSTITUTE($A26&amp;$B26," ",""),members!$D$7:$G$2000,3,FALSE),""))</f>
        <v/>
      </c>
      <c r="H26" s="60" t="str">
        <f t="shared" si="1"/>
        <v/>
      </c>
      <c r="I26" s="57"/>
      <c r="J26" s="61" t="str">
        <f>IFERROR(VLOOKUP(SUBSTITUTE($Q26&amp;ROUNDUP($G26,2)," ",""),HFF_Data1!$C$4:$M$1004,MATCH('Estimator FF 120+'!$C26,HFF_Data1!$C$4:$M$4,0),TRUE)*1000,"")</f>
        <v/>
      </c>
      <c r="K26" s="61" t="str">
        <f>IFERROR($J26/HFF_Data1!$H$1,"")</f>
        <v/>
      </c>
      <c r="L26" s="62" t="str">
        <f t="shared" si="2"/>
        <v/>
      </c>
      <c r="M26" s="63" t="str">
        <f>IFERROR(VLOOKUP(SUBSTITUTE($Q26&amp;ROUNDUP($G26,2)," ",""),HFF_Data1!$C$4:$N$1004,12,TRUE),"")</f>
        <v/>
      </c>
      <c r="N26" s="64" t="str">
        <f t="shared" si="3"/>
        <v/>
      </c>
      <c r="O26" s="65" t="str">
        <f t="shared" si="4"/>
        <v/>
      </c>
      <c r="P26" s="57"/>
      <c r="Q26" s="55" t="str">
        <f>IF($B$1="Metric",IFERROR(VLOOKUP(SUBSTITUTE($A26&amp;"Metric"&amp;$B26," ",""),members_metric!$F$7:$K$2000,6,FALSE),""),IFERROR(VLOOKUP(SUBSTITUTE($A26&amp;$B26," ",""),members!$D$7:$I$2000,6,FALSE),""))</f>
        <v/>
      </c>
      <c r="R26" s="66" t="str">
        <f>IF($B$1="Metric", IFERROR(VLOOKUP(SUBSTITUTE($A26&amp;"Metric"&amp;$B26," ",""),members_metric!$F$7:$J$2000,2,FALSE)/12,""),IFERROR(VLOOKUP(SUBSTITUTE($A26&amp;$B26," ",""),members!$D$7:$G$2000,2,FALSE)/12,""))</f>
        <v/>
      </c>
      <c r="S26" s="67" t="str">
        <f>IF($B$1="Metric", IFERROR(VLOOKUP(SUBSTITUTE($A26&amp;"Metric"&amp;$B26," ",""),members_metric!$F$7:$J$2000,5,FALSE),""),IFERROR(VLOOKUP(SUBSTITUTE($A26&amp;$B26," ",""),members!$D$7:$H$2000,5,FALSE),""))</f>
        <v/>
      </c>
      <c r="T26" s="55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</row>
    <row r="27" spans="1:49" ht="15" x14ac:dyDescent="0.2">
      <c r="A27" s="121"/>
      <c r="B27" s="122"/>
      <c r="C27" s="122"/>
      <c r="D27" s="122"/>
      <c r="E27" s="122"/>
      <c r="F27" s="58">
        <f t="shared" si="0"/>
        <v>0</v>
      </c>
      <c r="G27" s="59" t="str">
        <f>IF($B$1="Metric", IFERROR(VLOOKUP(SUBSTITUTE($A27&amp;"Metric"&amp;$B27," ",""),members_metric!$F$7:$J$2000,3,FALSE),""),  IFERROR(VLOOKUP(SUBSTITUTE($A27&amp;$B27," ",""),members!$D$7:$G$2000,3,FALSE),""))</f>
        <v/>
      </c>
      <c r="H27" s="60" t="str">
        <f t="shared" si="1"/>
        <v/>
      </c>
      <c r="I27" s="57"/>
      <c r="J27" s="61" t="str">
        <f>IFERROR(VLOOKUP(SUBSTITUTE($Q27&amp;ROUNDUP($G27,2)," ",""),HFF_Data1!$C$4:$M$1004,MATCH('Estimator FF 120+'!$C27,HFF_Data1!$C$4:$M$4,0),TRUE)*1000,"")</f>
        <v/>
      </c>
      <c r="K27" s="61" t="str">
        <f>IFERROR($J27/HFF_Data1!$H$1,"")</f>
        <v/>
      </c>
      <c r="L27" s="62" t="str">
        <f t="shared" si="2"/>
        <v/>
      </c>
      <c r="M27" s="63" t="str">
        <f>IFERROR(VLOOKUP(SUBSTITUTE($Q27&amp;ROUNDUP($G27,2)," ",""),HFF_Data1!$C$4:$N$1004,12,TRUE),"")</f>
        <v/>
      </c>
      <c r="N27" s="64" t="str">
        <f t="shared" si="3"/>
        <v/>
      </c>
      <c r="O27" s="65" t="str">
        <f t="shared" si="4"/>
        <v/>
      </c>
      <c r="P27" s="57"/>
      <c r="Q27" s="55" t="str">
        <f>IF($B$1="Metric",IFERROR(VLOOKUP(SUBSTITUTE($A27&amp;"Metric"&amp;$B27," ",""),members_metric!$F$7:$K$2000,6,FALSE),""),IFERROR(VLOOKUP(SUBSTITUTE($A27&amp;$B27," ",""),members!$D$7:$I$2000,6,FALSE),""))</f>
        <v/>
      </c>
      <c r="R27" s="66" t="str">
        <f>IF($B$1="Metric", IFERROR(VLOOKUP(SUBSTITUTE($A27&amp;"Metric"&amp;$B27," ",""),members_metric!$F$7:$J$2000,2,FALSE)/12,""),IFERROR(VLOOKUP(SUBSTITUTE($A27&amp;$B27," ",""),members!$D$7:$G$2000,2,FALSE)/12,""))</f>
        <v/>
      </c>
      <c r="S27" s="67" t="str">
        <f>IF($B$1="Metric", IFERROR(VLOOKUP(SUBSTITUTE($A27&amp;"Metric"&amp;$B27," ",""),members_metric!$F$7:$J$2000,5,FALSE),""),IFERROR(VLOOKUP(SUBSTITUTE($A27&amp;$B27," ",""),members!$D$7:$H$2000,5,FALSE),""))</f>
        <v/>
      </c>
      <c r="T27" s="55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</row>
    <row r="28" spans="1:49" ht="15" x14ac:dyDescent="0.2">
      <c r="A28" s="121"/>
      <c r="B28" s="122"/>
      <c r="C28" s="122"/>
      <c r="D28" s="122"/>
      <c r="E28" s="122"/>
      <c r="F28" s="58">
        <f t="shared" si="0"/>
        <v>0</v>
      </c>
      <c r="G28" s="59" t="str">
        <f>IF($B$1="Metric", IFERROR(VLOOKUP(SUBSTITUTE($A28&amp;"Metric"&amp;$B28," ",""),members_metric!$F$7:$J$2000,3,FALSE),""),  IFERROR(VLOOKUP(SUBSTITUTE($A28&amp;$B28," ",""),members!$D$7:$G$2000,3,FALSE),""))</f>
        <v/>
      </c>
      <c r="H28" s="60" t="str">
        <f t="shared" si="1"/>
        <v/>
      </c>
      <c r="I28" s="57"/>
      <c r="J28" s="61" t="str">
        <f>IFERROR(VLOOKUP(SUBSTITUTE($Q28&amp;ROUNDUP($G28,2)," ",""),HFF_Data1!$C$4:$M$1004,MATCH('Estimator FF 120+'!$C28,HFF_Data1!$C$4:$M$4,0),TRUE)*1000,"")</f>
        <v/>
      </c>
      <c r="K28" s="61" t="str">
        <f>IFERROR($J28/HFF_Data1!$H$1,"")</f>
        <v/>
      </c>
      <c r="L28" s="62" t="str">
        <f t="shared" si="2"/>
        <v/>
      </c>
      <c r="M28" s="63" t="str">
        <f>IFERROR(VLOOKUP(SUBSTITUTE($Q28&amp;ROUNDUP($G28,2)," ",""),HFF_Data1!$C$4:$N$1004,12,TRUE),"")</f>
        <v/>
      </c>
      <c r="N28" s="64" t="str">
        <f t="shared" si="3"/>
        <v/>
      </c>
      <c r="O28" s="65" t="str">
        <f t="shared" si="4"/>
        <v/>
      </c>
      <c r="P28" s="57"/>
      <c r="Q28" s="55" t="str">
        <f>IF($B$1="Metric",IFERROR(VLOOKUP(SUBSTITUTE($A28&amp;"Metric"&amp;$B28," ",""),members_metric!$F$7:$K$2000,6,FALSE),""),IFERROR(VLOOKUP(SUBSTITUTE($A28&amp;$B28," ",""),members!$D$7:$I$2000,6,FALSE),""))</f>
        <v/>
      </c>
      <c r="R28" s="66" t="str">
        <f>IF($B$1="Metric", IFERROR(VLOOKUP(SUBSTITUTE($A28&amp;"Metric"&amp;$B28," ",""),members_metric!$F$7:$J$2000,2,FALSE)/12,""),IFERROR(VLOOKUP(SUBSTITUTE($A28&amp;$B28," ",""),members!$D$7:$G$2000,2,FALSE)/12,""))</f>
        <v/>
      </c>
      <c r="S28" s="67" t="str">
        <f>IF($B$1="Metric", IFERROR(VLOOKUP(SUBSTITUTE($A28&amp;"Metric"&amp;$B28," ",""),members_metric!$F$7:$J$2000,5,FALSE),""),IFERROR(VLOOKUP(SUBSTITUTE($A28&amp;$B28," ",""),members!$D$7:$H$2000,5,FALSE),""))</f>
        <v/>
      </c>
      <c r="T28" s="55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</row>
    <row r="29" spans="1:49" ht="15" x14ac:dyDescent="0.2">
      <c r="A29" s="121"/>
      <c r="B29" s="122"/>
      <c r="C29" s="122"/>
      <c r="D29" s="122"/>
      <c r="E29" s="122"/>
      <c r="F29" s="58">
        <f t="shared" si="0"/>
        <v>0</v>
      </c>
      <c r="G29" s="59" t="str">
        <f>IF($B$1="Metric", IFERROR(VLOOKUP(SUBSTITUTE($A29&amp;"Metric"&amp;$B29," ",""),members_metric!$F$7:$J$2000,3,FALSE),""),  IFERROR(VLOOKUP(SUBSTITUTE($A29&amp;$B29," ",""),members!$D$7:$G$2000,3,FALSE),""))</f>
        <v/>
      </c>
      <c r="H29" s="60" t="str">
        <f t="shared" si="1"/>
        <v/>
      </c>
      <c r="I29" s="57"/>
      <c r="J29" s="61" t="str">
        <f>IFERROR(VLOOKUP(SUBSTITUTE($Q29&amp;ROUNDUP($G29,2)," ",""),HFF_Data1!$C$4:$M$1004,MATCH('Estimator FF 120+'!$C29,HFF_Data1!$C$4:$M$4,0),TRUE)*1000,"")</f>
        <v/>
      </c>
      <c r="K29" s="61" t="str">
        <f>IFERROR($J29/HFF_Data1!$H$1,"")</f>
        <v/>
      </c>
      <c r="L29" s="62" t="str">
        <f t="shared" si="2"/>
        <v/>
      </c>
      <c r="M29" s="63" t="str">
        <f>IFERROR(VLOOKUP(SUBSTITUTE($Q29&amp;ROUNDUP($G29,2)," ",""),HFF_Data1!$C$4:$N$1004,12,TRUE),"")</f>
        <v/>
      </c>
      <c r="N29" s="64" t="str">
        <f t="shared" si="3"/>
        <v/>
      </c>
      <c r="O29" s="65" t="str">
        <f t="shared" si="4"/>
        <v/>
      </c>
      <c r="P29" s="57"/>
      <c r="Q29" s="55" t="str">
        <f>IF($B$1="Metric",IFERROR(VLOOKUP(SUBSTITUTE($A29&amp;"Metric"&amp;$B29," ",""),members_metric!$F$7:$K$2000,6,FALSE),""),IFERROR(VLOOKUP(SUBSTITUTE($A29&amp;$B29," ",""),members!$D$7:$I$2000,6,FALSE),""))</f>
        <v/>
      </c>
      <c r="R29" s="66" t="str">
        <f>IF($B$1="Metric", IFERROR(VLOOKUP(SUBSTITUTE($A29&amp;"Metric"&amp;$B29," ",""),members_metric!$F$7:$J$2000,2,FALSE)/12,""),IFERROR(VLOOKUP(SUBSTITUTE($A29&amp;$B29," ",""),members!$D$7:$G$2000,2,FALSE)/12,""))</f>
        <v/>
      </c>
      <c r="S29" s="67" t="str">
        <f>IF($B$1="Metric", IFERROR(VLOOKUP(SUBSTITUTE($A29&amp;"Metric"&amp;$B29," ",""),members_metric!$F$7:$J$2000,5,FALSE),""),IFERROR(VLOOKUP(SUBSTITUTE($A29&amp;$B29," ",""),members!$D$7:$H$2000,5,FALSE),""))</f>
        <v/>
      </c>
      <c r="T29" s="55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</row>
    <row r="30" spans="1:49" ht="15" x14ac:dyDescent="0.2">
      <c r="A30" s="121"/>
      <c r="B30" s="122"/>
      <c r="C30" s="122"/>
      <c r="D30" s="122"/>
      <c r="E30" s="122"/>
      <c r="F30" s="58">
        <f t="shared" si="0"/>
        <v>0</v>
      </c>
      <c r="G30" s="59" t="str">
        <f>IF($B$1="Metric", IFERROR(VLOOKUP(SUBSTITUTE($A30&amp;"Metric"&amp;$B30," ",""),members_metric!$F$7:$J$2000,3,FALSE),""),  IFERROR(VLOOKUP(SUBSTITUTE($A30&amp;$B30," ",""),members!$D$7:$G$2000,3,FALSE),""))</f>
        <v/>
      </c>
      <c r="H30" s="60" t="str">
        <f t="shared" si="1"/>
        <v/>
      </c>
      <c r="I30" s="57"/>
      <c r="J30" s="61" t="str">
        <f>IFERROR(VLOOKUP(SUBSTITUTE($Q30&amp;ROUNDUP($G30,2)," ",""),HFF_Data1!$C$4:$M$1004,MATCH('Estimator FF 120+'!$C30,HFF_Data1!$C$4:$M$4,0),TRUE)*1000,"")</f>
        <v/>
      </c>
      <c r="K30" s="61" t="str">
        <f>IFERROR($J30/HFF_Data1!$H$1,"")</f>
        <v/>
      </c>
      <c r="L30" s="62" t="str">
        <f t="shared" si="2"/>
        <v/>
      </c>
      <c r="M30" s="63" t="str">
        <f>IFERROR(VLOOKUP(SUBSTITUTE($Q30&amp;ROUNDUP($G30,2)," ",""),HFF_Data1!$C$4:$N$1004,12,TRUE),"")</f>
        <v/>
      </c>
      <c r="N30" s="64" t="str">
        <f t="shared" si="3"/>
        <v/>
      </c>
      <c r="O30" s="65" t="str">
        <f t="shared" si="4"/>
        <v/>
      </c>
      <c r="P30" s="57"/>
      <c r="Q30" s="55" t="str">
        <f>IF($B$1="Metric",IFERROR(VLOOKUP(SUBSTITUTE($A30&amp;"Metric"&amp;$B30," ",""),members_metric!$F$7:$K$2000,6,FALSE),""),IFERROR(VLOOKUP(SUBSTITUTE($A30&amp;$B30," ",""),members!$D$7:$I$2000,6,FALSE),""))</f>
        <v/>
      </c>
      <c r="R30" s="66" t="str">
        <f>IF($B$1="Metric", IFERROR(VLOOKUP(SUBSTITUTE($A30&amp;"Metric"&amp;$B30," ",""),members_metric!$F$7:$J$2000,2,FALSE)/12,""),IFERROR(VLOOKUP(SUBSTITUTE($A30&amp;$B30," ",""),members!$D$7:$G$2000,2,FALSE)/12,""))</f>
        <v/>
      </c>
      <c r="S30" s="67" t="str">
        <f>IF($B$1="Metric", IFERROR(VLOOKUP(SUBSTITUTE($A30&amp;"Metric"&amp;$B30," ",""),members_metric!$F$7:$J$2000,5,FALSE),""),IFERROR(VLOOKUP(SUBSTITUTE($A30&amp;$B30," ",""),members!$D$7:$H$2000,5,FALSE),""))</f>
        <v/>
      </c>
      <c r="T30" s="55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</row>
    <row r="31" spans="1:49" ht="15" x14ac:dyDescent="0.2">
      <c r="A31" s="121"/>
      <c r="B31" s="122"/>
      <c r="C31" s="122"/>
      <c r="D31" s="122"/>
      <c r="E31" s="122"/>
      <c r="F31" s="58">
        <f t="shared" si="0"/>
        <v>0</v>
      </c>
      <c r="G31" s="59" t="str">
        <f>IF($B$1="Metric", IFERROR(VLOOKUP(SUBSTITUTE($A31&amp;"Metric"&amp;$B31," ",""),members_metric!$F$7:$J$2000,3,FALSE),""),  IFERROR(VLOOKUP(SUBSTITUTE($A31&amp;$B31," ",""),members!$D$7:$G$2000,3,FALSE),""))</f>
        <v/>
      </c>
      <c r="H31" s="60" t="str">
        <f t="shared" si="1"/>
        <v/>
      </c>
      <c r="I31" s="57"/>
      <c r="J31" s="61" t="str">
        <f>IFERROR(VLOOKUP(SUBSTITUTE($Q31&amp;ROUNDUP($G31,2)," ",""),HFF_Data1!$C$4:$M$1004,MATCH('Estimator FF 120+'!$C31,HFF_Data1!$C$4:$M$4,0),TRUE)*1000,"")</f>
        <v/>
      </c>
      <c r="K31" s="61" t="str">
        <f>IFERROR($J31/HFF_Data1!$H$1,"")</f>
        <v/>
      </c>
      <c r="L31" s="62" t="str">
        <f t="shared" si="2"/>
        <v/>
      </c>
      <c r="M31" s="63" t="str">
        <f>IFERROR(VLOOKUP(SUBSTITUTE($Q31&amp;ROUNDUP($G31,2)," ",""),HFF_Data1!$C$4:$N$1004,12,TRUE),"")</f>
        <v/>
      </c>
      <c r="N31" s="64" t="str">
        <f t="shared" si="3"/>
        <v/>
      </c>
      <c r="O31" s="65" t="str">
        <f t="shared" si="4"/>
        <v/>
      </c>
      <c r="P31" s="57"/>
      <c r="Q31" s="55" t="str">
        <f>IF($B$1="Metric",IFERROR(VLOOKUP(SUBSTITUTE($A31&amp;"Metric"&amp;$B31," ",""),members_metric!$F$7:$K$2000,6,FALSE),""),IFERROR(VLOOKUP(SUBSTITUTE($A31&amp;$B31," ",""),members!$D$7:$I$2000,6,FALSE),""))</f>
        <v/>
      </c>
      <c r="R31" s="66" t="str">
        <f>IF($B$1="Metric", IFERROR(VLOOKUP(SUBSTITUTE($A31&amp;"Metric"&amp;$B31," ",""),members_metric!$F$7:$J$2000,2,FALSE)/12,""),IFERROR(VLOOKUP(SUBSTITUTE($A31&amp;$B31," ",""),members!$D$7:$G$2000,2,FALSE)/12,""))</f>
        <v/>
      </c>
      <c r="S31" s="67" t="str">
        <f>IF($B$1="Metric", IFERROR(VLOOKUP(SUBSTITUTE($A31&amp;"Metric"&amp;$B31," ",""),members_metric!$F$7:$J$2000,5,FALSE),""),IFERROR(VLOOKUP(SUBSTITUTE($A31&amp;$B31," ",""),members!$D$7:$H$2000,5,FALSE),""))</f>
        <v/>
      </c>
      <c r="T31" s="55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</row>
    <row r="32" spans="1:49" ht="15" x14ac:dyDescent="0.2">
      <c r="A32" s="121"/>
      <c r="B32" s="122"/>
      <c r="C32" s="122"/>
      <c r="D32" s="122"/>
      <c r="E32" s="122"/>
      <c r="F32" s="58">
        <f t="shared" si="0"/>
        <v>0</v>
      </c>
      <c r="G32" s="59" t="str">
        <f>IF($B$1="Metric", IFERROR(VLOOKUP(SUBSTITUTE($A32&amp;"Metric"&amp;$B32," ",""),members_metric!$F$7:$J$2000,3,FALSE),""),  IFERROR(VLOOKUP(SUBSTITUTE($A32&amp;$B32," ",""),members!$D$7:$G$2000,3,FALSE),""))</f>
        <v/>
      </c>
      <c r="H32" s="60" t="str">
        <f t="shared" si="1"/>
        <v/>
      </c>
      <c r="I32" s="57"/>
      <c r="J32" s="61" t="str">
        <f>IFERROR(VLOOKUP(SUBSTITUTE($Q32&amp;ROUNDUP($G32,2)," ",""),HFF_Data1!$C$4:$M$1004,MATCH('Estimator FF 120+'!$C32,HFF_Data1!$C$4:$M$4,0),TRUE)*1000,"")</f>
        <v/>
      </c>
      <c r="K32" s="61" t="str">
        <f>IFERROR($J32/HFF_Data1!$H$1,"")</f>
        <v/>
      </c>
      <c r="L32" s="62" t="str">
        <f t="shared" si="2"/>
        <v/>
      </c>
      <c r="M32" s="63" t="str">
        <f>IFERROR(VLOOKUP(SUBSTITUTE($Q32&amp;ROUNDUP($G32,2)," ",""),HFF_Data1!$C$4:$N$1004,12,TRUE),"")</f>
        <v/>
      </c>
      <c r="N32" s="64" t="str">
        <f t="shared" si="3"/>
        <v/>
      </c>
      <c r="O32" s="65" t="str">
        <f t="shared" si="4"/>
        <v/>
      </c>
      <c r="P32" s="57"/>
      <c r="Q32" s="55" t="str">
        <f>IF($B$1="Metric",IFERROR(VLOOKUP(SUBSTITUTE($A32&amp;"Metric"&amp;$B32," ",""),members_metric!$F$7:$K$2000,6,FALSE),""),IFERROR(VLOOKUP(SUBSTITUTE($A32&amp;$B32," ",""),members!$D$7:$I$2000,6,FALSE),""))</f>
        <v/>
      </c>
      <c r="R32" s="66" t="str">
        <f>IF($B$1="Metric", IFERROR(VLOOKUP(SUBSTITUTE($A32&amp;"Metric"&amp;$B32," ",""),members_metric!$F$7:$J$2000,2,FALSE)/12,""),IFERROR(VLOOKUP(SUBSTITUTE($A32&amp;$B32," ",""),members!$D$7:$G$2000,2,FALSE)/12,""))</f>
        <v/>
      </c>
      <c r="S32" s="67" t="str">
        <f>IF($B$1="Metric", IFERROR(VLOOKUP(SUBSTITUTE($A32&amp;"Metric"&amp;$B32," ",""),members_metric!$F$7:$J$2000,5,FALSE),""),IFERROR(VLOOKUP(SUBSTITUTE($A32&amp;$B32," ",""),members!$D$7:$H$2000,5,FALSE),""))</f>
        <v/>
      </c>
      <c r="T32" s="55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</row>
    <row r="33" spans="1:49" ht="15" x14ac:dyDescent="0.2">
      <c r="A33" s="121"/>
      <c r="B33" s="122"/>
      <c r="C33" s="122"/>
      <c r="D33" s="122"/>
      <c r="E33" s="122"/>
      <c r="F33" s="58">
        <f t="shared" si="0"/>
        <v>0</v>
      </c>
      <c r="G33" s="59" t="str">
        <f>IF($B$1="Metric", IFERROR(VLOOKUP(SUBSTITUTE($A33&amp;"Metric"&amp;$B33," ",""),members_metric!$F$7:$J$2000,3,FALSE),""),  IFERROR(VLOOKUP(SUBSTITUTE($A33&amp;$B33," ",""),members!$D$7:$G$2000,3,FALSE),""))</f>
        <v/>
      </c>
      <c r="H33" s="60" t="str">
        <f t="shared" si="1"/>
        <v/>
      </c>
      <c r="I33" s="57"/>
      <c r="J33" s="61" t="str">
        <f>IFERROR(VLOOKUP(SUBSTITUTE($Q33&amp;ROUNDUP($G33,2)," ",""),HFF_Data1!$C$4:$M$1004,MATCH('Estimator FF 120+'!$C33,HFF_Data1!$C$4:$M$4,0),TRUE)*1000,"")</f>
        <v/>
      </c>
      <c r="K33" s="61" t="str">
        <f>IFERROR($J33/HFF_Data1!$H$1,"")</f>
        <v/>
      </c>
      <c r="L33" s="62" t="str">
        <f t="shared" si="2"/>
        <v/>
      </c>
      <c r="M33" s="63" t="str">
        <f>IFERROR(VLOOKUP(SUBSTITUTE($Q33&amp;ROUNDUP($G33,2)," ",""),HFF_Data1!$C$4:$N$1004,12,TRUE),"")</f>
        <v/>
      </c>
      <c r="N33" s="64" t="str">
        <f t="shared" si="3"/>
        <v/>
      </c>
      <c r="O33" s="65" t="str">
        <f t="shared" si="4"/>
        <v/>
      </c>
      <c r="P33" s="57"/>
      <c r="Q33" s="55" t="str">
        <f>IF($B$1="Metric",IFERROR(VLOOKUP(SUBSTITUTE($A33&amp;"Metric"&amp;$B33," ",""),members_metric!$F$7:$K$2000,6,FALSE),""),IFERROR(VLOOKUP(SUBSTITUTE($A33&amp;$B33," ",""),members!$D$7:$I$2000,6,FALSE),""))</f>
        <v/>
      </c>
      <c r="R33" s="66" t="str">
        <f>IF($B$1="Metric", IFERROR(VLOOKUP(SUBSTITUTE($A33&amp;"Metric"&amp;$B33," ",""),members_metric!$F$7:$J$2000,2,FALSE)/12,""),IFERROR(VLOOKUP(SUBSTITUTE($A33&amp;$B33," ",""),members!$D$7:$G$2000,2,FALSE)/12,""))</f>
        <v/>
      </c>
      <c r="S33" s="67" t="str">
        <f>IF($B$1="Metric", IFERROR(VLOOKUP(SUBSTITUTE($A33&amp;"Metric"&amp;$B33," ",""),members_metric!$F$7:$J$2000,5,FALSE),""),IFERROR(VLOOKUP(SUBSTITUTE($A33&amp;$B33," ",""),members!$D$7:$H$2000,5,FALSE),""))</f>
        <v/>
      </c>
      <c r="T33" s="55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</row>
    <row r="34" spans="1:49" ht="15" x14ac:dyDescent="0.2">
      <c r="A34" s="121"/>
      <c r="B34" s="122"/>
      <c r="C34" s="122"/>
      <c r="D34" s="122"/>
      <c r="E34" s="122"/>
      <c r="F34" s="58">
        <f t="shared" si="0"/>
        <v>0</v>
      </c>
      <c r="G34" s="59" t="str">
        <f>IF($B$1="Metric", IFERROR(VLOOKUP(SUBSTITUTE($A34&amp;"Metric"&amp;$B34," ",""),members_metric!$F$7:$J$2000,3,FALSE),""),  IFERROR(VLOOKUP(SUBSTITUTE($A34&amp;$B34," ",""),members!$D$7:$G$2000,3,FALSE),""))</f>
        <v/>
      </c>
      <c r="H34" s="60" t="str">
        <f t="shared" si="1"/>
        <v/>
      </c>
      <c r="I34" s="57"/>
      <c r="J34" s="61" t="str">
        <f>IFERROR(VLOOKUP(SUBSTITUTE($Q34&amp;ROUNDUP($G34,2)," ",""),HFF_Data1!$C$4:$M$1004,MATCH('Estimator FF 120+'!$C34,HFF_Data1!$C$4:$M$4,0),TRUE)*1000,"")</f>
        <v/>
      </c>
      <c r="K34" s="61" t="str">
        <f>IFERROR($J34/HFF_Data1!$H$1,"")</f>
        <v/>
      </c>
      <c r="L34" s="62" t="str">
        <f t="shared" si="2"/>
        <v/>
      </c>
      <c r="M34" s="63" t="str">
        <f>IFERROR(VLOOKUP(SUBSTITUTE($Q34&amp;ROUNDUP($G34,2)," ",""),HFF_Data1!$C$4:$N$1004,12,TRUE),"")</f>
        <v/>
      </c>
      <c r="N34" s="64" t="str">
        <f t="shared" si="3"/>
        <v/>
      </c>
      <c r="O34" s="65" t="str">
        <f t="shared" si="4"/>
        <v/>
      </c>
      <c r="P34" s="57"/>
      <c r="Q34" s="55" t="str">
        <f>IF($B$1="Metric",IFERROR(VLOOKUP(SUBSTITUTE($A34&amp;"Metric"&amp;$B34," ",""),members_metric!$F$7:$K$2000,6,FALSE),""),IFERROR(VLOOKUP(SUBSTITUTE($A34&amp;$B34," ",""),members!$D$7:$I$2000,6,FALSE),""))</f>
        <v/>
      </c>
      <c r="R34" s="66" t="str">
        <f>IF($B$1="Metric", IFERROR(VLOOKUP(SUBSTITUTE($A34&amp;"Metric"&amp;$B34," ",""),members_metric!$F$7:$J$2000,2,FALSE)/12,""),IFERROR(VLOOKUP(SUBSTITUTE($A34&amp;$B34," ",""),members!$D$7:$G$2000,2,FALSE)/12,""))</f>
        <v/>
      </c>
      <c r="S34" s="67" t="str">
        <f>IF($B$1="Metric", IFERROR(VLOOKUP(SUBSTITUTE($A34&amp;"Metric"&amp;$B34," ",""),members_metric!$F$7:$J$2000,5,FALSE),""),IFERROR(VLOOKUP(SUBSTITUTE($A34&amp;$B34," ",""),members!$D$7:$H$2000,5,FALSE),""))</f>
        <v/>
      </c>
      <c r="T34" s="55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</row>
    <row r="35" spans="1:49" ht="15" x14ac:dyDescent="0.2">
      <c r="A35" s="121"/>
      <c r="B35" s="122"/>
      <c r="C35" s="122"/>
      <c r="D35" s="122"/>
      <c r="E35" s="122"/>
      <c r="F35" s="58">
        <f t="shared" si="0"/>
        <v>0</v>
      </c>
      <c r="G35" s="59" t="str">
        <f>IF($B$1="Metric", IFERROR(VLOOKUP(SUBSTITUTE($A35&amp;"Metric"&amp;$B35," ",""),members_metric!$F$7:$J$2000,3,FALSE),""),  IFERROR(VLOOKUP(SUBSTITUTE($A35&amp;$B35," ",""),members!$D$7:$G$2000,3,FALSE),""))</f>
        <v/>
      </c>
      <c r="H35" s="60" t="str">
        <f t="shared" si="1"/>
        <v/>
      </c>
      <c r="I35" s="57"/>
      <c r="J35" s="61" t="str">
        <f>IFERROR(VLOOKUP(SUBSTITUTE($Q35&amp;ROUNDUP($G35,2)," ",""),HFF_Data1!$C$4:$M$1004,MATCH('Estimator FF 120+'!$C35,HFF_Data1!$C$4:$M$4,0),TRUE)*1000,"")</f>
        <v/>
      </c>
      <c r="K35" s="61" t="str">
        <f>IFERROR($J35/HFF_Data1!$H$1,"")</f>
        <v/>
      </c>
      <c r="L35" s="62" t="str">
        <f t="shared" si="2"/>
        <v/>
      </c>
      <c r="M35" s="63" t="str">
        <f>IFERROR(VLOOKUP(SUBSTITUTE($Q35&amp;ROUNDUP($G35,2)," ",""),HFF_Data1!$C$4:$N$1004,12,TRUE),"")</f>
        <v/>
      </c>
      <c r="N35" s="64" t="str">
        <f t="shared" si="3"/>
        <v/>
      </c>
      <c r="O35" s="65" t="str">
        <f t="shared" si="4"/>
        <v/>
      </c>
      <c r="P35" s="57"/>
      <c r="Q35" s="55" t="str">
        <f>IF($B$1="Metric",IFERROR(VLOOKUP(SUBSTITUTE($A35&amp;"Metric"&amp;$B35," ",""),members_metric!$F$7:$K$2000,6,FALSE),""),IFERROR(VLOOKUP(SUBSTITUTE($A35&amp;$B35," ",""),members!$D$7:$I$2000,6,FALSE),""))</f>
        <v/>
      </c>
      <c r="R35" s="66" t="str">
        <f>IF($B$1="Metric", IFERROR(VLOOKUP(SUBSTITUTE($A35&amp;"Metric"&amp;$B35," ",""),members_metric!$F$7:$J$2000,2,FALSE)/12,""),IFERROR(VLOOKUP(SUBSTITUTE($A35&amp;$B35," ",""),members!$D$7:$G$2000,2,FALSE)/12,""))</f>
        <v/>
      </c>
      <c r="S35" s="67" t="str">
        <f>IF($B$1="Metric", IFERROR(VLOOKUP(SUBSTITUTE($A35&amp;"Metric"&amp;$B35," ",""),members_metric!$F$7:$J$2000,5,FALSE),""),IFERROR(VLOOKUP(SUBSTITUTE($A35&amp;$B35," ",""),members!$D$7:$H$2000,5,FALSE),""))</f>
        <v/>
      </c>
      <c r="T35" s="55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</row>
    <row r="36" spans="1:49" ht="15" x14ac:dyDescent="0.2">
      <c r="A36" s="121"/>
      <c r="B36" s="122"/>
      <c r="C36" s="122"/>
      <c r="D36" s="122"/>
      <c r="E36" s="122"/>
      <c r="F36" s="58">
        <f t="shared" si="0"/>
        <v>0</v>
      </c>
      <c r="G36" s="59" t="str">
        <f>IF($B$1="Metric", IFERROR(VLOOKUP(SUBSTITUTE($A36&amp;"Metric"&amp;$B36," ",""),members_metric!$F$7:$J$2000,3,FALSE),""),  IFERROR(VLOOKUP(SUBSTITUTE($A36&amp;$B36," ",""),members!$D$7:$G$2000,3,FALSE),""))</f>
        <v/>
      </c>
      <c r="H36" s="60" t="str">
        <f t="shared" si="1"/>
        <v/>
      </c>
      <c r="I36" s="57"/>
      <c r="J36" s="61" t="str">
        <f>IFERROR(VLOOKUP(SUBSTITUTE($Q36&amp;ROUNDUP($G36,2)," ",""),HFF_Data1!$C$4:$M$1004,MATCH('Estimator FF 120+'!$C36,HFF_Data1!$C$4:$M$4,0),TRUE)*1000,"")</f>
        <v/>
      </c>
      <c r="K36" s="61" t="str">
        <f>IFERROR($J36/HFF_Data1!$H$1,"")</f>
        <v/>
      </c>
      <c r="L36" s="62" t="str">
        <f t="shared" si="2"/>
        <v/>
      </c>
      <c r="M36" s="63" t="str">
        <f>IFERROR(VLOOKUP(SUBSTITUTE($Q36&amp;ROUNDUP($G36,2)," ",""),HFF_Data1!$C$4:$N$1004,12,TRUE),"")</f>
        <v/>
      </c>
      <c r="N36" s="64" t="str">
        <f t="shared" si="3"/>
        <v/>
      </c>
      <c r="O36" s="65" t="str">
        <f t="shared" si="4"/>
        <v/>
      </c>
      <c r="P36" s="57"/>
      <c r="Q36" s="55" t="str">
        <f>IF($B$1="Metric",IFERROR(VLOOKUP(SUBSTITUTE($A36&amp;"Metric"&amp;$B36," ",""),members_metric!$F$7:$K$2000,6,FALSE),""),IFERROR(VLOOKUP(SUBSTITUTE($A36&amp;$B36," ",""),members!$D$7:$I$2000,6,FALSE),""))</f>
        <v/>
      </c>
      <c r="R36" s="66" t="str">
        <f>IF($B$1="Metric", IFERROR(VLOOKUP(SUBSTITUTE($A36&amp;"Metric"&amp;$B36," ",""),members_metric!$F$7:$J$2000,2,FALSE)/12,""),IFERROR(VLOOKUP(SUBSTITUTE($A36&amp;$B36," ",""),members!$D$7:$G$2000,2,FALSE)/12,""))</f>
        <v/>
      </c>
      <c r="S36" s="67" t="str">
        <f>IF($B$1="Metric", IFERROR(VLOOKUP(SUBSTITUTE($A36&amp;"Metric"&amp;$B36," ",""),members_metric!$F$7:$J$2000,5,FALSE),""),IFERROR(VLOOKUP(SUBSTITUTE($A36&amp;$B36," ",""),members!$D$7:$H$2000,5,FALSE),""))</f>
        <v/>
      </c>
      <c r="T36" s="55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</row>
    <row r="37" spans="1:49" ht="15" x14ac:dyDescent="0.2">
      <c r="A37" s="121"/>
      <c r="B37" s="122"/>
      <c r="C37" s="122"/>
      <c r="D37" s="122"/>
      <c r="E37" s="122"/>
      <c r="F37" s="58">
        <f t="shared" si="0"/>
        <v>0</v>
      </c>
      <c r="G37" s="59" t="str">
        <f>IF($B$1="Metric", IFERROR(VLOOKUP(SUBSTITUTE($A37&amp;"Metric"&amp;$B37," ",""),members_metric!$F$7:$J$2000,3,FALSE),""),  IFERROR(VLOOKUP(SUBSTITUTE($A37&amp;$B37," ",""),members!$D$7:$G$2000,3,FALSE),""))</f>
        <v/>
      </c>
      <c r="H37" s="60" t="str">
        <f t="shared" si="1"/>
        <v/>
      </c>
      <c r="I37" s="57"/>
      <c r="J37" s="61" t="str">
        <f>IFERROR(VLOOKUP(SUBSTITUTE($Q37&amp;ROUNDUP($G37,2)," ",""),HFF_Data1!$C$4:$M$1004,MATCH('Estimator FF 120+'!$C37,HFF_Data1!$C$4:$M$4,0),TRUE)*1000,"")</f>
        <v/>
      </c>
      <c r="K37" s="61" t="str">
        <f>IFERROR($J37/HFF_Data1!$H$1,"")</f>
        <v/>
      </c>
      <c r="L37" s="62" t="str">
        <f t="shared" si="2"/>
        <v/>
      </c>
      <c r="M37" s="63" t="str">
        <f>IFERROR(VLOOKUP(SUBSTITUTE($Q37&amp;ROUNDUP($G37,2)," ",""),HFF_Data1!$C$4:$N$1004,12,TRUE),"")</f>
        <v/>
      </c>
      <c r="N37" s="64" t="str">
        <f t="shared" si="3"/>
        <v/>
      </c>
      <c r="O37" s="65" t="str">
        <f t="shared" si="4"/>
        <v/>
      </c>
      <c r="P37" s="57"/>
      <c r="Q37" s="55" t="str">
        <f>IF($B$1="Metric",IFERROR(VLOOKUP(SUBSTITUTE($A37&amp;"Metric"&amp;$B37," ",""),members_metric!$F$7:$K$2000,6,FALSE),""),IFERROR(VLOOKUP(SUBSTITUTE($A37&amp;$B37," ",""),members!$D$7:$I$2000,6,FALSE),""))</f>
        <v/>
      </c>
      <c r="R37" s="66" t="str">
        <f>IF($B$1="Metric", IFERROR(VLOOKUP(SUBSTITUTE($A37&amp;"Metric"&amp;$B37," ",""),members_metric!$F$7:$J$2000,2,FALSE)/12,""),IFERROR(VLOOKUP(SUBSTITUTE($A37&amp;$B37," ",""),members!$D$7:$G$2000,2,FALSE)/12,""))</f>
        <v/>
      </c>
      <c r="S37" s="67" t="str">
        <f>IF($B$1="Metric", IFERROR(VLOOKUP(SUBSTITUTE($A37&amp;"Metric"&amp;$B37," ",""),members_metric!$F$7:$J$2000,5,FALSE),""),IFERROR(VLOOKUP(SUBSTITUTE($A37&amp;$B37," ",""),members!$D$7:$H$2000,5,FALSE),""))</f>
        <v/>
      </c>
      <c r="T37" s="55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</row>
    <row r="38" spans="1:49" ht="15" x14ac:dyDescent="0.2">
      <c r="A38" s="121"/>
      <c r="B38" s="122"/>
      <c r="C38" s="122"/>
      <c r="D38" s="122"/>
      <c r="E38" s="122"/>
      <c r="F38" s="58">
        <f t="shared" si="0"/>
        <v>0</v>
      </c>
      <c r="G38" s="59" t="str">
        <f>IF($B$1="Metric", IFERROR(VLOOKUP(SUBSTITUTE($A38&amp;"Metric"&amp;$B38," ",""),members_metric!$F$7:$J$2000,3,FALSE),""),  IFERROR(VLOOKUP(SUBSTITUTE($A38&amp;$B38," ",""),members!$D$7:$G$2000,3,FALSE),""))</f>
        <v/>
      </c>
      <c r="H38" s="60" t="str">
        <f t="shared" si="1"/>
        <v/>
      </c>
      <c r="I38" s="57"/>
      <c r="J38" s="61" t="str">
        <f>IFERROR(VLOOKUP(SUBSTITUTE($Q38&amp;ROUNDUP($G38,2)," ",""),HFF_Data1!$C$4:$M$1004,MATCH('Estimator FF 120+'!$C38,HFF_Data1!$C$4:$M$4,0),TRUE)*1000,"")</f>
        <v/>
      </c>
      <c r="K38" s="61" t="str">
        <f>IFERROR($J38/HFF_Data1!$H$1,"")</f>
        <v/>
      </c>
      <c r="L38" s="62" t="str">
        <f t="shared" si="2"/>
        <v/>
      </c>
      <c r="M38" s="63" t="str">
        <f>IFERROR(VLOOKUP(SUBSTITUTE($Q38&amp;ROUNDUP($G38,2)," ",""),HFF_Data1!$C$4:$N$1004,12,TRUE),"")</f>
        <v/>
      </c>
      <c r="N38" s="64" t="str">
        <f t="shared" si="3"/>
        <v/>
      </c>
      <c r="O38" s="65" t="str">
        <f t="shared" si="4"/>
        <v/>
      </c>
      <c r="P38" s="57"/>
      <c r="Q38" s="55" t="str">
        <f>IF($B$1="Metric",IFERROR(VLOOKUP(SUBSTITUTE($A38&amp;"Metric"&amp;$B38," ",""),members_metric!$F$7:$K$2000,6,FALSE),""),IFERROR(VLOOKUP(SUBSTITUTE($A38&amp;$B38," ",""),members!$D$7:$I$2000,6,FALSE),""))</f>
        <v/>
      </c>
      <c r="R38" s="66" t="str">
        <f>IF($B$1="Metric", IFERROR(VLOOKUP(SUBSTITUTE($A38&amp;"Metric"&amp;$B38," ",""),members_metric!$F$7:$J$2000,2,FALSE)/12,""),IFERROR(VLOOKUP(SUBSTITUTE($A38&amp;$B38," ",""),members!$D$7:$G$2000,2,FALSE)/12,""))</f>
        <v/>
      </c>
      <c r="S38" s="67" t="str">
        <f>IF($B$1="Metric", IFERROR(VLOOKUP(SUBSTITUTE($A38&amp;"Metric"&amp;$B38," ",""),members_metric!$F$7:$J$2000,5,FALSE),""),IFERROR(VLOOKUP(SUBSTITUTE($A38&amp;$B38," ",""),members!$D$7:$H$2000,5,FALSE),""))</f>
        <v/>
      </c>
      <c r="T38" s="55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</row>
    <row r="39" spans="1:49" ht="15" x14ac:dyDescent="0.2">
      <c r="A39" s="121"/>
      <c r="B39" s="122"/>
      <c r="C39" s="122"/>
      <c r="D39" s="122"/>
      <c r="E39" s="122"/>
      <c r="F39" s="58">
        <f t="shared" si="0"/>
        <v>0</v>
      </c>
      <c r="G39" s="59" t="str">
        <f>IF($B$1="Metric", IFERROR(VLOOKUP(SUBSTITUTE($A39&amp;"Metric"&amp;$B39," ",""),members_metric!$F$7:$J$2000,3,FALSE),""),  IFERROR(VLOOKUP(SUBSTITUTE($A39&amp;$B39," ",""),members!$D$7:$G$2000,3,FALSE),""))</f>
        <v/>
      </c>
      <c r="H39" s="60" t="str">
        <f t="shared" si="1"/>
        <v/>
      </c>
      <c r="I39" s="57"/>
      <c r="J39" s="61" t="str">
        <f>IFERROR(VLOOKUP(SUBSTITUTE($Q39&amp;ROUNDUP($G39,2)," ",""),HFF_Data1!$C$4:$M$1004,MATCH('Estimator FF 120+'!$C39,HFF_Data1!$C$4:$M$4,0),TRUE)*1000,"")</f>
        <v/>
      </c>
      <c r="K39" s="61" t="str">
        <f>IFERROR($J39/HFF_Data1!$H$1,"")</f>
        <v/>
      </c>
      <c r="L39" s="62" t="str">
        <f t="shared" si="2"/>
        <v/>
      </c>
      <c r="M39" s="63" t="str">
        <f>IFERROR(VLOOKUP(SUBSTITUTE($Q39&amp;ROUNDUP($G39,2)," ",""),HFF_Data1!$C$4:$N$1004,12,TRUE),"")</f>
        <v/>
      </c>
      <c r="N39" s="64" t="str">
        <f t="shared" si="3"/>
        <v/>
      </c>
      <c r="O39" s="65" t="str">
        <f t="shared" si="4"/>
        <v/>
      </c>
      <c r="P39" s="57"/>
      <c r="Q39" s="55" t="str">
        <f>IF($B$1="Metric",IFERROR(VLOOKUP(SUBSTITUTE($A39&amp;"Metric"&amp;$B39," ",""),members_metric!$F$7:$K$2000,6,FALSE),""),IFERROR(VLOOKUP(SUBSTITUTE($A39&amp;$B39," ",""),members!$D$7:$I$2000,6,FALSE),""))</f>
        <v/>
      </c>
      <c r="R39" s="66" t="str">
        <f>IF($B$1="Metric", IFERROR(VLOOKUP(SUBSTITUTE($A39&amp;"Metric"&amp;$B39," ",""),members_metric!$F$7:$J$2000,2,FALSE)/12,""),IFERROR(VLOOKUP(SUBSTITUTE($A39&amp;$B39," ",""),members!$D$7:$G$2000,2,FALSE)/12,""))</f>
        <v/>
      </c>
      <c r="S39" s="67" t="str">
        <f>IF($B$1="Metric", IFERROR(VLOOKUP(SUBSTITUTE($A39&amp;"Metric"&amp;$B39," ",""),members_metric!$F$7:$J$2000,5,FALSE),""),IFERROR(VLOOKUP(SUBSTITUTE($A39&amp;$B39," ",""),members!$D$7:$H$2000,5,FALSE),""))</f>
        <v/>
      </c>
      <c r="T39" s="55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</row>
    <row r="40" spans="1:49" ht="15" x14ac:dyDescent="0.2">
      <c r="A40" s="121"/>
      <c r="B40" s="122"/>
      <c r="C40" s="122"/>
      <c r="D40" s="122"/>
      <c r="E40" s="122"/>
      <c r="F40" s="58">
        <f t="shared" si="0"/>
        <v>0</v>
      </c>
      <c r="G40" s="59" t="str">
        <f>IF($B$1="Metric", IFERROR(VLOOKUP(SUBSTITUTE($A40&amp;"Metric"&amp;$B40," ",""),members_metric!$F$7:$J$2000,3,FALSE),""),  IFERROR(VLOOKUP(SUBSTITUTE($A40&amp;$B40," ",""),members!$D$7:$G$2000,3,FALSE),""))</f>
        <v/>
      </c>
      <c r="H40" s="60" t="str">
        <f t="shared" si="1"/>
        <v/>
      </c>
      <c r="I40" s="57"/>
      <c r="J40" s="61" t="str">
        <f>IFERROR(VLOOKUP(SUBSTITUTE($Q40&amp;ROUNDUP($G40,2)," ",""),HFF_Data1!$C$4:$M$1004,MATCH('Estimator FF 120+'!$C40,HFF_Data1!$C$4:$M$4,0),TRUE)*1000,"")</f>
        <v/>
      </c>
      <c r="K40" s="61" t="str">
        <f>IFERROR($J40/HFF_Data1!$H$1,"")</f>
        <v/>
      </c>
      <c r="L40" s="62" t="str">
        <f t="shared" si="2"/>
        <v/>
      </c>
      <c r="M40" s="63" t="str">
        <f>IFERROR(VLOOKUP(SUBSTITUTE($Q40&amp;ROUNDUP($G40,2)," ",""),HFF_Data1!$C$4:$N$1004,12,TRUE),"")</f>
        <v/>
      </c>
      <c r="N40" s="64" t="str">
        <f t="shared" si="3"/>
        <v/>
      </c>
      <c r="O40" s="65" t="str">
        <f t="shared" si="4"/>
        <v/>
      </c>
      <c r="P40" s="57"/>
      <c r="Q40" s="55" t="str">
        <f>IF($B$1="Metric",IFERROR(VLOOKUP(SUBSTITUTE($A40&amp;"Metric"&amp;$B40," ",""),members_metric!$F$7:$K$2000,6,FALSE),""),IFERROR(VLOOKUP(SUBSTITUTE($A40&amp;$B40," ",""),members!$D$7:$I$2000,6,FALSE),""))</f>
        <v/>
      </c>
      <c r="R40" s="66" t="str">
        <f>IF($B$1="Metric", IFERROR(VLOOKUP(SUBSTITUTE($A40&amp;"Metric"&amp;$B40," ",""),members_metric!$F$7:$J$2000,2,FALSE)/12,""),IFERROR(VLOOKUP(SUBSTITUTE($A40&amp;$B40," ",""),members!$D$7:$G$2000,2,FALSE)/12,""))</f>
        <v/>
      </c>
      <c r="S40" s="67" t="str">
        <f>IF($B$1="Metric", IFERROR(VLOOKUP(SUBSTITUTE($A40&amp;"Metric"&amp;$B40," ",""),members_metric!$F$7:$J$2000,5,FALSE),""),IFERROR(VLOOKUP(SUBSTITUTE($A40&amp;$B40," ",""),members!$D$7:$H$2000,5,FALSE),""))</f>
        <v/>
      </c>
      <c r="T40" s="55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</row>
    <row r="41" spans="1:49" ht="15" x14ac:dyDescent="0.2">
      <c r="A41" s="121"/>
      <c r="B41" s="122"/>
      <c r="C41" s="122"/>
      <c r="D41" s="122"/>
      <c r="E41" s="122"/>
      <c r="F41" s="58">
        <f t="shared" si="0"/>
        <v>0</v>
      </c>
      <c r="G41" s="59" t="str">
        <f>IF($B$1="Metric", IFERROR(VLOOKUP(SUBSTITUTE($A41&amp;"Metric"&amp;$B41," ",""),members_metric!$F$7:$J$2000,3,FALSE),""),  IFERROR(VLOOKUP(SUBSTITUTE($A41&amp;$B41," ",""),members!$D$7:$G$2000,3,FALSE),""))</f>
        <v/>
      </c>
      <c r="H41" s="60" t="str">
        <f t="shared" si="1"/>
        <v/>
      </c>
      <c r="I41" s="57"/>
      <c r="J41" s="61" t="str">
        <f>IFERROR(VLOOKUP(SUBSTITUTE($Q41&amp;ROUNDUP($G41,2)," ",""),HFF_Data1!$C$4:$M$1004,MATCH('Estimator FF 120+'!$C41,HFF_Data1!$C$4:$M$4,0),TRUE)*1000,"")</f>
        <v/>
      </c>
      <c r="K41" s="61" t="str">
        <f>IFERROR($J41/HFF_Data1!$H$1,"")</f>
        <v/>
      </c>
      <c r="L41" s="62" t="str">
        <f t="shared" si="2"/>
        <v/>
      </c>
      <c r="M41" s="63" t="str">
        <f>IFERROR(VLOOKUP(SUBSTITUTE($Q41&amp;ROUNDUP($G41,2)," ",""),HFF_Data1!$C$4:$N$1004,12,TRUE),"")</f>
        <v/>
      </c>
      <c r="N41" s="64" t="str">
        <f t="shared" si="3"/>
        <v/>
      </c>
      <c r="O41" s="65" t="str">
        <f t="shared" si="4"/>
        <v/>
      </c>
      <c r="P41" s="57"/>
      <c r="Q41" s="55" t="str">
        <f>IF($B$1="Metric",IFERROR(VLOOKUP(SUBSTITUTE($A41&amp;"Metric"&amp;$B41," ",""),members_metric!$F$7:$K$2000,6,FALSE),""),IFERROR(VLOOKUP(SUBSTITUTE($A41&amp;$B41," ",""),members!$D$7:$I$2000,6,FALSE),""))</f>
        <v/>
      </c>
      <c r="R41" s="66" t="str">
        <f>IF($B$1="Metric", IFERROR(VLOOKUP(SUBSTITUTE($A41&amp;"Metric"&amp;$B41," ",""),members_metric!$F$7:$J$2000,2,FALSE)/12,""),IFERROR(VLOOKUP(SUBSTITUTE($A41&amp;$B41," ",""),members!$D$7:$G$2000,2,FALSE)/12,""))</f>
        <v/>
      </c>
      <c r="S41" s="67" t="str">
        <f>IF($B$1="Metric", IFERROR(VLOOKUP(SUBSTITUTE($A41&amp;"Metric"&amp;$B41," ",""),members_metric!$F$7:$J$2000,5,FALSE),""),IFERROR(VLOOKUP(SUBSTITUTE($A41&amp;$B41," ",""),members!$D$7:$H$2000,5,FALSE),""))</f>
        <v/>
      </c>
      <c r="T41" s="55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</row>
    <row r="42" spans="1:49" ht="15" x14ac:dyDescent="0.2">
      <c r="A42" s="121"/>
      <c r="B42" s="122"/>
      <c r="C42" s="122"/>
      <c r="D42" s="122"/>
      <c r="E42" s="122"/>
      <c r="F42" s="58">
        <f t="shared" si="0"/>
        <v>0</v>
      </c>
      <c r="G42" s="59" t="str">
        <f>IF($B$1="Metric", IFERROR(VLOOKUP(SUBSTITUTE($A42&amp;"Metric"&amp;$B42," ",""),members_metric!$F$7:$J$2000,3,FALSE),""),  IFERROR(VLOOKUP(SUBSTITUTE($A42&amp;$B42," ",""),members!$D$7:$G$2000,3,FALSE),""))</f>
        <v/>
      </c>
      <c r="H42" s="60" t="str">
        <f t="shared" si="1"/>
        <v/>
      </c>
      <c r="I42" s="57"/>
      <c r="J42" s="61" t="str">
        <f>IFERROR(VLOOKUP(SUBSTITUTE($Q42&amp;ROUNDUP($G42,2)," ",""),HFF_Data1!$C$4:$M$1004,MATCH('Estimator FF 120+'!$C42,HFF_Data1!$C$4:$M$4,0),TRUE)*1000,"")</f>
        <v/>
      </c>
      <c r="K42" s="61" t="str">
        <f>IFERROR($J42/HFF_Data1!$H$1,"")</f>
        <v/>
      </c>
      <c r="L42" s="62" t="str">
        <f t="shared" si="2"/>
        <v/>
      </c>
      <c r="M42" s="63" t="str">
        <f>IFERROR(VLOOKUP(SUBSTITUTE($Q42&amp;ROUNDUP($G42,2)," ",""),HFF_Data1!$C$4:$N$1004,12,TRUE),"")</f>
        <v/>
      </c>
      <c r="N42" s="64" t="str">
        <f t="shared" si="3"/>
        <v/>
      </c>
      <c r="O42" s="65" t="str">
        <f t="shared" si="4"/>
        <v/>
      </c>
      <c r="P42" s="57"/>
      <c r="Q42" s="55" t="str">
        <f>IF($B$1="Metric",IFERROR(VLOOKUP(SUBSTITUTE($A42&amp;"Metric"&amp;$B42," ",""),members_metric!$F$7:$K$2000,6,FALSE),""),IFERROR(VLOOKUP(SUBSTITUTE($A42&amp;$B42," ",""),members!$D$7:$I$2000,6,FALSE),""))</f>
        <v/>
      </c>
      <c r="R42" s="66" t="str">
        <f>IF($B$1="Metric", IFERROR(VLOOKUP(SUBSTITUTE($A42&amp;"Metric"&amp;$B42," ",""),members_metric!$F$7:$J$2000,2,FALSE)/12,""),IFERROR(VLOOKUP(SUBSTITUTE($A42&amp;$B42," ",""),members!$D$7:$G$2000,2,FALSE)/12,""))</f>
        <v/>
      </c>
      <c r="S42" s="67" t="str">
        <f>IF($B$1="Metric", IFERROR(VLOOKUP(SUBSTITUTE($A42&amp;"Metric"&amp;$B42," ",""),members_metric!$F$7:$J$2000,5,FALSE),""),IFERROR(VLOOKUP(SUBSTITUTE($A42&amp;$B42," ",""),members!$D$7:$H$2000,5,FALSE),""))</f>
        <v/>
      </c>
      <c r="T42" s="55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</row>
    <row r="43" spans="1:49" ht="15" x14ac:dyDescent="0.2">
      <c r="A43" s="121"/>
      <c r="B43" s="122"/>
      <c r="C43" s="122"/>
      <c r="D43" s="122"/>
      <c r="E43" s="122"/>
      <c r="F43" s="58">
        <f t="shared" si="0"/>
        <v>0</v>
      </c>
      <c r="G43" s="59" t="str">
        <f>IF($B$1="Metric", IFERROR(VLOOKUP(SUBSTITUTE($A43&amp;"Metric"&amp;$B43," ",""),members_metric!$F$7:$J$2000,3,FALSE),""),  IFERROR(VLOOKUP(SUBSTITUTE($A43&amp;$B43," ",""),members!$D$7:$G$2000,3,FALSE),""))</f>
        <v/>
      </c>
      <c r="H43" s="60" t="str">
        <f t="shared" si="1"/>
        <v/>
      </c>
      <c r="I43" s="57"/>
      <c r="J43" s="61" t="str">
        <f>IFERROR(VLOOKUP(SUBSTITUTE($Q43&amp;ROUNDUP($G43,2)," ",""),HFF_Data1!$C$4:$M$1004,MATCH('Estimator FF 120+'!$C43,HFF_Data1!$C$4:$M$4,0),TRUE)*1000,"")</f>
        <v/>
      </c>
      <c r="K43" s="61" t="str">
        <f>IFERROR($J43/HFF_Data1!$H$1,"")</f>
        <v/>
      </c>
      <c r="L43" s="62" t="str">
        <f t="shared" si="2"/>
        <v/>
      </c>
      <c r="M43" s="63" t="str">
        <f>IFERROR(VLOOKUP(SUBSTITUTE($Q43&amp;ROUNDUP($G43,2)," ",""),HFF_Data1!$C$4:$N$1004,12,TRUE),"")</f>
        <v/>
      </c>
      <c r="N43" s="64" t="str">
        <f t="shared" si="3"/>
        <v/>
      </c>
      <c r="O43" s="65" t="str">
        <f t="shared" si="4"/>
        <v/>
      </c>
      <c r="P43" s="57"/>
      <c r="Q43" s="55" t="str">
        <f>IF($B$1="Metric",IFERROR(VLOOKUP(SUBSTITUTE($A43&amp;"Metric"&amp;$B43," ",""),members_metric!$F$7:$K$2000,6,FALSE),""),IFERROR(VLOOKUP(SUBSTITUTE($A43&amp;$B43," ",""),members!$D$7:$I$2000,6,FALSE),""))</f>
        <v/>
      </c>
      <c r="R43" s="66" t="str">
        <f>IF($B$1="Metric", IFERROR(VLOOKUP(SUBSTITUTE($A43&amp;"Metric"&amp;$B43," ",""),members_metric!$F$7:$J$2000,2,FALSE)/12,""),IFERROR(VLOOKUP(SUBSTITUTE($A43&amp;$B43," ",""),members!$D$7:$G$2000,2,FALSE)/12,""))</f>
        <v/>
      </c>
      <c r="S43" s="67" t="str">
        <f>IF($B$1="Metric", IFERROR(VLOOKUP(SUBSTITUTE($A43&amp;"Metric"&amp;$B43," ",""),members_metric!$F$7:$J$2000,5,FALSE),""),IFERROR(VLOOKUP(SUBSTITUTE($A43&amp;$B43," ",""),members!$D$7:$H$2000,5,FALSE),""))</f>
        <v/>
      </c>
      <c r="T43" s="55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</row>
    <row r="44" spans="1:49" ht="15" x14ac:dyDescent="0.2">
      <c r="A44" s="121"/>
      <c r="B44" s="122"/>
      <c r="C44" s="122"/>
      <c r="D44" s="122"/>
      <c r="E44" s="122"/>
      <c r="F44" s="58">
        <f t="shared" si="0"/>
        <v>0</v>
      </c>
      <c r="G44" s="59" t="str">
        <f>IF($B$1="Metric", IFERROR(VLOOKUP(SUBSTITUTE($A44&amp;"Metric"&amp;$B44," ",""),members_metric!$F$7:$J$2000,3,FALSE),""),  IFERROR(VLOOKUP(SUBSTITUTE($A44&amp;$B44," ",""),members!$D$7:$G$2000,3,FALSE),""))</f>
        <v/>
      </c>
      <c r="H44" s="60" t="str">
        <f t="shared" si="1"/>
        <v/>
      </c>
      <c r="I44" s="57"/>
      <c r="J44" s="61" t="str">
        <f>IFERROR(VLOOKUP(SUBSTITUTE($Q44&amp;ROUNDUP($G44,2)," ",""),HFF_Data1!$C$4:$M$1004,MATCH('Estimator FF 120+'!$C44,HFF_Data1!$C$4:$M$4,0),TRUE)*1000,"")</f>
        <v/>
      </c>
      <c r="K44" s="61" t="str">
        <f>IFERROR($J44/HFF_Data1!$H$1,"")</f>
        <v/>
      </c>
      <c r="L44" s="62" t="str">
        <f t="shared" si="2"/>
        <v/>
      </c>
      <c r="M44" s="63" t="str">
        <f>IFERROR(VLOOKUP(SUBSTITUTE($Q44&amp;ROUNDUP($G44,2)," ",""),HFF_Data1!$C$4:$N$1004,12,TRUE),"")</f>
        <v/>
      </c>
      <c r="N44" s="64" t="str">
        <f t="shared" si="3"/>
        <v/>
      </c>
      <c r="O44" s="65" t="str">
        <f t="shared" si="4"/>
        <v/>
      </c>
      <c r="P44" s="57"/>
      <c r="Q44" s="55" t="str">
        <f>IF($B$1="Metric",IFERROR(VLOOKUP(SUBSTITUTE($A44&amp;"Metric"&amp;$B44," ",""),members_metric!$F$7:$K$2000,6,FALSE),""),IFERROR(VLOOKUP(SUBSTITUTE($A44&amp;$B44," ",""),members!$D$7:$I$2000,6,FALSE),""))</f>
        <v/>
      </c>
      <c r="R44" s="66" t="str">
        <f>IF($B$1="Metric", IFERROR(VLOOKUP(SUBSTITUTE($A44&amp;"Metric"&amp;$B44," ",""),members_metric!$F$7:$J$2000,2,FALSE)/12,""),IFERROR(VLOOKUP(SUBSTITUTE($A44&amp;$B44," ",""),members!$D$7:$G$2000,2,FALSE)/12,""))</f>
        <v/>
      </c>
      <c r="S44" s="67" t="str">
        <f>IF($B$1="Metric", IFERROR(VLOOKUP(SUBSTITUTE($A44&amp;"Metric"&amp;$B44," ",""),members_metric!$F$7:$J$2000,5,FALSE),""),IFERROR(VLOOKUP(SUBSTITUTE($A44&amp;$B44," ",""),members!$D$7:$H$2000,5,FALSE),""))</f>
        <v/>
      </c>
      <c r="T44" s="55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19"/>
      <c r="AT44" s="119"/>
      <c r="AU44" s="119"/>
      <c r="AV44" s="119"/>
      <c r="AW44" s="119"/>
    </row>
    <row r="45" spans="1:49" ht="15" x14ac:dyDescent="0.2">
      <c r="A45" s="121"/>
      <c r="B45" s="122"/>
      <c r="C45" s="122"/>
      <c r="D45" s="122"/>
      <c r="E45" s="122"/>
      <c r="F45" s="58">
        <f t="shared" si="0"/>
        <v>0</v>
      </c>
      <c r="G45" s="59" t="str">
        <f>IF($B$1="Metric", IFERROR(VLOOKUP(SUBSTITUTE($A45&amp;"Metric"&amp;$B45," ",""),members_metric!$F$7:$J$2000,3,FALSE),""),  IFERROR(VLOOKUP(SUBSTITUTE($A45&amp;$B45," ",""),members!$D$7:$G$2000,3,FALSE),""))</f>
        <v/>
      </c>
      <c r="H45" s="60" t="str">
        <f t="shared" si="1"/>
        <v/>
      </c>
      <c r="I45" s="57"/>
      <c r="J45" s="61" t="str">
        <f>IFERROR(VLOOKUP(SUBSTITUTE($Q45&amp;ROUNDUP($G45,2)," ",""),HFF_Data1!$C$4:$M$1004,MATCH('Estimator FF 120+'!$C45,HFF_Data1!$C$4:$M$4,0),TRUE)*1000,"")</f>
        <v/>
      </c>
      <c r="K45" s="61" t="str">
        <f>IFERROR($J45/HFF_Data1!$H$1,"")</f>
        <v/>
      </c>
      <c r="L45" s="62" t="str">
        <f t="shared" si="2"/>
        <v/>
      </c>
      <c r="M45" s="63" t="str">
        <f>IFERROR(VLOOKUP(SUBSTITUTE($Q45&amp;ROUNDUP($G45,2)," ",""),HFF_Data1!$C$4:$N$1004,12,TRUE),"")</f>
        <v/>
      </c>
      <c r="N45" s="64" t="str">
        <f t="shared" si="3"/>
        <v/>
      </c>
      <c r="O45" s="65" t="str">
        <f t="shared" si="4"/>
        <v/>
      </c>
      <c r="P45" s="57"/>
      <c r="Q45" s="55" t="str">
        <f>IF($B$1="Metric",IFERROR(VLOOKUP(SUBSTITUTE($A45&amp;"Metric"&amp;$B45," ",""),members_metric!$F$7:$K$2000,6,FALSE),""),IFERROR(VLOOKUP(SUBSTITUTE($A45&amp;$B45," ",""),members!$D$7:$I$2000,6,FALSE),""))</f>
        <v/>
      </c>
      <c r="R45" s="66" t="str">
        <f>IF($B$1="Metric", IFERROR(VLOOKUP(SUBSTITUTE($A45&amp;"Metric"&amp;$B45," ",""),members_metric!$F$7:$J$2000,2,FALSE)/12,""),IFERROR(VLOOKUP(SUBSTITUTE($A45&amp;$B45," ",""),members!$D$7:$G$2000,2,FALSE)/12,""))</f>
        <v/>
      </c>
      <c r="S45" s="67" t="str">
        <f>IF($B$1="Metric", IFERROR(VLOOKUP(SUBSTITUTE($A45&amp;"Metric"&amp;$B45," ",""),members_metric!$F$7:$J$2000,5,FALSE),""),IFERROR(VLOOKUP(SUBSTITUTE($A45&amp;$B45," ",""),members!$D$7:$H$2000,5,FALSE),""))</f>
        <v/>
      </c>
      <c r="T45" s="55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119"/>
      <c r="AS45" s="119"/>
      <c r="AT45" s="119"/>
      <c r="AU45" s="119"/>
      <c r="AV45" s="119"/>
      <c r="AW45" s="119"/>
    </row>
    <row r="46" spans="1:49" ht="15" x14ac:dyDescent="0.2">
      <c r="A46" s="121"/>
      <c r="B46" s="122"/>
      <c r="C46" s="122"/>
      <c r="D46" s="122"/>
      <c r="E46" s="122"/>
      <c r="F46" s="58">
        <f t="shared" si="0"/>
        <v>0</v>
      </c>
      <c r="G46" s="59" t="str">
        <f>IF($B$1="Metric", IFERROR(VLOOKUP(SUBSTITUTE($A46&amp;"Metric"&amp;$B46," ",""),members_metric!$F$7:$J$2000,3,FALSE),""),  IFERROR(VLOOKUP(SUBSTITUTE($A46&amp;$B46," ",""),members!$D$7:$G$2000,3,FALSE),""))</f>
        <v/>
      </c>
      <c r="H46" s="60" t="str">
        <f t="shared" si="1"/>
        <v/>
      </c>
      <c r="I46" s="57"/>
      <c r="J46" s="61" t="str">
        <f>IFERROR(VLOOKUP(SUBSTITUTE($Q46&amp;ROUNDUP($G46,2)," ",""),HFF_Data1!$C$4:$M$1004,MATCH('Estimator FF 120+'!$C46,HFF_Data1!$C$4:$M$4,0),TRUE)*1000,"")</f>
        <v/>
      </c>
      <c r="K46" s="61" t="str">
        <f>IFERROR($J46/HFF_Data1!$H$1,"")</f>
        <v/>
      </c>
      <c r="L46" s="62" t="str">
        <f t="shared" si="2"/>
        <v/>
      </c>
      <c r="M46" s="63" t="str">
        <f>IFERROR(VLOOKUP(SUBSTITUTE($Q46&amp;ROUNDUP($G46,2)," ",""),HFF_Data1!$C$4:$N$1004,12,TRUE),"")</f>
        <v/>
      </c>
      <c r="N46" s="64" t="str">
        <f t="shared" si="3"/>
        <v/>
      </c>
      <c r="O46" s="65" t="str">
        <f t="shared" si="4"/>
        <v/>
      </c>
      <c r="P46" s="57"/>
      <c r="Q46" s="55" t="str">
        <f>IF($B$1="Metric",IFERROR(VLOOKUP(SUBSTITUTE($A46&amp;"Metric"&amp;$B46," ",""),members_metric!$F$7:$K$2000,6,FALSE),""),IFERROR(VLOOKUP(SUBSTITUTE($A46&amp;$B46," ",""),members!$D$7:$I$2000,6,FALSE),""))</f>
        <v/>
      </c>
      <c r="R46" s="66" t="str">
        <f>IF($B$1="Metric", IFERROR(VLOOKUP(SUBSTITUTE($A46&amp;"Metric"&amp;$B46," ",""),members_metric!$F$7:$J$2000,2,FALSE)/12,""),IFERROR(VLOOKUP(SUBSTITUTE($A46&amp;$B46," ",""),members!$D$7:$G$2000,2,FALSE)/12,""))</f>
        <v/>
      </c>
      <c r="S46" s="67" t="str">
        <f>IF($B$1="Metric", IFERROR(VLOOKUP(SUBSTITUTE($A46&amp;"Metric"&amp;$B46," ",""),members_metric!$F$7:$J$2000,5,FALSE),""),IFERROR(VLOOKUP(SUBSTITUTE($A46&amp;$B46," ",""),members!$D$7:$H$2000,5,FALSE),""))</f>
        <v/>
      </c>
      <c r="T46" s="55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</row>
    <row r="47" spans="1:49" ht="15" x14ac:dyDescent="0.2">
      <c r="A47" s="121"/>
      <c r="B47" s="122"/>
      <c r="C47" s="122"/>
      <c r="D47" s="122"/>
      <c r="E47" s="122"/>
      <c r="F47" s="58">
        <f t="shared" si="0"/>
        <v>0</v>
      </c>
      <c r="G47" s="59" t="str">
        <f>IF($B$1="Metric", IFERROR(VLOOKUP(SUBSTITUTE($A47&amp;"Metric"&amp;$B47," ",""),members_metric!$F$7:$J$2000,3,FALSE),""),  IFERROR(VLOOKUP(SUBSTITUTE($A47&amp;$B47," ",""),members!$D$7:$G$2000,3,FALSE),""))</f>
        <v/>
      </c>
      <c r="H47" s="60" t="str">
        <f t="shared" ref="H47:H78" si="5">IFERROR($R47*$E47*$D47,"")</f>
        <v/>
      </c>
      <c r="I47" s="57"/>
      <c r="J47" s="61" t="str">
        <f>IFERROR(VLOOKUP(SUBSTITUTE($Q47&amp;ROUNDUP($G47,2)," ",""),HFF_Data1!$C$4:$M$1004,MATCH('Estimator FF 120+'!$C47,HFF_Data1!$C$4:$M$4,0),TRUE)*1000,"")</f>
        <v/>
      </c>
      <c r="K47" s="61" t="str">
        <f>IFERROR($J47/HFF_Data1!$H$1,"")</f>
        <v/>
      </c>
      <c r="L47" s="62" t="str">
        <f t="shared" si="2"/>
        <v/>
      </c>
      <c r="M47" s="63" t="str">
        <f>IFERROR(VLOOKUP(SUBSTITUTE($Q47&amp;ROUNDUP($G47,2)," ",""),HFF_Data1!$C$4:$N$1004,12,TRUE),"")</f>
        <v/>
      </c>
      <c r="N47" s="64" t="str">
        <f t="shared" si="3"/>
        <v/>
      </c>
      <c r="O47" s="65" t="str">
        <f t="shared" si="4"/>
        <v/>
      </c>
      <c r="P47" s="57"/>
      <c r="Q47" s="55" t="str">
        <f>IF($B$1="Metric",IFERROR(VLOOKUP(SUBSTITUTE($A47&amp;"Metric"&amp;$B47," ",""),members_metric!$F$7:$K$2000,6,FALSE),""),IFERROR(VLOOKUP(SUBSTITUTE($A47&amp;$B47," ",""),members!$D$7:$I$2000,6,FALSE),""))</f>
        <v/>
      </c>
      <c r="R47" s="66" t="str">
        <f>IF($B$1="Metric", IFERROR(VLOOKUP(SUBSTITUTE($A47&amp;"Metric"&amp;$B47," ",""),members_metric!$F$7:$J$2000,2,FALSE)/12,""),IFERROR(VLOOKUP(SUBSTITUTE($A47&amp;$B47," ",""),members!$D$7:$G$2000,2,FALSE)/12,""))</f>
        <v/>
      </c>
      <c r="S47" s="67" t="str">
        <f>IF($B$1="Metric", IFERROR(VLOOKUP(SUBSTITUTE($A47&amp;"Metric"&amp;$B47," ",""),members_metric!$F$7:$J$2000,5,FALSE),""),IFERROR(VLOOKUP(SUBSTITUTE($A47&amp;$B47," ",""),members!$D$7:$H$2000,5,FALSE),""))</f>
        <v/>
      </c>
      <c r="T47" s="55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  <c r="AO47" s="119"/>
      <c r="AP47" s="119"/>
      <c r="AQ47" s="119"/>
      <c r="AR47" s="119"/>
      <c r="AS47" s="119"/>
      <c r="AT47" s="119"/>
      <c r="AU47" s="119"/>
      <c r="AV47" s="119"/>
      <c r="AW47" s="119"/>
    </row>
    <row r="48" spans="1:49" ht="15" x14ac:dyDescent="0.2">
      <c r="A48" s="121"/>
      <c r="B48" s="122"/>
      <c r="C48" s="122"/>
      <c r="D48" s="122"/>
      <c r="E48" s="122"/>
      <c r="F48" s="58">
        <f t="shared" si="0"/>
        <v>0</v>
      </c>
      <c r="G48" s="59" t="str">
        <f>IF($B$1="Metric", IFERROR(VLOOKUP(SUBSTITUTE($A48&amp;"Metric"&amp;$B48," ",""),members_metric!$F$7:$J$2000,3,FALSE),""),  IFERROR(VLOOKUP(SUBSTITUTE($A48&amp;$B48," ",""),members!$D$7:$G$2000,3,FALSE),""))</f>
        <v/>
      </c>
      <c r="H48" s="60" t="str">
        <f t="shared" si="5"/>
        <v/>
      </c>
      <c r="I48" s="57"/>
      <c r="J48" s="61" t="str">
        <f>IFERROR(VLOOKUP(SUBSTITUTE($Q48&amp;ROUNDUP($G48,2)," ",""),HFF_Data1!$C$4:$M$1004,MATCH('Estimator FF 120+'!$C48,HFF_Data1!$C$4:$M$4,0),TRUE)*1000,"")</f>
        <v/>
      </c>
      <c r="K48" s="61" t="str">
        <f>IFERROR($J48/HFF_Data1!$H$1,"")</f>
        <v/>
      </c>
      <c r="L48" s="62" t="str">
        <f t="shared" si="2"/>
        <v/>
      </c>
      <c r="M48" s="63" t="str">
        <f>IFERROR(VLOOKUP(SUBSTITUTE($Q48&amp;ROUNDUP($G48,2)," ",""),HFF_Data1!$C$4:$N$1004,12,TRUE),"")</f>
        <v/>
      </c>
      <c r="N48" s="64" t="str">
        <f t="shared" si="3"/>
        <v/>
      </c>
      <c r="O48" s="65" t="str">
        <f t="shared" si="4"/>
        <v/>
      </c>
      <c r="P48" s="57"/>
      <c r="Q48" s="55" t="str">
        <f>IF($B$1="Metric",IFERROR(VLOOKUP(SUBSTITUTE($A48&amp;"Metric"&amp;$B48," ",""),members_metric!$F$7:$K$2000,6,FALSE),""),IFERROR(VLOOKUP(SUBSTITUTE($A48&amp;$B48," ",""),members!$D$7:$I$2000,6,FALSE),""))</f>
        <v/>
      </c>
      <c r="R48" s="66" t="str">
        <f>IF($B$1="Metric", IFERROR(VLOOKUP(SUBSTITUTE($A48&amp;"Metric"&amp;$B48," ",""),members_metric!$F$7:$J$2000,2,FALSE)/12,""),IFERROR(VLOOKUP(SUBSTITUTE($A48&amp;$B48," ",""),members!$D$7:$G$2000,2,FALSE)/12,""))</f>
        <v/>
      </c>
      <c r="S48" s="67" t="str">
        <f>IF($B$1="Metric", IFERROR(VLOOKUP(SUBSTITUTE($A48&amp;"Metric"&amp;$B48," ",""),members_metric!$F$7:$J$2000,5,FALSE),""),IFERROR(VLOOKUP(SUBSTITUTE($A48&amp;$B48," ",""),members!$D$7:$H$2000,5,FALSE),""))</f>
        <v/>
      </c>
      <c r="T48" s="55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  <c r="AM48" s="119"/>
      <c r="AN48" s="119"/>
      <c r="AO48" s="119"/>
      <c r="AP48" s="119"/>
      <c r="AQ48" s="119"/>
      <c r="AR48" s="119"/>
      <c r="AS48" s="119"/>
      <c r="AT48" s="119"/>
      <c r="AU48" s="119"/>
      <c r="AV48" s="119"/>
      <c r="AW48" s="119"/>
    </row>
    <row r="49" spans="1:49" ht="15" x14ac:dyDescent="0.2">
      <c r="A49" s="121"/>
      <c r="B49" s="122"/>
      <c r="C49" s="122"/>
      <c r="D49" s="122"/>
      <c r="E49" s="122"/>
      <c r="F49" s="58">
        <f t="shared" si="0"/>
        <v>0</v>
      </c>
      <c r="G49" s="59" t="str">
        <f>IF($B$1="Metric", IFERROR(VLOOKUP(SUBSTITUTE($A49&amp;"Metric"&amp;$B49," ",""),members_metric!$F$7:$J$2000,3,FALSE),""),  IFERROR(VLOOKUP(SUBSTITUTE($A49&amp;$B49," ",""),members!$D$7:$G$2000,3,FALSE),""))</f>
        <v/>
      </c>
      <c r="H49" s="60" t="str">
        <f t="shared" si="5"/>
        <v/>
      </c>
      <c r="I49" s="57"/>
      <c r="J49" s="61" t="str">
        <f>IFERROR(VLOOKUP(SUBSTITUTE($Q49&amp;ROUNDUP($G49,2)," ",""),HFF_Data1!$C$4:$M$1004,MATCH('Estimator FF 120+'!$C49,HFF_Data1!$C$4:$M$4,0),TRUE)*1000,"")</f>
        <v/>
      </c>
      <c r="K49" s="61" t="str">
        <f>IFERROR($J49/HFF_Data1!$H$1,"")</f>
        <v/>
      </c>
      <c r="L49" s="62" t="str">
        <f t="shared" si="2"/>
        <v/>
      </c>
      <c r="M49" s="63" t="str">
        <f>IFERROR(VLOOKUP(SUBSTITUTE($Q49&amp;ROUNDUP($G49,2)," ",""),HFF_Data1!$C$4:$N$1004,12,TRUE),"")</f>
        <v/>
      </c>
      <c r="N49" s="64" t="str">
        <f t="shared" si="3"/>
        <v/>
      </c>
      <c r="O49" s="65" t="str">
        <f t="shared" si="4"/>
        <v/>
      </c>
      <c r="P49" s="57"/>
      <c r="Q49" s="55" t="str">
        <f>IF($B$1="Metric",IFERROR(VLOOKUP(SUBSTITUTE($A49&amp;"Metric"&amp;$B49," ",""),members_metric!$F$7:$K$2000,6,FALSE),""),IFERROR(VLOOKUP(SUBSTITUTE($A49&amp;$B49," ",""),members!$D$7:$I$2000,6,FALSE),""))</f>
        <v/>
      </c>
      <c r="R49" s="66" t="str">
        <f>IF($B$1="Metric", IFERROR(VLOOKUP(SUBSTITUTE($A49&amp;"Metric"&amp;$B49," ",""),members_metric!$F$7:$J$2000,2,FALSE)/12,""),IFERROR(VLOOKUP(SUBSTITUTE($A49&amp;$B49," ",""),members!$D$7:$G$2000,2,FALSE)/12,""))</f>
        <v/>
      </c>
      <c r="S49" s="67" t="str">
        <f>IF($B$1="Metric", IFERROR(VLOOKUP(SUBSTITUTE($A49&amp;"Metric"&amp;$B49," ",""),members_metric!$F$7:$J$2000,5,FALSE),""),IFERROR(VLOOKUP(SUBSTITUTE($A49&amp;$B49," ",""),members!$D$7:$H$2000,5,FALSE),""))</f>
        <v/>
      </c>
      <c r="T49" s="55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119"/>
      <c r="AV49" s="119"/>
      <c r="AW49" s="119"/>
    </row>
    <row r="50" spans="1:49" ht="15" x14ac:dyDescent="0.2">
      <c r="A50" s="121"/>
      <c r="B50" s="122"/>
      <c r="C50" s="122"/>
      <c r="D50" s="122"/>
      <c r="E50" s="122"/>
      <c r="F50" s="58">
        <f t="shared" si="0"/>
        <v>0</v>
      </c>
      <c r="G50" s="59" t="str">
        <f>IF($B$1="Metric", IFERROR(VLOOKUP(SUBSTITUTE($A50&amp;"Metric"&amp;$B50," ",""),members_metric!$F$7:$J$2000,3,FALSE),""),  IFERROR(VLOOKUP(SUBSTITUTE($A50&amp;$B50," ",""),members!$D$7:$G$2000,3,FALSE),""))</f>
        <v/>
      </c>
      <c r="H50" s="60" t="str">
        <f t="shared" si="5"/>
        <v/>
      </c>
      <c r="I50" s="57"/>
      <c r="J50" s="61" t="str">
        <f>IFERROR(VLOOKUP(SUBSTITUTE($Q50&amp;ROUNDUP($G50,2)," ",""),HFF_Data1!$C$4:$M$1004,MATCH('Estimator FF 120+'!$C50,HFF_Data1!$C$4:$M$4,0),TRUE)*1000,"")</f>
        <v/>
      </c>
      <c r="K50" s="61" t="str">
        <f>IFERROR($J50/HFF_Data1!$H$1,"")</f>
        <v/>
      </c>
      <c r="L50" s="62" t="str">
        <f t="shared" si="2"/>
        <v/>
      </c>
      <c r="M50" s="63" t="str">
        <f>IFERROR(VLOOKUP(SUBSTITUTE($Q50&amp;ROUNDUP($G50,2)," ",""),HFF_Data1!$C$4:$N$1004,12,TRUE),"")</f>
        <v/>
      </c>
      <c r="N50" s="64" t="str">
        <f t="shared" si="3"/>
        <v/>
      </c>
      <c r="O50" s="65" t="str">
        <f t="shared" si="4"/>
        <v/>
      </c>
      <c r="P50" s="57"/>
      <c r="Q50" s="55" t="str">
        <f>IF($B$1="Metric",IFERROR(VLOOKUP(SUBSTITUTE($A50&amp;"Metric"&amp;$B50," ",""),members_metric!$F$7:$K$2000,6,FALSE),""),IFERROR(VLOOKUP(SUBSTITUTE($A50&amp;$B50," ",""),members!$D$7:$I$2000,6,FALSE),""))</f>
        <v/>
      </c>
      <c r="R50" s="66" t="str">
        <f>IF($B$1="Metric", IFERROR(VLOOKUP(SUBSTITUTE($A50&amp;"Metric"&amp;$B50," ",""),members_metric!$F$7:$J$2000,2,FALSE)/12,""),IFERROR(VLOOKUP(SUBSTITUTE($A50&amp;$B50," ",""),members!$D$7:$G$2000,2,FALSE)/12,""))</f>
        <v/>
      </c>
      <c r="S50" s="67" t="str">
        <f>IF($B$1="Metric", IFERROR(VLOOKUP(SUBSTITUTE($A50&amp;"Metric"&amp;$B50," ",""),members_metric!$F$7:$J$2000,5,FALSE),""),IFERROR(VLOOKUP(SUBSTITUTE($A50&amp;$B50," ",""),members!$D$7:$H$2000,5,FALSE),""))</f>
        <v/>
      </c>
      <c r="T50" s="55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</row>
    <row r="51" spans="1:49" ht="15" x14ac:dyDescent="0.2">
      <c r="A51" s="121"/>
      <c r="B51" s="122"/>
      <c r="C51" s="122"/>
      <c r="D51" s="122"/>
      <c r="E51" s="122"/>
      <c r="F51" s="58">
        <f t="shared" si="0"/>
        <v>0</v>
      </c>
      <c r="G51" s="59" t="str">
        <f>IF($B$1="Metric", IFERROR(VLOOKUP(SUBSTITUTE($A51&amp;"Metric"&amp;$B51," ",""),members_metric!$F$7:$J$2000,3,FALSE),""),  IFERROR(VLOOKUP(SUBSTITUTE($A51&amp;$B51," ",""),members!$D$7:$G$2000,3,FALSE),""))</f>
        <v/>
      </c>
      <c r="H51" s="60" t="str">
        <f t="shared" si="5"/>
        <v/>
      </c>
      <c r="I51" s="57"/>
      <c r="J51" s="61" t="str">
        <f>IFERROR(VLOOKUP(SUBSTITUTE($Q51&amp;ROUNDUP($G51,2)," ",""),HFF_Data1!$C$4:$M$1004,MATCH('Estimator FF 120+'!$C51,HFF_Data1!$C$4:$M$4,0),TRUE)*1000,"")</f>
        <v/>
      </c>
      <c r="K51" s="61" t="str">
        <f>IFERROR($J51/HFF_Data1!$H$1,"")</f>
        <v/>
      </c>
      <c r="L51" s="62" t="str">
        <f t="shared" si="2"/>
        <v/>
      </c>
      <c r="M51" s="63" t="str">
        <f>IFERROR(VLOOKUP(SUBSTITUTE($Q51&amp;ROUNDUP($G51,2)," ",""),HFF_Data1!$C$4:$N$1004,12,TRUE),"")</f>
        <v/>
      </c>
      <c r="N51" s="64" t="str">
        <f t="shared" si="3"/>
        <v/>
      </c>
      <c r="O51" s="65" t="str">
        <f t="shared" si="4"/>
        <v/>
      </c>
      <c r="P51" s="57"/>
      <c r="Q51" s="55" t="str">
        <f>IF($B$1="Metric",IFERROR(VLOOKUP(SUBSTITUTE($A51&amp;"Metric"&amp;$B51," ",""),members_metric!$F$7:$K$2000,6,FALSE),""),IFERROR(VLOOKUP(SUBSTITUTE($A51&amp;$B51," ",""),members!$D$7:$I$2000,6,FALSE),""))</f>
        <v/>
      </c>
      <c r="R51" s="66" t="str">
        <f>IF($B$1="Metric", IFERROR(VLOOKUP(SUBSTITUTE($A51&amp;"Metric"&amp;$B51," ",""),members_metric!$F$7:$J$2000,2,FALSE)/12,""),IFERROR(VLOOKUP(SUBSTITUTE($A51&amp;$B51," ",""),members!$D$7:$G$2000,2,FALSE)/12,""))</f>
        <v/>
      </c>
      <c r="S51" s="67" t="str">
        <f>IF($B$1="Metric", IFERROR(VLOOKUP(SUBSTITUTE($A51&amp;"Metric"&amp;$B51," ",""),members_metric!$F$7:$J$2000,5,FALSE),""),IFERROR(VLOOKUP(SUBSTITUTE($A51&amp;$B51," ",""),members!$D$7:$H$2000,5,FALSE),""))</f>
        <v/>
      </c>
      <c r="T51" s="55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119"/>
      <c r="AV51" s="119"/>
      <c r="AW51" s="119"/>
    </row>
    <row r="52" spans="1:49" ht="15" x14ac:dyDescent="0.2">
      <c r="A52" s="121"/>
      <c r="B52" s="122"/>
      <c r="C52" s="122"/>
      <c r="D52" s="122"/>
      <c r="E52" s="122"/>
      <c r="F52" s="58">
        <f t="shared" si="0"/>
        <v>0</v>
      </c>
      <c r="G52" s="59" t="str">
        <f>IF($B$1="Metric", IFERROR(VLOOKUP(SUBSTITUTE($A52&amp;"Metric"&amp;$B52," ",""),members_metric!$F$7:$J$2000,3,FALSE),""),  IFERROR(VLOOKUP(SUBSTITUTE($A52&amp;$B52," ",""),members!$D$7:$G$2000,3,FALSE),""))</f>
        <v/>
      </c>
      <c r="H52" s="60" t="str">
        <f t="shared" si="5"/>
        <v/>
      </c>
      <c r="I52" s="57"/>
      <c r="J52" s="61" t="str">
        <f>IFERROR(VLOOKUP(SUBSTITUTE($Q52&amp;ROUNDUP($G52,2)," ",""),HFF_Data1!$C$4:$M$1004,MATCH('Estimator FF 120+'!$C52,HFF_Data1!$C$4:$M$4,0),TRUE)*1000,"")</f>
        <v/>
      </c>
      <c r="K52" s="61" t="str">
        <f>IFERROR($J52/HFF_Data1!$H$1,"")</f>
        <v/>
      </c>
      <c r="L52" s="62" t="str">
        <f t="shared" si="2"/>
        <v/>
      </c>
      <c r="M52" s="63" t="str">
        <f>IFERROR(VLOOKUP(SUBSTITUTE($Q52&amp;ROUNDUP($G52,2)," ",""),HFF_Data1!$C$4:$N$1004,12,TRUE),"")</f>
        <v/>
      </c>
      <c r="N52" s="64" t="str">
        <f t="shared" si="3"/>
        <v/>
      </c>
      <c r="O52" s="65" t="str">
        <f t="shared" si="4"/>
        <v/>
      </c>
      <c r="P52" s="57"/>
      <c r="Q52" s="55" t="str">
        <f>IF($B$1="Metric",IFERROR(VLOOKUP(SUBSTITUTE($A52&amp;"Metric"&amp;$B52," ",""),members_metric!$F$7:$K$2000,6,FALSE),""),IFERROR(VLOOKUP(SUBSTITUTE($A52&amp;$B52," ",""),members!$D$7:$I$2000,6,FALSE),""))</f>
        <v/>
      </c>
      <c r="R52" s="66" t="str">
        <f>IF($B$1="Metric", IFERROR(VLOOKUP(SUBSTITUTE($A52&amp;"Metric"&amp;$B52," ",""),members_metric!$F$7:$J$2000,2,FALSE)/12,""),IFERROR(VLOOKUP(SUBSTITUTE($A52&amp;$B52," ",""),members!$D$7:$G$2000,2,FALSE)/12,""))</f>
        <v/>
      </c>
      <c r="S52" s="67" t="str">
        <f>IF($B$1="Metric", IFERROR(VLOOKUP(SUBSTITUTE($A52&amp;"Metric"&amp;$B52," ",""),members_metric!$F$7:$J$2000,5,FALSE),""),IFERROR(VLOOKUP(SUBSTITUTE($A52&amp;$B52," ",""),members!$D$7:$H$2000,5,FALSE),""))</f>
        <v/>
      </c>
      <c r="T52" s="55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  <c r="AL52" s="119"/>
      <c r="AM52" s="119"/>
      <c r="AN52" s="119"/>
      <c r="AO52" s="119"/>
      <c r="AP52" s="119"/>
      <c r="AQ52" s="119"/>
      <c r="AR52" s="119"/>
      <c r="AS52" s="119"/>
      <c r="AT52" s="119"/>
      <c r="AU52" s="119"/>
      <c r="AV52" s="119"/>
      <c r="AW52" s="119"/>
    </row>
    <row r="53" spans="1:49" ht="15" x14ac:dyDescent="0.2">
      <c r="A53" s="121"/>
      <c r="B53" s="122"/>
      <c r="C53" s="122"/>
      <c r="D53" s="122"/>
      <c r="E53" s="122"/>
      <c r="F53" s="58">
        <f t="shared" si="0"/>
        <v>0</v>
      </c>
      <c r="G53" s="59" t="str">
        <f>IF($B$1="Metric", IFERROR(VLOOKUP(SUBSTITUTE($A53&amp;"Metric"&amp;$B53," ",""),members_metric!$F$7:$J$2000,3,FALSE),""),  IFERROR(VLOOKUP(SUBSTITUTE($A53&amp;$B53," ",""),members!$D$7:$G$2000,3,FALSE),""))</f>
        <v/>
      </c>
      <c r="H53" s="60" t="str">
        <f t="shared" si="5"/>
        <v/>
      </c>
      <c r="I53" s="57"/>
      <c r="J53" s="61" t="str">
        <f>IFERROR(VLOOKUP(SUBSTITUTE($Q53&amp;ROUNDUP($G53,2)," ",""),HFF_Data1!$C$4:$M$1004,MATCH('Estimator FF 120+'!$C53,HFF_Data1!$C$4:$M$4,0),TRUE)*1000,"")</f>
        <v/>
      </c>
      <c r="K53" s="61" t="str">
        <f>IFERROR($J53/HFF_Data1!$H$1,"")</f>
        <v/>
      </c>
      <c r="L53" s="62" t="str">
        <f t="shared" si="2"/>
        <v/>
      </c>
      <c r="M53" s="63" t="str">
        <f>IFERROR(VLOOKUP(SUBSTITUTE($Q53&amp;ROUNDUP($G53,2)," ",""),HFF_Data1!$C$4:$N$1004,12,TRUE),"")</f>
        <v/>
      </c>
      <c r="N53" s="64" t="str">
        <f t="shared" si="3"/>
        <v/>
      </c>
      <c r="O53" s="65" t="str">
        <f t="shared" si="4"/>
        <v/>
      </c>
      <c r="P53" s="57"/>
      <c r="Q53" s="55" t="str">
        <f>IF($B$1="Metric",IFERROR(VLOOKUP(SUBSTITUTE($A53&amp;"Metric"&amp;$B53," ",""),members_metric!$F$7:$K$2000,6,FALSE),""),IFERROR(VLOOKUP(SUBSTITUTE($A53&amp;$B53," ",""),members!$D$7:$I$2000,6,FALSE),""))</f>
        <v/>
      </c>
      <c r="R53" s="66" t="str">
        <f>IF($B$1="Metric", IFERROR(VLOOKUP(SUBSTITUTE($A53&amp;"Metric"&amp;$B53," ",""),members_metric!$F$7:$J$2000,2,FALSE)/12,""),IFERROR(VLOOKUP(SUBSTITUTE($A53&amp;$B53," ",""),members!$D$7:$G$2000,2,FALSE)/12,""))</f>
        <v/>
      </c>
      <c r="S53" s="67" t="str">
        <f>IF($B$1="Metric", IFERROR(VLOOKUP(SUBSTITUTE($A53&amp;"Metric"&amp;$B53," ",""),members_metric!$F$7:$J$2000,5,FALSE),""),IFERROR(VLOOKUP(SUBSTITUTE($A53&amp;$B53," ",""),members!$D$7:$H$2000,5,FALSE),""))</f>
        <v/>
      </c>
      <c r="T53" s="55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19"/>
      <c r="AR53" s="119"/>
      <c r="AS53" s="119"/>
      <c r="AT53" s="119"/>
      <c r="AU53" s="119"/>
      <c r="AV53" s="119"/>
      <c r="AW53" s="119"/>
    </row>
    <row r="54" spans="1:49" ht="15" x14ac:dyDescent="0.2">
      <c r="A54" s="121"/>
      <c r="B54" s="122"/>
      <c r="C54" s="122"/>
      <c r="D54" s="122"/>
      <c r="E54" s="122"/>
      <c r="F54" s="58">
        <f t="shared" si="0"/>
        <v>0</v>
      </c>
      <c r="G54" s="59" t="str">
        <f>IF($B$1="Metric", IFERROR(VLOOKUP(SUBSTITUTE($A54&amp;"Metric"&amp;$B54," ",""),members_metric!$F$7:$J$2000,3,FALSE),""),  IFERROR(VLOOKUP(SUBSTITUTE($A54&amp;$B54," ",""),members!$D$7:$G$2000,3,FALSE),""))</f>
        <v/>
      </c>
      <c r="H54" s="60" t="str">
        <f t="shared" si="5"/>
        <v/>
      </c>
      <c r="I54" s="57"/>
      <c r="J54" s="61" t="str">
        <f>IFERROR(VLOOKUP(SUBSTITUTE($Q54&amp;ROUNDUP($G54,2)," ",""),HFF_Data1!$C$4:$M$1004,MATCH('Estimator FF 120+'!$C54,HFF_Data1!$C$4:$M$4,0),TRUE)*1000,"")</f>
        <v/>
      </c>
      <c r="K54" s="61" t="str">
        <f>IFERROR($J54/HFF_Data1!$H$1,"")</f>
        <v/>
      </c>
      <c r="L54" s="62" t="str">
        <f t="shared" si="2"/>
        <v/>
      </c>
      <c r="M54" s="63" t="str">
        <f>IFERROR(VLOOKUP(SUBSTITUTE($Q54&amp;ROUNDUP($G54,2)," ",""),HFF_Data1!$C$4:$N$1004,12,TRUE),"")</f>
        <v/>
      </c>
      <c r="N54" s="64" t="str">
        <f t="shared" si="3"/>
        <v/>
      </c>
      <c r="O54" s="65" t="str">
        <f t="shared" si="4"/>
        <v/>
      </c>
      <c r="P54" s="57"/>
      <c r="Q54" s="55" t="str">
        <f>IF($B$1="Metric",IFERROR(VLOOKUP(SUBSTITUTE($A54&amp;"Metric"&amp;$B54," ",""),members_metric!$F$7:$K$2000,6,FALSE),""),IFERROR(VLOOKUP(SUBSTITUTE($A54&amp;$B54," ",""),members!$D$7:$I$2000,6,FALSE),""))</f>
        <v/>
      </c>
      <c r="R54" s="66" t="str">
        <f>IF($B$1="Metric", IFERROR(VLOOKUP(SUBSTITUTE($A54&amp;"Metric"&amp;$B54," ",""),members_metric!$F$7:$J$2000,2,FALSE)/12,""),IFERROR(VLOOKUP(SUBSTITUTE($A54&amp;$B54," ",""),members!$D$7:$G$2000,2,FALSE)/12,""))</f>
        <v/>
      </c>
      <c r="S54" s="67" t="str">
        <f>IF($B$1="Metric", IFERROR(VLOOKUP(SUBSTITUTE($A54&amp;"Metric"&amp;$B54," ",""),members_metric!$F$7:$J$2000,5,FALSE),""),IFERROR(VLOOKUP(SUBSTITUTE($A54&amp;$B54," ",""),members!$D$7:$H$2000,5,FALSE),""))</f>
        <v/>
      </c>
      <c r="T54" s="55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Q54" s="119"/>
      <c r="AR54" s="119"/>
      <c r="AS54" s="119"/>
      <c r="AT54" s="119"/>
      <c r="AU54" s="119"/>
      <c r="AV54" s="119"/>
      <c r="AW54" s="119"/>
    </row>
    <row r="55" spans="1:49" ht="15" x14ac:dyDescent="0.2">
      <c r="A55" s="121"/>
      <c r="B55" s="122"/>
      <c r="C55" s="122"/>
      <c r="D55" s="122"/>
      <c r="E55" s="122"/>
      <c r="F55" s="58">
        <f t="shared" si="0"/>
        <v>0</v>
      </c>
      <c r="G55" s="59" t="str">
        <f>IF($B$1="Metric", IFERROR(VLOOKUP(SUBSTITUTE($A55&amp;"Metric"&amp;$B55," ",""),members_metric!$F$7:$J$2000,3,FALSE),""),  IFERROR(VLOOKUP(SUBSTITUTE($A55&amp;$B55," ",""),members!$D$7:$G$2000,3,FALSE),""))</f>
        <v/>
      </c>
      <c r="H55" s="60" t="str">
        <f t="shared" si="5"/>
        <v/>
      </c>
      <c r="I55" s="57"/>
      <c r="J55" s="61" t="str">
        <f>IFERROR(VLOOKUP(SUBSTITUTE($Q55&amp;ROUNDUP($G55,2)," ",""),HFF_Data1!$C$4:$M$1004,MATCH('Estimator FF 120+'!$C55,HFF_Data1!$C$4:$M$4,0),TRUE)*1000,"")</f>
        <v/>
      </c>
      <c r="K55" s="61" t="str">
        <f>IFERROR($J55/HFF_Data1!$H$1,"")</f>
        <v/>
      </c>
      <c r="L55" s="62" t="str">
        <f t="shared" si="2"/>
        <v/>
      </c>
      <c r="M55" s="63" t="str">
        <f>IFERROR(VLOOKUP(SUBSTITUTE($Q55&amp;ROUNDUP($G55,2)," ",""),HFF_Data1!$C$4:$N$1004,12,TRUE),"")</f>
        <v/>
      </c>
      <c r="N55" s="64" t="str">
        <f t="shared" si="3"/>
        <v/>
      </c>
      <c r="O55" s="65" t="str">
        <f t="shared" si="4"/>
        <v/>
      </c>
      <c r="P55" s="57"/>
      <c r="Q55" s="55" t="str">
        <f>IF($B$1="Metric",IFERROR(VLOOKUP(SUBSTITUTE($A55&amp;"Metric"&amp;$B55," ",""),members_metric!$F$7:$K$2000,6,FALSE),""),IFERROR(VLOOKUP(SUBSTITUTE($A55&amp;$B55," ",""),members!$D$7:$I$2000,6,FALSE),""))</f>
        <v/>
      </c>
      <c r="R55" s="66" t="str">
        <f>IF($B$1="Metric", IFERROR(VLOOKUP(SUBSTITUTE($A55&amp;"Metric"&amp;$B55," ",""),members_metric!$F$7:$J$2000,2,FALSE)/12,""),IFERROR(VLOOKUP(SUBSTITUTE($A55&amp;$B55," ",""),members!$D$7:$G$2000,2,FALSE)/12,""))</f>
        <v/>
      </c>
      <c r="S55" s="67" t="str">
        <f>IF($B$1="Metric", IFERROR(VLOOKUP(SUBSTITUTE($A55&amp;"Metric"&amp;$B55," ",""),members_metric!$F$7:$J$2000,5,FALSE),""),IFERROR(VLOOKUP(SUBSTITUTE($A55&amp;$B55," ",""),members!$D$7:$H$2000,5,FALSE),""))</f>
        <v/>
      </c>
      <c r="T55" s="55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19"/>
      <c r="AR55" s="119"/>
      <c r="AS55" s="119"/>
      <c r="AT55" s="119"/>
      <c r="AU55" s="119"/>
      <c r="AV55" s="119"/>
      <c r="AW55" s="119"/>
    </row>
    <row r="56" spans="1:49" ht="15" x14ac:dyDescent="0.2">
      <c r="A56" s="121"/>
      <c r="B56" s="122"/>
      <c r="C56" s="122"/>
      <c r="D56" s="122"/>
      <c r="E56" s="122"/>
      <c r="F56" s="58">
        <f t="shared" si="0"/>
        <v>0</v>
      </c>
      <c r="G56" s="59" t="str">
        <f>IF($B$1="Metric", IFERROR(VLOOKUP(SUBSTITUTE($A56&amp;"Metric"&amp;$B56," ",""),members_metric!$F$7:$J$2000,3,FALSE),""),  IFERROR(VLOOKUP(SUBSTITUTE($A56&amp;$B56," ",""),members!$D$7:$G$2000,3,FALSE),""))</f>
        <v/>
      </c>
      <c r="H56" s="60" t="str">
        <f t="shared" si="5"/>
        <v/>
      </c>
      <c r="I56" s="57"/>
      <c r="J56" s="61" t="str">
        <f>IFERROR(VLOOKUP(SUBSTITUTE($Q56&amp;ROUNDUP($G56,2)," ",""),HFF_Data1!$C$4:$M$1004,MATCH('Estimator FF 120+'!$C56,HFF_Data1!$C$4:$M$4,0),TRUE)*1000,"")</f>
        <v/>
      </c>
      <c r="K56" s="61" t="str">
        <f>IFERROR($J56/HFF_Data1!$H$1,"")</f>
        <v/>
      </c>
      <c r="L56" s="62" t="str">
        <f t="shared" si="2"/>
        <v/>
      </c>
      <c r="M56" s="63" t="str">
        <f>IFERROR(VLOOKUP(SUBSTITUTE($Q56&amp;ROUNDUP($G56,2)," ",""),HFF_Data1!$C$4:$N$1004,12,TRUE),"")</f>
        <v/>
      </c>
      <c r="N56" s="64" t="str">
        <f t="shared" si="3"/>
        <v/>
      </c>
      <c r="O56" s="65" t="str">
        <f t="shared" si="4"/>
        <v/>
      </c>
      <c r="P56" s="57"/>
      <c r="Q56" s="55" t="str">
        <f>IF($B$1="Metric",IFERROR(VLOOKUP(SUBSTITUTE($A56&amp;"Metric"&amp;$B56," ",""),members_metric!$F$7:$K$2000,6,FALSE),""),IFERROR(VLOOKUP(SUBSTITUTE($A56&amp;$B56," ",""),members!$D$7:$I$2000,6,FALSE),""))</f>
        <v/>
      </c>
      <c r="R56" s="66" t="str">
        <f>IF($B$1="Metric", IFERROR(VLOOKUP(SUBSTITUTE($A56&amp;"Metric"&amp;$B56," ",""),members_metric!$F$7:$J$2000,2,FALSE)/12,""),IFERROR(VLOOKUP(SUBSTITUTE($A56&amp;$B56," ",""),members!$D$7:$G$2000,2,FALSE)/12,""))</f>
        <v/>
      </c>
      <c r="S56" s="67" t="str">
        <f>IF($B$1="Metric", IFERROR(VLOOKUP(SUBSTITUTE($A56&amp;"Metric"&amp;$B56," ",""),members_metric!$F$7:$J$2000,5,FALSE),""),IFERROR(VLOOKUP(SUBSTITUTE($A56&amp;$B56," ",""),members!$D$7:$H$2000,5,FALSE),""))</f>
        <v/>
      </c>
      <c r="T56" s="55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Q56" s="119"/>
      <c r="AR56" s="119"/>
      <c r="AS56" s="119"/>
      <c r="AT56" s="119"/>
      <c r="AU56" s="119"/>
      <c r="AV56" s="119"/>
      <c r="AW56" s="119"/>
    </row>
    <row r="57" spans="1:49" ht="15" x14ac:dyDescent="0.2">
      <c r="A57" s="121"/>
      <c r="B57" s="122"/>
      <c r="C57" s="122"/>
      <c r="D57" s="122"/>
      <c r="E57" s="122"/>
      <c r="F57" s="58">
        <f t="shared" si="0"/>
        <v>0</v>
      </c>
      <c r="G57" s="59" t="str">
        <f>IF($B$1="Metric", IFERROR(VLOOKUP(SUBSTITUTE($A57&amp;"Metric"&amp;$B57," ",""),members_metric!$F$7:$J$2000,3,FALSE),""),  IFERROR(VLOOKUP(SUBSTITUTE($A57&amp;$B57," ",""),members!$D$7:$G$2000,3,FALSE),""))</f>
        <v/>
      </c>
      <c r="H57" s="60" t="str">
        <f t="shared" si="5"/>
        <v/>
      </c>
      <c r="I57" s="57"/>
      <c r="J57" s="61" t="str">
        <f>IFERROR(VLOOKUP(SUBSTITUTE($Q57&amp;ROUNDUP($G57,2)," ",""),HFF_Data1!$C$4:$M$1004,MATCH('Estimator FF 120+'!$C57,HFF_Data1!$C$4:$M$4,0),TRUE)*1000,"")</f>
        <v/>
      </c>
      <c r="K57" s="61" t="str">
        <f>IFERROR($J57/HFF_Data1!$H$1,"")</f>
        <v/>
      </c>
      <c r="L57" s="62" t="str">
        <f t="shared" si="2"/>
        <v/>
      </c>
      <c r="M57" s="63" t="str">
        <f>IFERROR(VLOOKUP(SUBSTITUTE($Q57&amp;ROUNDUP($G57,2)," ",""),HFF_Data1!$C$4:$N$1004,12,TRUE),"")</f>
        <v/>
      </c>
      <c r="N57" s="64" t="str">
        <f t="shared" si="3"/>
        <v/>
      </c>
      <c r="O57" s="65" t="str">
        <f t="shared" si="4"/>
        <v/>
      </c>
      <c r="P57" s="57"/>
      <c r="Q57" s="55" t="str">
        <f>IF($B$1="Metric",IFERROR(VLOOKUP(SUBSTITUTE($A57&amp;"Metric"&amp;$B57," ",""),members_metric!$F$7:$K$2000,6,FALSE),""),IFERROR(VLOOKUP(SUBSTITUTE($A57&amp;$B57," ",""),members!$D$7:$I$2000,6,FALSE),""))</f>
        <v/>
      </c>
      <c r="R57" s="66" t="str">
        <f>IF($B$1="Metric", IFERROR(VLOOKUP(SUBSTITUTE($A57&amp;"Metric"&amp;$B57," ",""),members_metric!$F$7:$J$2000,2,FALSE)/12,""),IFERROR(VLOOKUP(SUBSTITUTE($A57&amp;$B57," ",""),members!$D$7:$G$2000,2,FALSE)/12,""))</f>
        <v/>
      </c>
      <c r="S57" s="67" t="str">
        <f>IF($B$1="Metric", IFERROR(VLOOKUP(SUBSTITUTE($A57&amp;"Metric"&amp;$B57," ",""),members_metric!$F$7:$J$2000,5,FALSE),""),IFERROR(VLOOKUP(SUBSTITUTE($A57&amp;$B57," ",""),members!$D$7:$H$2000,5,FALSE),""))</f>
        <v/>
      </c>
      <c r="T57" s="55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Q57" s="119"/>
      <c r="AR57" s="119"/>
      <c r="AS57" s="119"/>
      <c r="AT57" s="119"/>
      <c r="AU57" s="119"/>
      <c r="AV57" s="119"/>
      <c r="AW57" s="119"/>
    </row>
    <row r="58" spans="1:49" ht="15" x14ac:dyDescent="0.2">
      <c r="A58" s="121"/>
      <c r="B58" s="122"/>
      <c r="C58" s="122"/>
      <c r="D58" s="122"/>
      <c r="E58" s="122"/>
      <c r="F58" s="58">
        <f t="shared" si="0"/>
        <v>0</v>
      </c>
      <c r="G58" s="59" t="str">
        <f>IF($B$1="Metric", IFERROR(VLOOKUP(SUBSTITUTE($A58&amp;"Metric"&amp;$B58," ",""),members_metric!$F$7:$J$2000,3,FALSE),""),  IFERROR(VLOOKUP(SUBSTITUTE($A58&amp;$B58," ",""),members!$D$7:$G$2000,3,FALSE),""))</f>
        <v/>
      </c>
      <c r="H58" s="60" t="str">
        <f t="shared" si="5"/>
        <v/>
      </c>
      <c r="I58" s="57"/>
      <c r="J58" s="61" t="str">
        <f>IFERROR(VLOOKUP(SUBSTITUTE($Q58&amp;ROUNDUP($G58,2)," ",""),HFF_Data1!$C$4:$M$1004,MATCH('Estimator FF 120+'!$C58,HFF_Data1!$C$4:$M$4,0),TRUE)*1000,"")</f>
        <v/>
      </c>
      <c r="K58" s="61" t="str">
        <f>IFERROR($J58/HFF_Data1!$H$1,"")</f>
        <v/>
      </c>
      <c r="L58" s="62" t="str">
        <f t="shared" si="2"/>
        <v/>
      </c>
      <c r="M58" s="63" t="str">
        <f>IFERROR(VLOOKUP(SUBSTITUTE($Q58&amp;ROUNDUP($G58,2)," ",""),HFF_Data1!$C$4:$N$1004,12,TRUE),"")</f>
        <v/>
      </c>
      <c r="N58" s="64" t="str">
        <f t="shared" si="3"/>
        <v/>
      </c>
      <c r="O58" s="65" t="str">
        <f t="shared" si="4"/>
        <v/>
      </c>
      <c r="P58" s="57"/>
      <c r="Q58" s="55" t="str">
        <f>IF($B$1="Metric",IFERROR(VLOOKUP(SUBSTITUTE($A58&amp;"Metric"&amp;$B58," ",""),members_metric!$F$7:$K$2000,6,FALSE),""),IFERROR(VLOOKUP(SUBSTITUTE($A58&amp;$B58," ",""),members!$D$7:$I$2000,6,FALSE),""))</f>
        <v/>
      </c>
      <c r="R58" s="66" t="str">
        <f>IF($B$1="Metric", IFERROR(VLOOKUP(SUBSTITUTE($A58&amp;"Metric"&amp;$B58," ",""),members_metric!$F$7:$J$2000,2,FALSE)/12,""),IFERROR(VLOOKUP(SUBSTITUTE($A58&amp;$B58," ",""),members!$D$7:$G$2000,2,FALSE)/12,""))</f>
        <v/>
      </c>
      <c r="S58" s="67" t="str">
        <f>IF($B$1="Metric", IFERROR(VLOOKUP(SUBSTITUTE($A58&amp;"Metric"&amp;$B58," ",""),members_metric!$F$7:$J$2000,5,FALSE),""),IFERROR(VLOOKUP(SUBSTITUTE($A58&amp;$B58," ",""),members!$D$7:$H$2000,5,FALSE),""))</f>
        <v/>
      </c>
      <c r="T58" s="55"/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19"/>
      <c r="AP58" s="119"/>
      <c r="AQ58" s="119"/>
      <c r="AR58" s="119"/>
      <c r="AS58" s="119"/>
      <c r="AT58" s="119"/>
      <c r="AU58" s="119"/>
      <c r="AV58" s="119"/>
      <c r="AW58" s="119"/>
    </row>
    <row r="59" spans="1:49" ht="15" x14ac:dyDescent="0.2">
      <c r="A59" s="121"/>
      <c r="B59" s="122"/>
      <c r="C59" s="122"/>
      <c r="D59" s="122"/>
      <c r="E59" s="122"/>
      <c r="F59" s="58">
        <f t="shared" si="0"/>
        <v>0</v>
      </c>
      <c r="G59" s="59" t="str">
        <f>IF($B$1="Metric", IFERROR(VLOOKUP(SUBSTITUTE($A59&amp;"Metric"&amp;$B59," ",""),members_metric!$F$7:$J$2000,3,FALSE),""),  IFERROR(VLOOKUP(SUBSTITUTE($A59&amp;$B59," ",""),members!$D$7:$G$2000,3,FALSE),""))</f>
        <v/>
      </c>
      <c r="H59" s="60" t="str">
        <f t="shared" si="5"/>
        <v/>
      </c>
      <c r="I59" s="57"/>
      <c r="J59" s="61" t="str">
        <f>IFERROR(VLOOKUP(SUBSTITUTE($Q59&amp;ROUNDUP($G59,2)," ",""),HFF_Data1!$C$4:$M$1004,MATCH('Estimator FF 120+'!$C59,HFF_Data1!$C$4:$M$4,0),TRUE)*1000,"")</f>
        <v/>
      </c>
      <c r="K59" s="61" t="str">
        <f>IFERROR($J59/HFF_Data1!$H$1,"")</f>
        <v/>
      </c>
      <c r="L59" s="62" t="str">
        <f t="shared" si="2"/>
        <v/>
      </c>
      <c r="M59" s="63" t="str">
        <f>IFERROR(VLOOKUP(SUBSTITUTE($Q59&amp;ROUNDUP($G59,2)," ",""),HFF_Data1!$C$4:$N$1004,12,TRUE),"")</f>
        <v/>
      </c>
      <c r="N59" s="64" t="str">
        <f t="shared" si="3"/>
        <v/>
      </c>
      <c r="O59" s="65" t="str">
        <f t="shared" si="4"/>
        <v/>
      </c>
      <c r="P59" s="57"/>
      <c r="Q59" s="55" t="str">
        <f>IF($B$1="Metric",IFERROR(VLOOKUP(SUBSTITUTE($A59&amp;"Metric"&amp;$B59," ",""),members_metric!$F$7:$K$2000,6,FALSE),""),IFERROR(VLOOKUP(SUBSTITUTE($A59&amp;$B59," ",""),members!$D$7:$I$2000,6,FALSE),""))</f>
        <v/>
      </c>
      <c r="R59" s="66" t="str">
        <f>IF($B$1="Metric", IFERROR(VLOOKUP(SUBSTITUTE($A59&amp;"Metric"&amp;$B59," ",""),members_metric!$F$7:$J$2000,2,FALSE)/12,""),IFERROR(VLOOKUP(SUBSTITUTE($A59&amp;$B59," ",""),members!$D$7:$G$2000,2,FALSE)/12,""))</f>
        <v/>
      </c>
      <c r="S59" s="67" t="str">
        <f>IF($B$1="Metric", IFERROR(VLOOKUP(SUBSTITUTE($A59&amp;"Metric"&amp;$B59," ",""),members_metric!$F$7:$J$2000,5,FALSE),""),IFERROR(VLOOKUP(SUBSTITUTE($A59&amp;$B59," ",""),members!$D$7:$H$2000,5,FALSE),""))</f>
        <v/>
      </c>
      <c r="T59" s="55"/>
      <c r="U59" s="119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  <c r="AG59" s="119"/>
      <c r="AH59" s="119"/>
      <c r="AI59" s="119"/>
      <c r="AJ59" s="119"/>
      <c r="AK59" s="119"/>
      <c r="AL59" s="119"/>
      <c r="AM59" s="119"/>
      <c r="AN59" s="119"/>
      <c r="AO59" s="119"/>
      <c r="AP59" s="119"/>
      <c r="AQ59" s="119"/>
      <c r="AR59" s="119"/>
      <c r="AS59" s="119"/>
      <c r="AT59" s="119"/>
      <c r="AU59" s="119"/>
      <c r="AV59" s="119"/>
      <c r="AW59" s="119"/>
    </row>
    <row r="60" spans="1:49" ht="15" x14ac:dyDescent="0.2">
      <c r="A60" s="121"/>
      <c r="B60" s="122"/>
      <c r="C60" s="122"/>
      <c r="D60" s="122"/>
      <c r="E60" s="122"/>
      <c r="F60" s="58">
        <f t="shared" si="0"/>
        <v>0</v>
      </c>
      <c r="G60" s="59" t="str">
        <f>IF($B$1="Metric", IFERROR(VLOOKUP(SUBSTITUTE($A60&amp;"Metric"&amp;$B60," ",""),members_metric!$F$7:$J$2000,3,FALSE),""),  IFERROR(VLOOKUP(SUBSTITUTE($A60&amp;$B60," ",""),members!$D$7:$G$2000,3,FALSE),""))</f>
        <v/>
      </c>
      <c r="H60" s="60" t="str">
        <f t="shared" si="5"/>
        <v/>
      </c>
      <c r="I60" s="57"/>
      <c r="J60" s="61" t="str">
        <f>IFERROR(VLOOKUP(SUBSTITUTE($Q60&amp;ROUNDUP($G60,2)," ",""),HFF_Data1!$C$4:$M$1004,MATCH('Estimator FF 120+'!$C60,HFF_Data1!$C$4:$M$4,0),TRUE)*1000,"")</f>
        <v/>
      </c>
      <c r="K60" s="61" t="str">
        <f>IFERROR($J60/HFF_Data1!$H$1,"")</f>
        <v/>
      </c>
      <c r="L60" s="62" t="str">
        <f t="shared" si="2"/>
        <v/>
      </c>
      <c r="M60" s="63" t="str">
        <f>IFERROR(VLOOKUP(SUBSTITUTE($Q60&amp;ROUNDUP($G60,2)," ",""),HFF_Data1!$C$4:$N$1004,12,TRUE),"")</f>
        <v/>
      </c>
      <c r="N60" s="64" t="str">
        <f t="shared" si="3"/>
        <v/>
      </c>
      <c r="O60" s="65" t="str">
        <f t="shared" si="4"/>
        <v/>
      </c>
      <c r="P60" s="57"/>
      <c r="Q60" s="55" t="str">
        <f>IF($B$1="Metric",IFERROR(VLOOKUP(SUBSTITUTE($A60&amp;"Metric"&amp;$B60," ",""),members_metric!$F$7:$K$2000,6,FALSE),""),IFERROR(VLOOKUP(SUBSTITUTE($A60&amp;$B60," ",""),members!$D$7:$I$2000,6,FALSE),""))</f>
        <v/>
      </c>
      <c r="R60" s="66" t="str">
        <f>IF($B$1="Metric", IFERROR(VLOOKUP(SUBSTITUTE($A60&amp;"Metric"&amp;$B60," ",""),members_metric!$F$7:$J$2000,2,FALSE)/12,""),IFERROR(VLOOKUP(SUBSTITUTE($A60&amp;$B60," ",""),members!$D$7:$G$2000,2,FALSE)/12,""))</f>
        <v/>
      </c>
      <c r="S60" s="67" t="str">
        <f>IF($B$1="Metric", IFERROR(VLOOKUP(SUBSTITUTE($A60&amp;"Metric"&amp;$B60," ",""),members_metric!$F$7:$J$2000,5,FALSE),""),IFERROR(VLOOKUP(SUBSTITUTE($A60&amp;$B60," ",""),members!$D$7:$H$2000,5,FALSE),""))</f>
        <v/>
      </c>
      <c r="T60" s="55"/>
      <c r="U60" s="119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  <c r="AL60" s="119"/>
      <c r="AM60" s="119"/>
      <c r="AN60" s="119"/>
      <c r="AO60" s="119"/>
      <c r="AP60" s="119"/>
      <c r="AQ60" s="119"/>
      <c r="AR60" s="119"/>
      <c r="AS60" s="119"/>
      <c r="AT60" s="119"/>
      <c r="AU60" s="119"/>
      <c r="AV60" s="119"/>
      <c r="AW60" s="119"/>
    </row>
    <row r="61" spans="1:49" ht="15" x14ac:dyDescent="0.2">
      <c r="A61" s="121"/>
      <c r="B61" s="122"/>
      <c r="C61" s="122"/>
      <c r="D61" s="122"/>
      <c r="E61" s="122"/>
      <c r="F61" s="58">
        <f t="shared" si="0"/>
        <v>0</v>
      </c>
      <c r="G61" s="59" t="str">
        <f>IF($B$1="Metric", IFERROR(VLOOKUP(SUBSTITUTE($A61&amp;"Metric"&amp;$B61," ",""),members_metric!$F$7:$J$2000,3,FALSE),""),  IFERROR(VLOOKUP(SUBSTITUTE($A61&amp;$B61," ",""),members!$D$7:$G$2000,3,FALSE),""))</f>
        <v/>
      </c>
      <c r="H61" s="60" t="str">
        <f t="shared" si="5"/>
        <v/>
      </c>
      <c r="I61" s="57"/>
      <c r="J61" s="61" t="str">
        <f>IFERROR(VLOOKUP(SUBSTITUTE($Q61&amp;ROUNDUP($G61,2)," ",""),HFF_Data1!$C$4:$M$1004,MATCH('Estimator FF 120+'!$C61,HFF_Data1!$C$4:$M$4,0),TRUE)*1000,"")</f>
        <v/>
      </c>
      <c r="K61" s="61" t="str">
        <f>IFERROR($J61/HFF_Data1!$H$1,"")</f>
        <v/>
      </c>
      <c r="L61" s="62" t="str">
        <f t="shared" si="2"/>
        <v/>
      </c>
      <c r="M61" s="63" t="str">
        <f>IFERROR(VLOOKUP(SUBSTITUTE($Q61&amp;ROUNDUP($G61,2)," ",""),HFF_Data1!$C$4:$N$1004,12,TRUE),"")</f>
        <v/>
      </c>
      <c r="N61" s="64" t="str">
        <f t="shared" si="3"/>
        <v/>
      </c>
      <c r="O61" s="65" t="str">
        <f t="shared" si="4"/>
        <v/>
      </c>
      <c r="P61" s="57"/>
      <c r="Q61" s="55" t="str">
        <f>IF($B$1="Metric",IFERROR(VLOOKUP(SUBSTITUTE($A61&amp;"Metric"&amp;$B61," ",""),members_metric!$F$7:$K$2000,6,FALSE),""),IFERROR(VLOOKUP(SUBSTITUTE($A61&amp;$B61," ",""),members!$D$7:$I$2000,6,FALSE),""))</f>
        <v/>
      </c>
      <c r="R61" s="66" t="str">
        <f>IF($B$1="Metric", IFERROR(VLOOKUP(SUBSTITUTE($A61&amp;"Metric"&amp;$B61," ",""),members_metric!$F$7:$J$2000,2,FALSE)/12,""),IFERROR(VLOOKUP(SUBSTITUTE($A61&amp;$B61," ",""),members!$D$7:$G$2000,2,FALSE)/12,""))</f>
        <v/>
      </c>
      <c r="S61" s="67" t="str">
        <f>IF($B$1="Metric", IFERROR(VLOOKUP(SUBSTITUTE($A61&amp;"Metric"&amp;$B61," ",""),members_metric!$F$7:$J$2000,5,FALSE),""),IFERROR(VLOOKUP(SUBSTITUTE($A61&amp;$B61," ",""),members!$D$7:$H$2000,5,FALSE),""))</f>
        <v/>
      </c>
      <c r="T61" s="55"/>
      <c r="U61" s="119"/>
      <c r="V61" s="119"/>
      <c r="W61" s="119"/>
      <c r="X61" s="119"/>
      <c r="Y61" s="119"/>
      <c r="Z61" s="119"/>
      <c r="AA61" s="119"/>
      <c r="AB61" s="119"/>
      <c r="AC61" s="119"/>
      <c r="AD61" s="119"/>
      <c r="AE61" s="119"/>
      <c r="AF61" s="119"/>
      <c r="AG61" s="119"/>
      <c r="AH61" s="119"/>
      <c r="AI61" s="119"/>
      <c r="AJ61" s="119"/>
      <c r="AK61" s="119"/>
      <c r="AL61" s="119"/>
      <c r="AM61" s="119"/>
      <c r="AN61" s="119"/>
      <c r="AO61" s="119"/>
      <c r="AP61" s="119"/>
      <c r="AQ61" s="119"/>
      <c r="AR61" s="119"/>
      <c r="AS61" s="119"/>
      <c r="AT61" s="119"/>
      <c r="AU61" s="119"/>
      <c r="AV61" s="119"/>
      <c r="AW61" s="119"/>
    </row>
    <row r="62" spans="1:49" ht="15" x14ac:dyDescent="0.2">
      <c r="A62" s="121"/>
      <c r="B62" s="122"/>
      <c r="C62" s="122"/>
      <c r="D62" s="122"/>
      <c r="E62" s="122"/>
      <c r="F62" s="58">
        <f t="shared" si="0"/>
        <v>0</v>
      </c>
      <c r="G62" s="59" t="str">
        <f>IF($B$1="Metric", IFERROR(VLOOKUP(SUBSTITUTE($A62&amp;"Metric"&amp;$B62," ",""),members_metric!$F$7:$J$2000,3,FALSE),""),  IFERROR(VLOOKUP(SUBSTITUTE($A62&amp;$B62," ",""),members!$D$7:$G$2000,3,FALSE),""))</f>
        <v/>
      </c>
      <c r="H62" s="60" t="str">
        <f t="shared" si="5"/>
        <v/>
      </c>
      <c r="I62" s="57"/>
      <c r="J62" s="61" t="str">
        <f>IFERROR(VLOOKUP(SUBSTITUTE($Q62&amp;ROUNDUP($G62,2)," ",""),HFF_Data1!$C$4:$M$1004,MATCH('Estimator FF 120+'!$C62,HFF_Data1!$C$4:$M$4,0),TRUE)*1000,"")</f>
        <v/>
      </c>
      <c r="K62" s="61" t="str">
        <f>IFERROR($J62/HFF_Data1!$H$1,"")</f>
        <v/>
      </c>
      <c r="L62" s="62" t="str">
        <f t="shared" si="2"/>
        <v/>
      </c>
      <c r="M62" s="63" t="str">
        <f>IFERROR(VLOOKUP(SUBSTITUTE($Q62&amp;ROUNDUP($G62,2)," ",""),HFF_Data1!$C$4:$N$1004,12,TRUE),"")</f>
        <v/>
      </c>
      <c r="N62" s="64" t="str">
        <f t="shared" si="3"/>
        <v/>
      </c>
      <c r="O62" s="65" t="str">
        <f t="shared" si="4"/>
        <v/>
      </c>
      <c r="P62" s="57"/>
      <c r="Q62" s="55" t="str">
        <f>IF($B$1="Metric",IFERROR(VLOOKUP(SUBSTITUTE($A62&amp;"Metric"&amp;$B62," ",""),members_metric!$F$7:$K$2000,6,FALSE),""),IFERROR(VLOOKUP(SUBSTITUTE($A62&amp;$B62," ",""),members!$D$7:$I$2000,6,FALSE),""))</f>
        <v/>
      </c>
      <c r="R62" s="66" t="str">
        <f>IF($B$1="Metric", IFERROR(VLOOKUP(SUBSTITUTE($A62&amp;"Metric"&amp;$B62," ",""),members_metric!$F$7:$J$2000,2,FALSE)/12,""),IFERROR(VLOOKUP(SUBSTITUTE($A62&amp;$B62," ",""),members!$D$7:$G$2000,2,FALSE)/12,""))</f>
        <v/>
      </c>
      <c r="S62" s="67" t="str">
        <f>IF($B$1="Metric", IFERROR(VLOOKUP(SUBSTITUTE($A62&amp;"Metric"&amp;$B62," ",""),members_metric!$F$7:$J$2000,5,FALSE),""),IFERROR(VLOOKUP(SUBSTITUTE($A62&amp;$B62," ",""),members!$D$7:$H$2000,5,FALSE),""))</f>
        <v/>
      </c>
      <c r="T62" s="55"/>
      <c r="U62" s="119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  <c r="AG62" s="119"/>
      <c r="AH62" s="119"/>
      <c r="AI62" s="119"/>
      <c r="AJ62" s="119"/>
      <c r="AK62" s="119"/>
      <c r="AL62" s="119"/>
      <c r="AM62" s="119"/>
      <c r="AN62" s="119"/>
      <c r="AO62" s="119"/>
      <c r="AP62" s="119"/>
      <c r="AQ62" s="119"/>
      <c r="AR62" s="119"/>
      <c r="AS62" s="119"/>
      <c r="AT62" s="119"/>
      <c r="AU62" s="119"/>
      <c r="AV62" s="119"/>
      <c r="AW62" s="119"/>
    </row>
    <row r="63" spans="1:49" ht="15" x14ac:dyDescent="0.2">
      <c r="A63" s="121"/>
      <c r="B63" s="122"/>
      <c r="C63" s="122"/>
      <c r="D63" s="122"/>
      <c r="E63" s="122"/>
      <c r="F63" s="58">
        <f t="shared" si="0"/>
        <v>0</v>
      </c>
      <c r="G63" s="59" t="str">
        <f>IF($B$1="Metric", IFERROR(VLOOKUP(SUBSTITUTE($A63&amp;"Metric"&amp;$B63," ",""),members_metric!$F$7:$J$2000,3,FALSE),""),  IFERROR(VLOOKUP(SUBSTITUTE($A63&amp;$B63," ",""),members!$D$7:$G$2000,3,FALSE),""))</f>
        <v/>
      </c>
      <c r="H63" s="60" t="str">
        <f t="shared" si="5"/>
        <v/>
      </c>
      <c r="I63" s="57"/>
      <c r="J63" s="61" t="str">
        <f>IFERROR(VLOOKUP(SUBSTITUTE($Q63&amp;ROUNDUP($G63,2)," ",""),HFF_Data1!$C$4:$M$1004,MATCH('Estimator FF 120+'!$C63,HFF_Data1!$C$4:$M$4,0),TRUE)*1000,"")</f>
        <v/>
      </c>
      <c r="K63" s="61" t="str">
        <f>IFERROR($J63/HFF_Data1!$H$1,"")</f>
        <v/>
      </c>
      <c r="L63" s="62" t="str">
        <f t="shared" si="2"/>
        <v/>
      </c>
      <c r="M63" s="63" t="str">
        <f>IFERROR(VLOOKUP(SUBSTITUTE($Q63&amp;ROUNDUP($G63,2)," ",""),HFF_Data1!$C$4:$N$1004,12,TRUE),"")</f>
        <v/>
      </c>
      <c r="N63" s="64" t="str">
        <f t="shared" si="3"/>
        <v/>
      </c>
      <c r="O63" s="65" t="str">
        <f t="shared" si="4"/>
        <v/>
      </c>
      <c r="P63" s="57"/>
      <c r="Q63" s="55" t="str">
        <f>IF($B$1="Metric",IFERROR(VLOOKUP(SUBSTITUTE($A63&amp;"Metric"&amp;$B63," ",""),members_metric!$F$7:$K$2000,6,FALSE),""),IFERROR(VLOOKUP(SUBSTITUTE($A63&amp;$B63," ",""),members!$D$7:$I$2000,6,FALSE),""))</f>
        <v/>
      </c>
      <c r="R63" s="66" t="str">
        <f>IF($B$1="Metric", IFERROR(VLOOKUP(SUBSTITUTE($A63&amp;"Metric"&amp;$B63," ",""),members_metric!$F$7:$J$2000,2,FALSE)/12,""),IFERROR(VLOOKUP(SUBSTITUTE($A63&amp;$B63," ",""),members!$D$7:$G$2000,2,FALSE)/12,""))</f>
        <v/>
      </c>
      <c r="S63" s="67" t="str">
        <f>IF($B$1="Metric", IFERROR(VLOOKUP(SUBSTITUTE($A63&amp;"Metric"&amp;$B63," ",""),members_metric!$F$7:$J$2000,5,FALSE),""),IFERROR(VLOOKUP(SUBSTITUTE($A63&amp;$B63," ",""),members!$D$7:$H$2000,5,FALSE),""))</f>
        <v/>
      </c>
      <c r="T63" s="55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  <c r="AN63" s="119"/>
      <c r="AO63" s="119"/>
      <c r="AP63" s="119"/>
      <c r="AQ63" s="119"/>
      <c r="AR63" s="119"/>
      <c r="AS63" s="119"/>
      <c r="AT63" s="119"/>
      <c r="AU63" s="119"/>
      <c r="AV63" s="119"/>
      <c r="AW63" s="119"/>
    </row>
    <row r="64" spans="1:49" ht="15" x14ac:dyDescent="0.2">
      <c r="A64" s="121"/>
      <c r="B64" s="122"/>
      <c r="C64" s="122"/>
      <c r="D64" s="122"/>
      <c r="E64" s="122"/>
      <c r="F64" s="58">
        <f t="shared" si="0"/>
        <v>0</v>
      </c>
      <c r="G64" s="59" t="str">
        <f>IF($B$1="Metric", IFERROR(VLOOKUP(SUBSTITUTE($A64&amp;"Metric"&amp;$B64," ",""),members_metric!$F$7:$J$2000,3,FALSE),""),  IFERROR(VLOOKUP(SUBSTITUTE($A64&amp;$B64," ",""),members!$D$7:$G$2000,3,FALSE),""))</f>
        <v/>
      </c>
      <c r="H64" s="60" t="str">
        <f t="shared" si="5"/>
        <v/>
      </c>
      <c r="I64" s="57"/>
      <c r="J64" s="61" t="str">
        <f>IFERROR(VLOOKUP(SUBSTITUTE($Q64&amp;ROUNDUP($G64,2)," ",""),HFF_Data1!$C$4:$M$1004,MATCH('Estimator FF 120+'!$C64,HFF_Data1!$C$4:$M$4,0),TRUE)*1000,"")</f>
        <v/>
      </c>
      <c r="K64" s="61" t="str">
        <f>IFERROR($J64/HFF_Data1!$H$1,"")</f>
        <v/>
      </c>
      <c r="L64" s="62" t="str">
        <f t="shared" si="2"/>
        <v/>
      </c>
      <c r="M64" s="63" t="str">
        <f>IFERROR(VLOOKUP(SUBSTITUTE($Q64&amp;ROUNDUP($G64,2)," ",""),HFF_Data1!$C$4:$N$1004,12,TRUE),"")</f>
        <v/>
      </c>
      <c r="N64" s="64" t="str">
        <f t="shared" si="3"/>
        <v/>
      </c>
      <c r="O64" s="65" t="str">
        <f t="shared" si="4"/>
        <v/>
      </c>
      <c r="P64" s="57"/>
      <c r="Q64" s="55" t="str">
        <f>IF($B$1="Metric",IFERROR(VLOOKUP(SUBSTITUTE($A64&amp;"Metric"&amp;$B64," ",""),members_metric!$F$7:$K$2000,6,FALSE),""),IFERROR(VLOOKUP(SUBSTITUTE($A64&amp;$B64," ",""),members!$D$7:$I$2000,6,FALSE),""))</f>
        <v/>
      </c>
      <c r="R64" s="66" t="str">
        <f>IF($B$1="Metric", IFERROR(VLOOKUP(SUBSTITUTE($A64&amp;"Metric"&amp;$B64," ",""),members_metric!$F$7:$J$2000,2,FALSE)/12,""),IFERROR(VLOOKUP(SUBSTITUTE($A64&amp;$B64," ",""),members!$D$7:$G$2000,2,FALSE)/12,""))</f>
        <v/>
      </c>
      <c r="S64" s="67" t="str">
        <f>IF($B$1="Metric", IFERROR(VLOOKUP(SUBSTITUTE($A64&amp;"Metric"&amp;$B64," ",""),members_metric!$F$7:$J$2000,5,FALSE),""),IFERROR(VLOOKUP(SUBSTITUTE($A64&amp;$B64," ",""),members!$D$7:$H$2000,5,FALSE),""))</f>
        <v/>
      </c>
      <c r="T64" s="55"/>
      <c r="U64" s="119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19"/>
      <c r="AG64" s="119"/>
      <c r="AH64" s="119"/>
      <c r="AI64" s="119"/>
      <c r="AJ64" s="119"/>
      <c r="AK64" s="119"/>
      <c r="AL64" s="119"/>
      <c r="AM64" s="119"/>
      <c r="AN64" s="119"/>
      <c r="AO64" s="119"/>
      <c r="AP64" s="119"/>
      <c r="AQ64" s="119"/>
      <c r="AR64" s="119"/>
      <c r="AS64" s="119"/>
      <c r="AT64" s="119"/>
      <c r="AU64" s="119"/>
      <c r="AV64" s="119"/>
      <c r="AW64" s="119"/>
    </row>
    <row r="65" spans="1:49" ht="15" x14ac:dyDescent="0.2">
      <c r="A65" s="121"/>
      <c r="B65" s="122"/>
      <c r="C65" s="122"/>
      <c r="D65" s="122"/>
      <c r="E65" s="122"/>
      <c r="F65" s="58">
        <f t="shared" si="0"/>
        <v>0</v>
      </c>
      <c r="G65" s="59" t="str">
        <f>IF($B$1="Metric", IFERROR(VLOOKUP(SUBSTITUTE($A65&amp;"Metric"&amp;$B65," ",""),members_metric!$F$7:$J$2000,3,FALSE),""),  IFERROR(VLOOKUP(SUBSTITUTE($A65&amp;$B65," ",""),members!$D$7:$G$2000,3,FALSE),""))</f>
        <v/>
      </c>
      <c r="H65" s="60" t="str">
        <f t="shared" si="5"/>
        <v/>
      </c>
      <c r="I65" s="57"/>
      <c r="J65" s="61" t="str">
        <f>IFERROR(VLOOKUP(SUBSTITUTE($Q65&amp;ROUNDUP($G65,2)," ",""),HFF_Data1!$C$4:$M$1004,MATCH('Estimator FF 120+'!$C65,HFF_Data1!$C$4:$M$4,0),TRUE)*1000,"")</f>
        <v/>
      </c>
      <c r="K65" s="61" t="str">
        <f>IFERROR($J65/HFF_Data1!$H$1,"")</f>
        <v/>
      </c>
      <c r="L65" s="62" t="str">
        <f t="shared" si="2"/>
        <v/>
      </c>
      <c r="M65" s="63" t="str">
        <f>IFERROR(VLOOKUP(SUBSTITUTE($Q65&amp;ROUNDUP($G65,2)," ",""),HFF_Data1!$C$4:$N$1004,12,TRUE),"")</f>
        <v/>
      </c>
      <c r="N65" s="64" t="str">
        <f t="shared" si="3"/>
        <v/>
      </c>
      <c r="O65" s="65" t="str">
        <f t="shared" si="4"/>
        <v/>
      </c>
      <c r="P65" s="57"/>
      <c r="Q65" s="55" t="str">
        <f>IF($B$1="Metric",IFERROR(VLOOKUP(SUBSTITUTE($A65&amp;"Metric"&amp;$B65," ",""),members_metric!$F$7:$K$2000,6,FALSE),""),IFERROR(VLOOKUP(SUBSTITUTE($A65&amp;$B65," ",""),members!$D$7:$I$2000,6,FALSE),""))</f>
        <v/>
      </c>
      <c r="R65" s="66" t="str">
        <f>IF($B$1="Metric", IFERROR(VLOOKUP(SUBSTITUTE($A65&amp;"Metric"&amp;$B65," ",""),members_metric!$F$7:$J$2000,2,FALSE)/12,""),IFERROR(VLOOKUP(SUBSTITUTE($A65&amp;$B65," ",""),members!$D$7:$G$2000,2,FALSE)/12,""))</f>
        <v/>
      </c>
      <c r="S65" s="67" t="str">
        <f>IF($B$1="Metric", IFERROR(VLOOKUP(SUBSTITUTE($A65&amp;"Metric"&amp;$B65," ",""),members_metric!$F$7:$J$2000,5,FALSE),""),IFERROR(VLOOKUP(SUBSTITUTE($A65&amp;$B65," ",""),members!$D$7:$H$2000,5,FALSE),""))</f>
        <v/>
      </c>
      <c r="T65" s="55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119"/>
      <c r="AJ65" s="119"/>
      <c r="AK65" s="119"/>
      <c r="AL65" s="119"/>
      <c r="AM65" s="119"/>
      <c r="AN65" s="119"/>
      <c r="AO65" s="119"/>
      <c r="AP65" s="119"/>
      <c r="AQ65" s="119"/>
      <c r="AR65" s="119"/>
      <c r="AS65" s="119"/>
      <c r="AT65" s="119"/>
      <c r="AU65" s="119"/>
      <c r="AV65" s="119"/>
      <c r="AW65" s="119"/>
    </row>
    <row r="66" spans="1:49" ht="15" x14ac:dyDescent="0.2">
      <c r="A66" s="121"/>
      <c r="B66" s="122"/>
      <c r="C66" s="122"/>
      <c r="D66" s="122"/>
      <c r="E66" s="122"/>
      <c r="F66" s="58">
        <f t="shared" si="0"/>
        <v>0</v>
      </c>
      <c r="G66" s="59" t="str">
        <f>IF($B$1="Metric", IFERROR(VLOOKUP(SUBSTITUTE($A66&amp;"Metric"&amp;$B66," ",""),members_metric!$F$7:$J$2000,3,FALSE),""),  IFERROR(VLOOKUP(SUBSTITUTE($A66&amp;$B66," ",""),members!$D$7:$G$2000,3,FALSE),""))</f>
        <v/>
      </c>
      <c r="H66" s="60" t="str">
        <f t="shared" si="5"/>
        <v/>
      </c>
      <c r="I66" s="57"/>
      <c r="J66" s="61" t="str">
        <f>IFERROR(VLOOKUP(SUBSTITUTE($Q66&amp;ROUNDUP($G66,2)," ",""),HFF_Data1!$C$4:$M$1004,MATCH('Estimator FF 120+'!$C66,HFF_Data1!$C$4:$M$4,0),TRUE)*1000,"")</f>
        <v/>
      </c>
      <c r="K66" s="61" t="str">
        <f>IFERROR($J66/HFF_Data1!$H$1,"")</f>
        <v/>
      </c>
      <c r="L66" s="62" t="str">
        <f t="shared" si="2"/>
        <v/>
      </c>
      <c r="M66" s="63" t="str">
        <f>IFERROR(VLOOKUP(SUBSTITUTE($Q66&amp;ROUNDUP($G66,2)," ",""),HFF_Data1!$C$4:$N$1004,12,TRUE),"")</f>
        <v/>
      </c>
      <c r="N66" s="64" t="str">
        <f t="shared" si="3"/>
        <v/>
      </c>
      <c r="O66" s="65" t="str">
        <f t="shared" si="4"/>
        <v/>
      </c>
      <c r="P66" s="57"/>
      <c r="Q66" s="55" t="str">
        <f>IF($B$1="Metric",IFERROR(VLOOKUP(SUBSTITUTE($A66&amp;"Metric"&amp;$B66," ",""),members_metric!$F$7:$K$2000,6,FALSE),""),IFERROR(VLOOKUP(SUBSTITUTE($A66&amp;$B66," ",""),members!$D$7:$I$2000,6,FALSE),""))</f>
        <v/>
      </c>
      <c r="R66" s="66" t="str">
        <f>IF($B$1="Metric", IFERROR(VLOOKUP(SUBSTITUTE($A66&amp;"Metric"&amp;$B66," ",""),members_metric!$F$7:$J$2000,2,FALSE)/12,""),IFERROR(VLOOKUP(SUBSTITUTE($A66&amp;$B66," ",""),members!$D$7:$G$2000,2,FALSE)/12,""))</f>
        <v/>
      </c>
      <c r="S66" s="67" t="str">
        <f>IF($B$1="Metric", IFERROR(VLOOKUP(SUBSTITUTE($A66&amp;"Metric"&amp;$B66," ",""),members_metric!$F$7:$J$2000,5,FALSE),""),IFERROR(VLOOKUP(SUBSTITUTE($A66&amp;$B66," ",""),members!$D$7:$H$2000,5,FALSE),""))</f>
        <v/>
      </c>
      <c r="T66" s="55"/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9"/>
      <c r="AM66" s="119"/>
      <c r="AN66" s="119"/>
      <c r="AO66" s="119"/>
      <c r="AP66" s="119"/>
      <c r="AQ66" s="119"/>
      <c r="AR66" s="119"/>
      <c r="AS66" s="119"/>
      <c r="AT66" s="119"/>
      <c r="AU66" s="119"/>
      <c r="AV66" s="119"/>
      <c r="AW66" s="119"/>
    </row>
    <row r="67" spans="1:49" ht="15" x14ac:dyDescent="0.2">
      <c r="A67" s="121"/>
      <c r="B67" s="122"/>
      <c r="C67" s="122"/>
      <c r="D67" s="122"/>
      <c r="E67" s="122"/>
      <c r="F67" s="58">
        <f t="shared" si="0"/>
        <v>0</v>
      </c>
      <c r="G67" s="59" t="str">
        <f>IF($B$1="Metric", IFERROR(VLOOKUP(SUBSTITUTE($A67&amp;"Metric"&amp;$B67," ",""),members_metric!$F$7:$J$2000,3,FALSE),""),  IFERROR(VLOOKUP(SUBSTITUTE($A67&amp;$B67," ",""),members!$D$7:$G$2000,3,FALSE),""))</f>
        <v/>
      </c>
      <c r="H67" s="60" t="str">
        <f t="shared" si="5"/>
        <v/>
      </c>
      <c r="I67" s="57"/>
      <c r="J67" s="61" t="str">
        <f>IFERROR(VLOOKUP(SUBSTITUTE($Q67&amp;ROUNDUP($G67,2)," ",""),HFF_Data1!$C$4:$M$1004,MATCH('Estimator FF 120+'!$C67,HFF_Data1!$C$4:$M$4,0),TRUE)*1000,"")</f>
        <v/>
      </c>
      <c r="K67" s="61" t="str">
        <f>IFERROR($J67/HFF_Data1!$H$1,"")</f>
        <v/>
      </c>
      <c r="L67" s="62" t="str">
        <f t="shared" si="2"/>
        <v/>
      </c>
      <c r="M67" s="63" t="str">
        <f>IFERROR(VLOOKUP(SUBSTITUTE($Q67&amp;ROUNDUP($G67,2)," ",""),HFF_Data1!$C$4:$N$1004,12,TRUE),"")</f>
        <v/>
      </c>
      <c r="N67" s="64" t="str">
        <f t="shared" si="3"/>
        <v/>
      </c>
      <c r="O67" s="65" t="str">
        <f t="shared" si="4"/>
        <v/>
      </c>
      <c r="P67" s="57"/>
      <c r="Q67" s="55" t="str">
        <f>IF($B$1="Metric",IFERROR(VLOOKUP(SUBSTITUTE($A67&amp;"Metric"&amp;$B67," ",""),members_metric!$F$7:$K$2000,6,FALSE),""),IFERROR(VLOOKUP(SUBSTITUTE($A67&amp;$B67," ",""),members!$D$7:$I$2000,6,FALSE),""))</f>
        <v/>
      </c>
      <c r="R67" s="66" t="str">
        <f>IF($B$1="Metric", IFERROR(VLOOKUP(SUBSTITUTE($A67&amp;"Metric"&amp;$B67," ",""),members_metric!$F$7:$J$2000,2,FALSE)/12,""),IFERROR(VLOOKUP(SUBSTITUTE($A67&amp;$B67," ",""),members!$D$7:$G$2000,2,FALSE)/12,""))</f>
        <v/>
      </c>
      <c r="S67" s="67" t="str">
        <f>IF($B$1="Metric", IFERROR(VLOOKUP(SUBSTITUTE($A67&amp;"Metric"&amp;$B67," ",""),members_metric!$F$7:$J$2000,5,FALSE),""),IFERROR(VLOOKUP(SUBSTITUTE($A67&amp;$B67," ",""),members!$D$7:$H$2000,5,FALSE),""))</f>
        <v/>
      </c>
      <c r="T67" s="55"/>
      <c r="U67" s="119"/>
      <c r="V67" s="119"/>
      <c r="W67" s="119"/>
      <c r="X67" s="119"/>
      <c r="Y67" s="119"/>
      <c r="Z67" s="119"/>
      <c r="AA67" s="119"/>
      <c r="AB67" s="119"/>
      <c r="AC67" s="119"/>
      <c r="AD67" s="119"/>
      <c r="AE67" s="119"/>
      <c r="AF67" s="119"/>
      <c r="AG67" s="119"/>
      <c r="AH67" s="119"/>
      <c r="AI67" s="119"/>
      <c r="AJ67" s="119"/>
      <c r="AK67" s="119"/>
      <c r="AL67" s="119"/>
      <c r="AM67" s="119"/>
      <c r="AN67" s="119"/>
      <c r="AO67" s="119"/>
      <c r="AP67" s="119"/>
      <c r="AQ67" s="119"/>
      <c r="AR67" s="119"/>
      <c r="AS67" s="119"/>
      <c r="AT67" s="119"/>
      <c r="AU67" s="119"/>
      <c r="AV67" s="119"/>
      <c r="AW67" s="119"/>
    </row>
    <row r="68" spans="1:49" ht="15" x14ac:dyDescent="0.2">
      <c r="A68" s="121"/>
      <c r="B68" s="122"/>
      <c r="C68" s="122"/>
      <c r="D68" s="122"/>
      <c r="E68" s="122"/>
      <c r="F68" s="58">
        <f t="shared" si="0"/>
        <v>0</v>
      </c>
      <c r="G68" s="59" t="str">
        <f>IF($B$1="Metric", IFERROR(VLOOKUP(SUBSTITUTE($A68&amp;"Metric"&amp;$B68," ",""),members_metric!$F$7:$J$2000,3,FALSE),""),  IFERROR(VLOOKUP(SUBSTITUTE($A68&amp;$B68," ",""),members!$D$7:$G$2000,3,FALSE),""))</f>
        <v/>
      </c>
      <c r="H68" s="60" t="str">
        <f t="shared" si="5"/>
        <v/>
      </c>
      <c r="I68" s="57"/>
      <c r="J68" s="61" t="str">
        <f>IFERROR(VLOOKUP(SUBSTITUTE($Q68&amp;ROUNDUP($G68,2)," ",""),HFF_Data1!$C$4:$M$1004,MATCH('Estimator FF 120+'!$C68,HFF_Data1!$C$4:$M$4,0),TRUE)*1000,"")</f>
        <v/>
      </c>
      <c r="K68" s="61" t="str">
        <f>IFERROR($J68/HFF_Data1!$H$1,"")</f>
        <v/>
      </c>
      <c r="L68" s="62" t="str">
        <f t="shared" si="2"/>
        <v/>
      </c>
      <c r="M68" s="63" t="str">
        <f>IFERROR(VLOOKUP(SUBSTITUTE($Q68&amp;ROUNDUP($G68,2)," ",""),HFF_Data1!$C$4:$N$1004,12,TRUE),"")</f>
        <v/>
      </c>
      <c r="N68" s="64" t="str">
        <f t="shared" si="3"/>
        <v/>
      </c>
      <c r="O68" s="65" t="str">
        <f t="shared" si="4"/>
        <v/>
      </c>
      <c r="P68" s="57"/>
      <c r="Q68" s="55" t="str">
        <f>IF($B$1="Metric",IFERROR(VLOOKUP(SUBSTITUTE($A68&amp;"Metric"&amp;$B68," ",""),members_metric!$F$7:$K$2000,6,FALSE),""),IFERROR(VLOOKUP(SUBSTITUTE($A68&amp;$B68," ",""),members!$D$7:$I$2000,6,FALSE),""))</f>
        <v/>
      </c>
      <c r="R68" s="66" t="str">
        <f>IF($B$1="Metric", IFERROR(VLOOKUP(SUBSTITUTE($A68&amp;"Metric"&amp;$B68," ",""),members_metric!$F$7:$J$2000,2,FALSE)/12,""),IFERROR(VLOOKUP(SUBSTITUTE($A68&amp;$B68," ",""),members!$D$7:$G$2000,2,FALSE)/12,""))</f>
        <v/>
      </c>
      <c r="S68" s="67" t="str">
        <f>IF($B$1="Metric", IFERROR(VLOOKUP(SUBSTITUTE($A68&amp;"Metric"&amp;$B68," ",""),members_metric!$F$7:$J$2000,5,FALSE),""),IFERROR(VLOOKUP(SUBSTITUTE($A68&amp;$B68," ",""),members!$D$7:$H$2000,5,FALSE),""))</f>
        <v/>
      </c>
      <c r="T68" s="55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  <c r="AK68" s="119"/>
      <c r="AL68" s="119"/>
      <c r="AM68" s="119"/>
      <c r="AN68" s="119"/>
      <c r="AO68" s="119"/>
      <c r="AP68" s="119"/>
      <c r="AQ68" s="119"/>
      <c r="AR68" s="119"/>
      <c r="AS68" s="119"/>
      <c r="AT68" s="119"/>
      <c r="AU68" s="119"/>
      <c r="AV68" s="119"/>
      <c r="AW68" s="119"/>
    </row>
    <row r="69" spans="1:49" ht="15" x14ac:dyDescent="0.2">
      <c r="A69" s="121"/>
      <c r="B69" s="122"/>
      <c r="C69" s="122"/>
      <c r="D69" s="122"/>
      <c r="E69" s="122"/>
      <c r="F69" s="58">
        <f t="shared" si="0"/>
        <v>0</v>
      </c>
      <c r="G69" s="59" t="str">
        <f>IF($B$1="Metric", IFERROR(VLOOKUP(SUBSTITUTE($A69&amp;"Metric"&amp;$B69," ",""),members_metric!$F$7:$J$2000,3,FALSE),""),  IFERROR(VLOOKUP(SUBSTITUTE($A69&amp;$B69," ",""),members!$D$7:$G$2000,3,FALSE),""))</f>
        <v/>
      </c>
      <c r="H69" s="60" t="str">
        <f t="shared" si="5"/>
        <v/>
      </c>
      <c r="I69" s="57"/>
      <c r="J69" s="61" t="str">
        <f>IFERROR(VLOOKUP(SUBSTITUTE($Q69&amp;ROUNDUP($G69,2)," ",""),HFF_Data1!$C$4:$M$1004,MATCH('Estimator FF 120+'!$C69,HFF_Data1!$C$4:$M$4,0),TRUE)*1000,"")</f>
        <v/>
      </c>
      <c r="K69" s="61" t="str">
        <f>IFERROR($J69/HFF_Data1!$H$1,"")</f>
        <v/>
      </c>
      <c r="L69" s="62" t="str">
        <f t="shared" si="2"/>
        <v/>
      </c>
      <c r="M69" s="63" t="str">
        <f>IFERROR(VLOOKUP(SUBSTITUTE($Q69&amp;ROUNDUP($G69,2)," ",""),HFF_Data1!$C$4:$N$1004,12,TRUE),"")</f>
        <v/>
      </c>
      <c r="N69" s="64" t="str">
        <f t="shared" si="3"/>
        <v/>
      </c>
      <c r="O69" s="65" t="str">
        <f t="shared" si="4"/>
        <v/>
      </c>
      <c r="P69" s="57"/>
      <c r="Q69" s="55" t="str">
        <f>IF($B$1="Metric",IFERROR(VLOOKUP(SUBSTITUTE($A69&amp;"Metric"&amp;$B69," ",""),members_metric!$F$7:$K$2000,6,FALSE),""),IFERROR(VLOOKUP(SUBSTITUTE($A69&amp;$B69," ",""),members!$D$7:$I$2000,6,FALSE),""))</f>
        <v/>
      </c>
      <c r="R69" s="66" t="str">
        <f>IF($B$1="Metric", IFERROR(VLOOKUP(SUBSTITUTE($A69&amp;"Metric"&amp;$B69," ",""),members_metric!$F$7:$J$2000,2,FALSE)/12,""),IFERROR(VLOOKUP(SUBSTITUTE($A69&amp;$B69," ",""),members!$D$7:$G$2000,2,FALSE)/12,""))</f>
        <v/>
      </c>
      <c r="S69" s="67" t="str">
        <f>IF($B$1="Metric", IFERROR(VLOOKUP(SUBSTITUTE($A69&amp;"Metric"&amp;$B69," ",""),members_metric!$F$7:$J$2000,5,FALSE),""),IFERROR(VLOOKUP(SUBSTITUTE($A69&amp;$B69," ",""),members!$D$7:$H$2000,5,FALSE),""))</f>
        <v/>
      </c>
      <c r="T69" s="55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  <c r="AK69" s="119"/>
      <c r="AL69" s="119"/>
      <c r="AM69" s="119"/>
      <c r="AN69" s="119"/>
      <c r="AO69" s="119"/>
      <c r="AP69" s="119"/>
      <c r="AQ69" s="119"/>
      <c r="AR69" s="119"/>
      <c r="AS69" s="119"/>
      <c r="AT69" s="119"/>
      <c r="AU69" s="119"/>
      <c r="AV69" s="119"/>
      <c r="AW69" s="119"/>
    </row>
    <row r="70" spans="1:49" ht="15" x14ac:dyDescent="0.2">
      <c r="A70" s="121"/>
      <c r="B70" s="122"/>
      <c r="C70" s="122"/>
      <c r="D70" s="122"/>
      <c r="E70" s="122"/>
      <c r="F70" s="58">
        <f t="shared" si="0"/>
        <v>0</v>
      </c>
      <c r="G70" s="59" t="str">
        <f>IF($B$1="Metric", IFERROR(VLOOKUP(SUBSTITUTE($A70&amp;"Metric"&amp;$B70," ",""),members_metric!$F$7:$J$2000,3,FALSE),""),  IFERROR(VLOOKUP(SUBSTITUTE($A70&amp;$B70," ",""),members!$D$7:$G$2000,3,FALSE),""))</f>
        <v/>
      </c>
      <c r="H70" s="60" t="str">
        <f t="shared" si="5"/>
        <v/>
      </c>
      <c r="I70" s="57"/>
      <c r="J70" s="61" t="str">
        <f>IFERROR(VLOOKUP(SUBSTITUTE($Q70&amp;ROUNDUP($G70,2)," ",""),HFF_Data1!$C$4:$M$1004,MATCH('Estimator FF 120+'!$C70,HFF_Data1!$C$4:$M$4,0),TRUE)*1000,"")</f>
        <v/>
      </c>
      <c r="K70" s="61" t="str">
        <f>IFERROR($J70/HFF_Data1!$H$1,"")</f>
        <v/>
      </c>
      <c r="L70" s="62" t="str">
        <f t="shared" si="2"/>
        <v/>
      </c>
      <c r="M70" s="63" t="str">
        <f>IFERROR(VLOOKUP(SUBSTITUTE($Q70&amp;ROUNDUP($G70,2)," ",""),HFF_Data1!$C$4:$N$1004,12,TRUE),"")</f>
        <v/>
      </c>
      <c r="N70" s="64" t="str">
        <f t="shared" si="3"/>
        <v/>
      </c>
      <c r="O70" s="65" t="str">
        <f t="shared" si="4"/>
        <v/>
      </c>
      <c r="P70" s="57"/>
      <c r="Q70" s="55" t="str">
        <f>IF($B$1="Metric",IFERROR(VLOOKUP(SUBSTITUTE($A70&amp;"Metric"&amp;$B70," ",""),members_metric!$F$7:$K$2000,6,FALSE),""),IFERROR(VLOOKUP(SUBSTITUTE($A70&amp;$B70," ",""),members!$D$7:$I$2000,6,FALSE),""))</f>
        <v/>
      </c>
      <c r="R70" s="66" t="str">
        <f>IF($B$1="Metric", IFERROR(VLOOKUP(SUBSTITUTE($A70&amp;"Metric"&amp;$B70," ",""),members_metric!$F$7:$J$2000,2,FALSE)/12,""),IFERROR(VLOOKUP(SUBSTITUTE($A70&amp;$B70," ",""),members!$D$7:$G$2000,2,FALSE)/12,""))</f>
        <v/>
      </c>
      <c r="S70" s="67" t="str">
        <f>IF($B$1="Metric", IFERROR(VLOOKUP(SUBSTITUTE($A70&amp;"Metric"&amp;$B70," ",""),members_metric!$F$7:$J$2000,5,FALSE),""),IFERROR(VLOOKUP(SUBSTITUTE($A70&amp;$B70," ",""),members!$D$7:$H$2000,5,FALSE),""))</f>
        <v/>
      </c>
      <c r="T70" s="55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19"/>
      <c r="AO70" s="119"/>
      <c r="AP70" s="119"/>
      <c r="AQ70" s="119"/>
      <c r="AR70" s="119"/>
      <c r="AS70" s="119"/>
      <c r="AT70" s="119"/>
      <c r="AU70" s="119"/>
      <c r="AV70" s="119"/>
      <c r="AW70" s="119"/>
    </row>
    <row r="71" spans="1:49" ht="15" x14ac:dyDescent="0.2">
      <c r="A71" s="121"/>
      <c r="B71" s="122"/>
      <c r="C71" s="122"/>
      <c r="D71" s="122"/>
      <c r="E71" s="122"/>
      <c r="F71" s="58">
        <f t="shared" si="0"/>
        <v>0</v>
      </c>
      <c r="G71" s="59" t="str">
        <f>IF($B$1="Metric", IFERROR(VLOOKUP(SUBSTITUTE($A71&amp;"Metric"&amp;$B71," ",""),members_metric!$F$7:$J$2000,3,FALSE),""),  IFERROR(VLOOKUP(SUBSTITUTE($A71&amp;$B71," ",""),members!$D$7:$G$2000,3,FALSE),""))</f>
        <v/>
      </c>
      <c r="H71" s="60" t="str">
        <f t="shared" si="5"/>
        <v/>
      </c>
      <c r="I71" s="57"/>
      <c r="J71" s="61" t="str">
        <f>IFERROR(VLOOKUP(SUBSTITUTE($Q71&amp;ROUNDUP($G71,2)," ",""),HFF_Data1!$C$4:$M$1004,MATCH('Estimator FF 120+'!$C71,HFF_Data1!$C$4:$M$4,0),TRUE)*1000,"")</f>
        <v/>
      </c>
      <c r="K71" s="61" t="str">
        <f>IFERROR($J71/HFF_Data1!$H$1,"")</f>
        <v/>
      </c>
      <c r="L71" s="62" t="str">
        <f t="shared" si="2"/>
        <v/>
      </c>
      <c r="M71" s="63" t="str">
        <f>IFERROR(VLOOKUP(SUBSTITUTE($Q71&amp;ROUNDUP($G71,2)," ",""),HFF_Data1!$C$4:$N$1004,12,TRUE),"")</f>
        <v/>
      </c>
      <c r="N71" s="64" t="str">
        <f t="shared" si="3"/>
        <v/>
      </c>
      <c r="O71" s="65" t="str">
        <f t="shared" si="4"/>
        <v/>
      </c>
      <c r="P71" s="57"/>
      <c r="Q71" s="55" t="str">
        <f>IF($B$1="Metric",IFERROR(VLOOKUP(SUBSTITUTE($A71&amp;"Metric"&amp;$B71," ",""),members_metric!$F$7:$K$2000,6,FALSE),""),IFERROR(VLOOKUP(SUBSTITUTE($A71&amp;$B71," ",""),members!$D$7:$I$2000,6,FALSE),""))</f>
        <v/>
      </c>
      <c r="R71" s="66" t="str">
        <f>IF($B$1="Metric", IFERROR(VLOOKUP(SUBSTITUTE($A71&amp;"Metric"&amp;$B71," ",""),members_metric!$F$7:$J$2000,2,FALSE)/12,""),IFERROR(VLOOKUP(SUBSTITUTE($A71&amp;$B71," ",""),members!$D$7:$G$2000,2,FALSE)/12,""))</f>
        <v/>
      </c>
      <c r="S71" s="67" t="str">
        <f>IF($B$1="Metric", IFERROR(VLOOKUP(SUBSTITUTE($A71&amp;"Metric"&amp;$B71," ",""),members_metric!$F$7:$J$2000,5,FALSE),""),IFERROR(VLOOKUP(SUBSTITUTE($A71&amp;$B71," ",""),members!$D$7:$H$2000,5,FALSE),""))</f>
        <v/>
      </c>
      <c r="T71" s="55"/>
      <c r="U71" s="119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  <c r="AG71" s="119"/>
      <c r="AH71" s="119"/>
      <c r="AI71" s="119"/>
      <c r="AJ71" s="119"/>
      <c r="AK71" s="119"/>
      <c r="AL71" s="119"/>
      <c r="AM71" s="119"/>
      <c r="AN71" s="119"/>
      <c r="AO71" s="119"/>
      <c r="AP71" s="119"/>
      <c r="AQ71" s="119"/>
      <c r="AR71" s="119"/>
      <c r="AS71" s="119"/>
      <c r="AT71" s="119"/>
      <c r="AU71" s="119"/>
      <c r="AV71" s="119"/>
      <c r="AW71" s="119"/>
    </row>
    <row r="72" spans="1:49" ht="15" x14ac:dyDescent="0.2">
      <c r="A72" s="121"/>
      <c r="B72" s="122"/>
      <c r="C72" s="122"/>
      <c r="D72" s="122"/>
      <c r="E72" s="122"/>
      <c r="F72" s="58">
        <f t="shared" si="0"/>
        <v>0</v>
      </c>
      <c r="G72" s="59" t="str">
        <f>IF($B$1="Metric", IFERROR(VLOOKUP(SUBSTITUTE($A72&amp;"Metric"&amp;$B72," ",""),members_metric!$F$7:$J$2000,3,FALSE),""),  IFERROR(VLOOKUP(SUBSTITUTE($A72&amp;$B72," ",""),members!$D$7:$G$2000,3,FALSE),""))</f>
        <v/>
      </c>
      <c r="H72" s="60" t="str">
        <f t="shared" si="5"/>
        <v/>
      </c>
      <c r="I72" s="57"/>
      <c r="J72" s="61" t="str">
        <f>IFERROR(VLOOKUP(SUBSTITUTE($Q72&amp;ROUNDUP($G72,2)," ",""),HFF_Data1!$C$4:$M$1004,MATCH('Estimator FF 120+'!$C72,HFF_Data1!$C$4:$M$4,0),TRUE)*1000,"")</f>
        <v/>
      </c>
      <c r="K72" s="61" t="str">
        <f>IFERROR($J72/HFF_Data1!$H$1,"")</f>
        <v/>
      </c>
      <c r="L72" s="62" t="str">
        <f t="shared" si="2"/>
        <v/>
      </c>
      <c r="M72" s="63" t="str">
        <f>IFERROR(VLOOKUP(SUBSTITUTE($Q72&amp;ROUNDUP($G72,2)," ",""),HFF_Data1!$C$4:$N$1004,12,TRUE),"")</f>
        <v/>
      </c>
      <c r="N72" s="64" t="str">
        <f t="shared" si="3"/>
        <v/>
      </c>
      <c r="O72" s="65" t="str">
        <f t="shared" si="4"/>
        <v/>
      </c>
      <c r="P72" s="57"/>
      <c r="Q72" s="55" t="str">
        <f>IF($B$1="Metric",IFERROR(VLOOKUP(SUBSTITUTE($A72&amp;"Metric"&amp;$B72," ",""),members_metric!$F$7:$K$2000,6,FALSE),""),IFERROR(VLOOKUP(SUBSTITUTE($A72&amp;$B72," ",""),members!$D$7:$I$2000,6,FALSE),""))</f>
        <v/>
      </c>
      <c r="R72" s="66" t="str">
        <f>IF($B$1="Metric", IFERROR(VLOOKUP(SUBSTITUTE($A72&amp;"Metric"&amp;$B72," ",""),members_metric!$F$7:$J$2000,2,FALSE)/12,""),IFERROR(VLOOKUP(SUBSTITUTE($A72&amp;$B72," ",""),members!$D$7:$G$2000,2,FALSE)/12,""))</f>
        <v/>
      </c>
      <c r="S72" s="67" t="str">
        <f>IF($B$1="Metric", IFERROR(VLOOKUP(SUBSTITUTE($A72&amp;"Metric"&amp;$B72," ",""),members_metric!$F$7:$J$2000,5,FALSE),""),IFERROR(VLOOKUP(SUBSTITUTE($A72&amp;$B72," ",""),members!$D$7:$H$2000,5,FALSE),""))</f>
        <v/>
      </c>
      <c r="T72" s="55"/>
      <c r="U72" s="119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  <c r="AF72" s="119"/>
      <c r="AG72" s="119"/>
      <c r="AH72" s="119"/>
      <c r="AI72" s="119"/>
      <c r="AJ72" s="119"/>
      <c r="AK72" s="119"/>
      <c r="AL72" s="119"/>
      <c r="AM72" s="119"/>
      <c r="AN72" s="119"/>
      <c r="AO72" s="119"/>
      <c r="AP72" s="119"/>
      <c r="AQ72" s="119"/>
      <c r="AR72" s="119"/>
      <c r="AS72" s="119"/>
      <c r="AT72" s="119"/>
      <c r="AU72" s="119"/>
      <c r="AV72" s="119"/>
      <c r="AW72" s="119"/>
    </row>
    <row r="73" spans="1:49" ht="15" x14ac:dyDescent="0.2">
      <c r="A73" s="121"/>
      <c r="B73" s="122"/>
      <c r="C73" s="122"/>
      <c r="D73" s="122"/>
      <c r="E73" s="122"/>
      <c r="F73" s="58">
        <f t="shared" si="0"/>
        <v>0</v>
      </c>
      <c r="G73" s="59" t="str">
        <f>IF($B$1="Metric", IFERROR(VLOOKUP(SUBSTITUTE($A73&amp;"Metric"&amp;$B73," ",""),members_metric!$F$7:$J$2000,3,FALSE),""),  IFERROR(VLOOKUP(SUBSTITUTE($A73&amp;$B73," ",""),members!$D$7:$G$2000,3,FALSE),""))</f>
        <v/>
      </c>
      <c r="H73" s="60" t="str">
        <f t="shared" si="5"/>
        <v/>
      </c>
      <c r="I73" s="57"/>
      <c r="J73" s="61" t="str">
        <f>IFERROR(VLOOKUP(SUBSTITUTE($Q73&amp;ROUNDUP($G73,2)," ",""),HFF_Data1!$C$4:$M$1004,MATCH('Estimator FF 120+'!$C73,HFF_Data1!$C$4:$M$4,0),TRUE)*1000,"")</f>
        <v/>
      </c>
      <c r="K73" s="61" t="str">
        <f>IFERROR($J73/HFF_Data1!$H$1,"")</f>
        <v/>
      </c>
      <c r="L73" s="62" t="str">
        <f t="shared" si="2"/>
        <v/>
      </c>
      <c r="M73" s="63" t="str">
        <f>IFERROR(VLOOKUP(SUBSTITUTE($Q73&amp;ROUNDUP($G73,2)," ",""),HFF_Data1!$C$4:$N$1004,12,TRUE),"")</f>
        <v/>
      </c>
      <c r="N73" s="64" t="str">
        <f t="shared" si="3"/>
        <v/>
      </c>
      <c r="O73" s="65" t="str">
        <f t="shared" si="4"/>
        <v/>
      </c>
      <c r="P73" s="57"/>
      <c r="Q73" s="55" t="str">
        <f>IF($B$1="Metric",IFERROR(VLOOKUP(SUBSTITUTE($A73&amp;"Metric"&amp;$B73," ",""),members_metric!$F$7:$K$2000,6,FALSE),""),IFERROR(VLOOKUP(SUBSTITUTE($A73&amp;$B73," ",""),members!$D$7:$I$2000,6,FALSE),""))</f>
        <v/>
      </c>
      <c r="R73" s="66" t="str">
        <f>IF($B$1="Metric", IFERROR(VLOOKUP(SUBSTITUTE($A73&amp;"Metric"&amp;$B73," ",""),members_metric!$F$7:$J$2000,2,FALSE)/12,""),IFERROR(VLOOKUP(SUBSTITUTE($A73&amp;$B73," ",""),members!$D$7:$G$2000,2,FALSE)/12,""))</f>
        <v/>
      </c>
      <c r="S73" s="67" t="str">
        <f>IF($B$1="Metric", IFERROR(VLOOKUP(SUBSTITUTE($A73&amp;"Metric"&amp;$B73," ",""),members_metric!$F$7:$J$2000,5,FALSE),""),IFERROR(VLOOKUP(SUBSTITUTE($A73&amp;$B73," ",""),members!$D$7:$H$2000,5,FALSE),""))</f>
        <v/>
      </c>
      <c r="T73" s="55"/>
      <c r="U73" s="119"/>
      <c r="V73" s="119"/>
      <c r="W73" s="119"/>
      <c r="X73" s="119"/>
      <c r="Y73" s="119"/>
      <c r="Z73" s="119"/>
      <c r="AA73" s="119"/>
      <c r="AB73" s="119"/>
      <c r="AC73" s="119"/>
      <c r="AD73" s="119"/>
      <c r="AE73" s="119"/>
      <c r="AF73" s="119"/>
      <c r="AG73" s="119"/>
      <c r="AH73" s="119"/>
      <c r="AI73" s="119"/>
      <c r="AJ73" s="119"/>
      <c r="AK73" s="119"/>
      <c r="AL73" s="119"/>
      <c r="AM73" s="119"/>
      <c r="AN73" s="119"/>
      <c r="AO73" s="119"/>
      <c r="AP73" s="119"/>
      <c r="AQ73" s="119"/>
      <c r="AR73" s="119"/>
      <c r="AS73" s="119"/>
      <c r="AT73" s="119"/>
      <c r="AU73" s="119"/>
      <c r="AV73" s="119"/>
      <c r="AW73" s="119"/>
    </row>
    <row r="74" spans="1:49" ht="15" x14ac:dyDescent="0.2">
      <c r="A74" s="121"/>
      <c r="B74" s="122"/>
      <c r="C74" s="122"/>
      <c r="D74" s="122"/>
      <c r="E74" s="122"/>
      <c r="F74" s="58">
        <f t="shared" si="0"/>
        <v>0</v>
      </c>
      <c r="G74" s="59" t="str">
        <f>IF($B$1="Metric", IFERROR(VLOOKUP(SUBSTITUTE($A74&amp;"Metric"&amp;$B74," ",""),members_metric!$F$7:$J$2000,3,FALSE),""),  IFERROR(VLOOKUP(SUBSTITUTE($A74&amp;$B74," ",""),members!$D$7:$G$2000,3,FALSE),""))</f>
        <v/>
      </c>
      <c r="H74" s="60" t="str">
        <f t="shared" si="5"/>
        <v/>
      </c>
      <c r="I74" s="57"/>
      <c r="J74" s="61" t="str">
        <f>IFERROR(VLOOKUP(SUBSTITUTE($Q74&amp;ROUNDUP($G74,2)," ",""),HFF_Data1!$C$4:$M$1004,MATCH('Estimator FF 120+'!$C74,HFF_Data1!$C$4:$M$4,0),TRUE)*1000,"")</f>
        <v/>
      </c>
      <c r="K74" s="61" t="str">
        <f>IFERROR($J74/HFF_Data1!$H$1,"")</f>
        <v/>
      </c>
      <c r="L74" s="62" t="str">
        <f t="shared" si="2"/>
        <v/>
      </c>
      <c r="M74" s="63" t="str">
        <f>IFERROR(VLOOKUP(SUBSTITUTE($Q74&amp;ROUNDUP($G74,2)," ",""),HFF_Data1!$C$4:$N$1004,12,TRUE),"")</f>
        <v/>
      </c>
      <c r="N74" s="64" t="str">
        <f t="shared" si="3"/>
        <v/>
      </c>
      <c r="O74" s="65" t="str">
        <f t="shared" si="4"/>
        <v/>
      </c>
      <c r="P74" s="57"/>
      <c r="Q74" s="55" t="str">
        <f>IF($B$1="Metric",IFERROR(VLOOKUP(SUBSTITUTE($A74&amp;"Metric"&amp;$B74," ",""),members_metric!$F$7:$K$2000,6,FALSE),""),IFERROR(VLOOKUP(SUBSTITUTE($A74&amp;$B74," ",""),members!$D$7:$I$2000,6,FALSE),""))</f>
        <v/>
      </c>
      <c r="R74" s="66" t="str">
        <f>IF($B$1="Metric", IFERROR(VLOOKUP(SUBSTITUTE($A74&amp;"Metric"&amp;$B74," ",""),members_metric!$F$7:$J$2000,2,FALSE)/12,""),IFERROR(VLOOKUP(SUBSTITUTE($A74&amp;$B74," ",""),members!$D$7:$G$2000,2,FALSE)/12,""))</f>
        <v/>
      </c>
      <c r="S74" s="67" t="str">
        <f>IF($B$1="Metric", IFERROR(VLOOKUP(SUBSTITUTE($A74&amp;"Metric"&amp;$B74," ",""),members_metric!$F$7:$J$2000,5,FALSE),""),IFERROR(VLOOKUP(SUBSTITUTE($A74&amp;$B74," ",""),members!$D$7:$H$2000,5,FALSE),""))</f>
        <v/>
      </c>
      <c r="T74" s="55"/>
      <c r="U74" s="119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  <c r="AG74" s="119"/>
      <c r="AH74" s="119"/>
      <c r="AI74" s="119"/>
      <c r="AJ74" s="119"/>
      <c r="AK74" s="119"/>
      <c r="AL74" s="119"/>
      <c r="AM74" s="119"/>
      <c r="AN74" s="119"/>
      <c r="AO74" s="119"/>
      <c r="AP74" s="119"/>
      <c r="AQ74" s="119"/>
      <c r="AR74" s="119"/>
      <c r="AS74" s="119"/>
      <c r="AT74" s="119"/>
      <c r="AU74" s="119"/>
      <c r="AV74" s="119"/>
      <c r="AW74" s="119"/>
    </row>
    <row r="75" spans="1:49" ht="15" x14ac:dyDescent="0.2">
      <c r="A75" s="121"/>
      <c r="B75" s="122"/>
      <c r="C75" s="122"/>
      <c r="D75" s="122"/>
      <c r="E75" s="122"/>
      <c r="F75" s="58">
        <f t="shared" si="0"/>
        <v>0</v>
      </c>
      <c r="G75" s="59" t="str">
        <f>IF($B$1="Metric", IFERROR(VLOOKUP(SUBSTITUTE($A75&amp;"Metric"&amp;$B75," ",""),members_metric!$F$7:$J$2000,3,FALSE),""),  IFERROR(VLOOKUP(SUBSTITUTE($A75&amp;$B75," ",""),members!$D$7:$G$2000,3,FALSE),""))</f>
        <v/>
      </c>
      <c r="H75" s="60" t="str">
        <f t="shared" si="5"/>
        <v/>
      </c>
      <c r="I75" s="57"/>
      <c r="J75" s="61" t="str">
        <f>IFERROR(VLOOKUP(SUBSTITUTE($Q75&amp;ROUNDUP($G75,2)," ",""),HFF_Data1!$C$4:$M$1004,MATCH('Estimator FF 120+'!$C75,HFF_Data1!$C$4:$M$4,0),TRUE)*1000,"")</f>
        <v/>
      </c>
      <c r="K75" s="61" t="str">
        <f>IFERROR($J75/HFF_Data1!$H$1,"")</f>
        <v/>
      </c>
      <c r="L75" s="62" t="str">
        <f t="shared" si="2"/>
        <v/>
      </c>
      <c r="M75" s="63" t="str">
        <f>IFERROR(VLOOKUP(SUBSTITUTE($Q75&amp;ROUNDUP($G75,2)," ",""),HFF_Data1!$C$4:$N$1004,12,TRUE),"")</f>
        <v/>
      </c>
      <c r="N75" s="64" t="str">
        <f t="shared" si="3"/>
        <v/>
      </c>
      <c r="O75" s="65" t="str">
        <f t="shared" si="4"/>
        <v/>
      </c>
      <c r="P75" s="57"/>
      <c r="Q75" s="55" t="str">
        <f>IF($B$1="Metric",IFERROR(VLOOKUP(SUBSTITUTE($A75&amp;"Metric"&amp;$B75," ",""),members_metric!$F$7:$K$2000,6,FALSE),""),IFERROR(VLOOKUP(SUBSTITUTE($A75&amp;$B75," ",""),members!$D$7:$I$2000,6,FALSE),""))</f>
        <v/>
      </c>
      <c r="R75" s="66" t="str">
        <f>IF($B$1="Metric", IFERROR(VLOOKUP(SUBSTITUTE($A75&amp;"Metric"&amp;$B75," ",""),members_metric!$F$7:$J$2000,2,FALSE)/12,""),IFERROR(VLOOKUP(SUBSTITUTE($A75&amp;$B75," ",""),members!$D$7:$G$2000,2,FALSE)/12,""))</f>
        <v/>
      </c>
      <c r="S75" s="67" t="str">
        <f>IF($B$1="Metric", IFERROR(VLOOKUP(SUBSTITUTE($A75&amp;"Metric"&amp;$B75," ",""),members_metric!$F$7:$J$2000,5,FALSE),""),IFERROR(VLOOKUP(SUBSTITUTE($A75&amp;$B75," ",""),members!$D$7:$H$2000,5,FALSE),""))</f>
        <v/>
      </c>
      <c r="T75" s="55"/>
      <c r="U75" s="119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  <c r="AG75" s="119"/>
      <c r="AH75" s="119"/>
      <c r="AI75" s="119"/>
      <c r="AJ75" s="119"/>
      <c r="AK75" s="119"/>
      <c r="AL75" s="119"/>
      <c r="AM75" s="119"/>
      <c r="AN75" s="119"/>
      <c r="AO75" s="119"/>
      <c r="AP75" s="119"/>
      <c r="AQ75" s="119"/>
      <c r="AR75" s="119"/>
      <c r="AS75" s="119"/>
      <c r="AT75" s="119"/>
      <c r="AU75" s="119"/>
      <c r="AV75" s="119"/>
      <c r="AW75" s="119"/>
    </row>
    <row r="76" spans="1:49" ht="15" x14ac:dyDescent="0.2">
      <c r="A76" s="121"/>
      <c r="B76" s="122"/>
      <c r="C76" s="122"/>
      <c r="D76" s="122"/>
      <c r="E76" s="122"/>
      <c r="F76" s="58">
        <f t="shared" si="0"/>
        <v>0</v>
      </c>
      <c r="G76" s="59" t="str">
        <f>IF($B$1="Metric", IFERROR(VLOOKUP(SUBSTITUTE($A76&amp;"Metric"&amp;$B76," ",""),members_metric!$F$7:$J$2000,3,FALSE),""),  IFERROR(VLOOKUP(SUBSTITUTE($A76&amp;$B76," ",""),members!$D$7:$G$2000,3,FALSE),""))</f>
        <v/>
      </c>
      <c r="H76" s="60" t="str">
        <f t="shared" si="5"/>
        <v/>
      </c>
      <c r="I76" s="57"/>
      <c r="J76" s="61" t="str">
        <f>IFERROR(VLOOKUP(SUBSTITUTE($Q76&amp;ROUNDUP($G76,2)," ",""),HFF_Data1!$C$4:$M$1004,MATCH('Estimator FF 120+'!$C76,HFF_Data1!$C$4:$M$4,0),TRUE)*1000,"")</f>
        <v/>
      </c>
      <c r="K76" s="61" t="str">
        <f>IFERROR($J76/HFF_Data1!$H$1,"")</f>
        <v/>
      </c>
      <c r="L76" s="62" t="str">
        <f t="shared" si="2"/>
        <v/>
      </c>
      <c r="M76" s="63" t="str">
        <f>IFERROR(VLOOKUP(SUBSTITUTE($Q76&amp;ROUNDUP($G76,2)," ",""),HFF_Data1!$C$4:$N$1004,12,TRUE),"")</f>
        <v/>
      </c>
      <c r="N76" s="64" t="str">
        <f t="shared" si="3"/>
        <v/>
      </c>
      <c r="O76" s="65" t="str">
        <f t="shared" si="4"/>
        <v/>
      </c>
      <c r="P76" s="57"/>
      <c r="Q76" s="55" t="str">
        <f>IF($B$1="Metric",IFERROR(VLOOKUP(SUBSTITUTE($A76&amp;"Metric"&amp;$B76," ",""),members_metric!$F$7:$K$2000,6,FALSE),""),IFERROR(VLOOKUP(SUBSTITUTE($A76&amp;$B76," ",""),members!$D$7:$I$2000,6,FALSE),""))</f>
        <v/>
      </c>
      <c r="R76" s="66" t="str">
        <f>IF($B$1="Metric", IFERROR(VLOOKUP(SUBSTITUTE($A76&amp;"Metric"&amp;$B76," ",""),members_metric!$F$7:$J$2000,2,FALSE)/12,""),IFERROR(VLOOKUP(SUBSTITUTE($A76&amp;$B76," ",""),members!$D$7:$G$2000,2,FALSE)/12,""))</f>
        <v/>
      </c>
      <c r="S76" s="67" t="str">
        <f>IF($B$1="Metric", IFERROR(VLOOKUP(SUBSTITUTE($A76&amp;"Metric"&amp;$B76," ",""),members_metric!$F$7:$J$2000,5,FALSE),""),IFERROR(VLOOKUP(SUBSTITUTE($A76&amp;$B76," ",""),members!$D$7:$H$2000,5,FALSE),""))</f>
        <v/>
      </c>
      <c r="T76" s="55"/>
      <c r="U76" s="119"/>
      <c r="V76" s="119"/>
      <c r="W76" s="119"/>
      <c r="X76" s="119"/>
      <c r="Y76" s="119"/>
      <c r="Z76" s="119"/>
      <c r="AA76" s="119"/>
      <c r="AB76" s="119"/>
      <c r="AC76" s="119"/>
      <c r="AD76" s="119"/>
      <c r="AE76" s="119"/>
      <c r="AF76" s="119"/>
      <c r="AG76" s="119"/>
      <c r="AH76" s="119"/>
      <c r="AI76" s="119"/>
      <c r="AJ76" s="119"/>
      <c r="AK76" s="119"/>
      <c r="AL76" s="119"/>
      <c r="AM76" s="119"/>
      <c r="AN76" s="119"/>
      <c r="AO76" s="119"/>
      <c r="AP76" s="119"/>
      <c r="AQ76" s="119"/>
      <c r="AR76" s="119"/>
      <c r="AS76" s="119"/>
      <c r="AT76" s="119"/>
      <c r="AU76" s="119"/>
      <c r="AV76" s="119"/>
      <c r="AW76" s="119"/>
    </row>
    <row r="77" spans="1:49" ht="15" x14ac:dyDescent="0.2">
      <c r="A77" s="121"/>
      <c r="B77" s="122"/>
      <c r="C77" s="122"/>
      <c r="D77" s="122"/>
      <c r="E77" s="122"/>
      <c r="F77" s="58">
        <f t="shared" si="0"/>
        <v>0</v>
      </c>
      <c r="G77" s="59" t="str">
        <f>IF($B$1="Metric", IFERROR(VLOOKUP(SUBSTITUTE($A77&amp;"Metric"&amp;$B77," ",""),members_metric!$F$7:$J$2000,3,FALSE),""),  IFERROR(VLOOKUP(SUBSTITUTE($A77&amp;$B77," ",""),members!$D$7:$G$2000,3,FALSE),""))</f>
        <v/>
      </c>
      <c r="H77" s="60" t="str">
        <f t="shared" si="5"/>
        <v/>
      </c>
      <c r="I77" s="57"/>
      <c r="J77" s="61" t="str">
        <f>IFERROR(VLOOKUP(SUBSTITUTE($Q77&amp;ROUNDUP($G77,2)," ",""),HFF_Data1!$C$4:$M$1004,MATCH('Estimator FF 120+'!$C77,HFF_Data1!$C$4:$M$4,0),TRUE)*1000,"")</f>
        <v/>
      </c>
      <c r="K77" s="61" t="str">
        <f>IFERROR($J77/HFF_Data1!$H$1,"")</f>
        <v/>
      </c>
      <c r="L77" s="62" t="str">
        <f t="shared" si="2"/>
        <v/>
      </c>
      <c r="M77" s="63" t="str">
        <f>IFERROR(VLOOKUP(SUBSTITUTE($Q77&amp;ROUNDUP($G77,2)," ",""),HFF_Data1!$C$4:$N$1004,12,TRUE),"")</f>
        <v/>
      </c>
      <c r="N77" s="64" t="str">
        <f t="shared" si="3"/>
        <v/>
      </c>
      <c r="O77" s="65" t="str">
        <f t="shared" si="4"/>
        <v/>
      </c>
      <c r="P77" s="57"/>
      <c r="Q77" s="55" t="str">
        <f>IF($B$1="Metric",IFERROR(VLOOKUP(SUBSTITUTE($A77&amp;"Metric"&amp;$B77," ",""),members_metric!$F$7:$K$2000,6,FALSE),""),IFERROR(VLOOKUP(SUBSTITUTE($A77&amp;$B77," ",""),members!$D$7:$I$2000,6,FALSE),""))</f>
        <v/>
      </c>
      <c r="R77" s="66" t="str">
        <f>IF($B$1="Metric", IFERROR(VLOOKUP(SUBSTITUTE($A77&amp;"Metric"&amp;$B77," ",""),members_metric!$F$7:$J$2000,2,FALSE)/12,""),IFERROR(VLOOKUP(SUBSTITUTE($A77&amp;$B77," ",""),members!$D$7:$G$2000,2,FALSE)/12,""))</f>
        <v/>
      </c>
      <c r="S77" s="67" t="str">
        <f>IF($B$1="Metric", IFERROR(VLOOKUP(SUBSTITUTE($A77&amp;"Metric"&amp;$B77," ",""),members_metric!$F$7:$J$2000,5,FALSE),""),IFERROR(VLOOKUP(SUBSTITUTE($A77&amp;$B77," ",""),members!$D$7:$H$2000,5,FALSE),""))</f>
        <v/>
      </c>
      <c r="T77" s="55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19"/>
      <c r="AG77" s="119"/>
      <c r="AH77" s="119"/>
      <c r="AI77" s="119"/>
      <c r="AJ77" s="119"/>
      <c r="AK77" s="119"/>
      <c r="AL77" s="119"/>
      <c r="AM77" s="119"/>
      <c r="AN77" s="119"/>
      <c r="AO77" s="119"/>
      <c r="AP77" s="119"/>
      <c r="AQ77" s="119"/>
      <c r="AR77" s="119"/>
      <c r="AS77" s="119"/>
      <c r="AT77" s="119"/>
      <c r="AU77" s="119"/>
      <c r="AV77" s="119"/>
      <c r="AW77" s="119"/>
    </row>
    <row r="78" spans="1:49" ht="15" x14ac:dyDescent="0.2">
      <c r="A78" s="121"/>
      <c r="B78" s="122"/>
      <c r="C78" s="122"/>
      <c r="D78" s="122"/>
      <c r="E78" s="122"/>
      <c r="F78" s="58">
        <f t="shared" si="0"/>
        <v>0</v>
      </c>
      <c r="G78" s="59" t="str">
        <f>IF($B$1="Metric", IFERROR(VLOOKUP(SUBSTITUTE($A78&amp;"Metric"&amp;$B78," ",""),members_metric!$F$7:$J$2000,3,FALSE),""),  IFERROR(VLOOKUP(SUBSTITUTE($A78&amp;$B78," ",""),members!$D$7:$G$2000,3,FALSE),""))</f>
        <v/>
      </c>
      <c r="H78" s="60" t="str">
        <f t="shared" si="5"/>
        <v/>
      </c>
      <c r="I78" s="57"/>
      <c r="J78" s="61" t="str">
        <f>IFERROR(VLOOKUP(SUBSTITUTE($Q78&amp;ROUNDUP($G78,2)," ",""),HFF_Data1!$C$4:$M$1004,MATCH('Estimator FF 120+'!$C78,HFF_Data1!$C$4:$M$4,0),TRUE)*1000,"")</f>
        <v/>
      </c>
      <c r="K78" s="61" t="str">
        <f>IFERROR($J78/HFF_Data1!$H$1,"")</f>
        <v/>
      </c>
      <c r="L78" s="62" t="str">
        <f t="shared" si="2"/>
        <v/>
      </c>
      <c r="M78" s="63" t="str">
        <f>IFERROR(VLOOKUP(SUBSTITUTE($Q78&amp;ROUNDUP($G78,2)," ",""),HFF_Data1!$C$4:$N$1004,12,TRUE),"")</f>
        <v/>
      </c>
      <c r="N78" s="64" t="str">
        <f t="shared" si="3"/>
        <v/>
      </c>
      <c r="O78" s="65" t="str">
        <f t="shared" si="4"/>
        <v/>
      </c>
      <c r="P78" s="57"/>
      <c r="Q78" s="55" t="str">
        <f>IF($B$1="Metric",IFERROR(VLOOKUP(SUBSTITUTE($A78&amp;"Metric"&amp;$B78," ",""),members_metric!$F$7:$K$2000,6,FALSE),""),IFERROR(VLOOKUP(SUBSTITUTE($A78&amp;$B78," ",""),members!$D$7:$I$2000,6,FALSE),""))</f>
        <v/>
      </c>
      <c r="R78" s="66" t="str">
        <f>IF($B$1="Metric", IFERROR(VLOOKUP(SUBSTITUTE($A78&amp;"Metric"&amp;$B78," ",""),members_metric!$F$7:$J$2000,2,FALSE)/12,""),IFERROR(VLOOKUP(SUBSTITUTE($A78&amp;$B78," ",""),members!$D$7:$G$2000,2,FALSE)/12,""))</f>
        <v/>
      </c>
      <c r="S78" s="67" t="str">
        <f>IF($B$1="Metric", IFERROR(VLOOKUP(SUBSTITUTE($A78&amp;"Metric"&amp;$B78," ",""),members_metric!$F$7:$J$2000,5,FALSE),""),IFERROR(VLOOKUP(SUBSTITUTE($A78&amp;$B78," ",""),members!$D$7:$H$2000,5,FALSE),""))</f>
        <v/>
      </c>
      <c r="T78" s="55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19"/>
      <c r="AG78" s="119"/>
      <c r="AH78" s="119"/>
      <c r="AI78" s="119"/>
      <c r="AJ78" s="119"/>
      <c r="AK78" s="119"/>
      <c r="AL78" s="119"/>
      <c r="AM78" s="119"/>
      <c r="AN78" s="119"/>
      <c r="AO78" s="119"/>
      <c r="AP78" s="119"/>
      <c r="AQ78" s="119"/>
      <c r="AR78" s="119"/>
      <c r="AS78" s="119"/>
      <c r="AT78" s="119"/>
      <c r="AU78" s="119"/>
      <c r="AV78" s="119"/>
      <c r="AW78" s="119"/>
    </row>
    <row r="79" spans="1:49" ht="15" x14ac:dyDescent="0.2">
      <c r="A79" s="121"/>
      <c r="B79" s="122"/>
      <c r="C79" s="122"/>
      <c r="D79" s="122"/>
      <c r="E79" s="122"/>
      <c r="F79" s="58">
        <f t="shared" ref="F79:F142" si="6">D79*E79</f>
        <v>0</v>
      </c>
      <c r="G79" s="59" t="str">
        <f>IF($B$1="Metric", IFERROR(VLOOKUP(SUBSTITUTE($A79&amp;"Metric"&amp;$B79," ",""),members_metric!$F$7:$J$2000,3,FALSE),""),  IFERROR(VLOOKUP(SUBSTITUTE($A79&amp;$B79," ",""),members!$D$7:$G$2000,3,FALSE),""))</f>
        <v/>
      </c>
      <c r="H79" s="60" t="str">
        <f t="shared" ref="H79:H110" si="7">IFERROR($R79*$E79*$D79,"")</f>
        <v/>
      </c>
      <c r="I79" s="57"/>
      <c r="J79" s="61" t="str">
        <f>IFERROR(VLOOKUP(SUBSTITUTE($Q79&amp;ROUNDUP($G79,2)," ",""),HFF_Data1!$C$4:$M$1004,MATCH('Estimator FF 120+'!$C79,HFF_Data1!$C$4:$M$4,0),TRUE)*1000,"")</f>
        <v/>
      </c>
      <c r="K79" s="61" t="str">
        <f>IFERROR($J79/HFF_Data1!$H$1,"")</f>
        <v/>
      </c>
      <c r="L79" s="62" t="str">
        <f t="shared" ref="L79:L142" si="8">IFERROR(1/((($K79/1000)*12*12)/231),"")</f>
        <v/>
      </c>
      <c r="M79" s="63" t="str">
        <f>IFERROR(VLOOKUP(SUBSTITUTE($Q79&amp;ROUNDUP($G79,2)," ",""),HFF_Data1!$C$4:$N$1004,12,TRUE),"")</f>
        <v/>
      </c>
      <c r="N79" s="64" t="str">
        <f t="shared" ref="N79:N142" si="9">IFERROR($H79/$L79,"")</f>
        <v/>
      </c>
      <c r="O79" s="65" t="str">
        <f t="shared" ref="O79:O142" si="10">IFERROR(ROUNDUP($K79/$O$13,0), "")</f>
        <v/>
      </c>
      <c r="P79" s="57"/>
      <c r="Q79" s="55" t="str">
        <f>IF($B$1="Metric",IFERROR(VLOOKUP(SUBSTITUTE($A79&amp;"Metric"&amp;$B79," ",""),members_metric!$F$7:$K$2000,6,FALSE),""),IFERROR(VLOOKUP(SUBSTITUTE($A79&amp;$B79," ",""),members!$D$7:$I$2000,6,FALSE),""))</f>
        <v/>
      </c>
      <c r="R79" s="66" t="str">
        <f>IF($B$1="Metric", IFERROR(VLOOKUP(SUBSTITUTE($A79&amp;"Metric"&amp;$B79," ",""),members_metric!$F$7:$J$2000,2,FALSE)/12,""),IFERROR(VLOOKUP(SUBSTITUTE($A79&amp;$B79," ",""),members!$D$7:$G$2000,2,FALSE)/12,""))</f>
        <v/>
      </c>
      <c r="S79" s="67" t="str">
        <f>IF($B$1="Metric", IFERROR(VLOOKUP(SUBSTITUTE($A79&amp;"Metric"&amp;$B79," ",""),members_metric!$F$7:$J$2000,5,FALSE),""),IFERROR(VLOOKUP(SUBSTITUTE($A79&amp;$B79," ",""),members!$D$7:$H$2000,5,FALSE),""))</f>
        <v/>
      </c>
      <c r="T79" s="55"/>
      <c r="U79" s="119"/>
      <c r="V79" s="119"/>
      <c r="W79" s="119"/>
      <c r="X79" s="119"/>
      <c r="Y79" s="119"/>
      <c r="Z79" s="119"/>
      <c r="AA79" s="119"/>
      <c r="AB79" s="119"/>
      <c r="AC79" s="119"/>
      <c r="AD79" s="119"/>
      <c r="AE79" s="119"/>
      <c r="AF79" s="119"/>
      <c r="AG79" s="119"/>
      <c r="AH79" s="119"/>
      <c r="AI79" s="119"/>
      <c r="AJ79" s="119"/>
      <c r="AK79" s="119"/>
      <c r="AL79" s="119"/>
      <c r="AM79" s="119"/>
      <c r="AN79" s="119"/>
      <c r="AO79" s="119"/>
      <c r="AP79" s="119"/>
      <c r="AQ79" s="119"/>
      <c r="AR79" s="119"/>
      <c r="AS79" s="119"/>
      <c r="AT79" s="119"/>
      <c r="AU79" s="119"/>
      <c r="AV79" s="119"/>
      <c r="AW79" s="119"/>
    </row>
    <row r="80" spans="1:49" ht="15" x14ac:dyDescent="0.2">
      <c r="A80" s="121"/>
      <c r="B80" s="122"/>
      <c r="C80" s="122"/>
      <c r="D80" s="122"/>
      <c r="E80" s="122"/>
      <c r="F80" s="58">
        <f t="shared" si="6"/>
        <v>0</v>
      </c>
      <c r="G80" s="59" t="str">
        <f>IF($B$1="Metric", IFERROR(VLOOKUP(SUBSTITUTE($A80&amp;"Metric"&amp;$B80," ",""),members_metric!$F$7:$J$2000,3,FALSE),""),  IFERROR(VLOOKUP(SUBSTITUTE($A80&amp;$B80," ",""),members!$D$7:$G$2000,3,FALSE),""))</f>
        <v/>
      </c>
      <c r="H80" s="60" t="str">
        <f t="shared" si="7"/>
        <v/>
      </c>
      <c r="I80" s="57"/>
      <c r="J80" s="61" t="str">
        <f>IFERROR(VLOOKUP(SUBSTITUTE($Q80&amp;ROUNDUP($G80,2)," ",""),HFF_Data1!$C$4:$M$1004,MATCH('Estimator FF 120+'!$C80,HFF_Data1!$C$4:$M$4,0),TRUE)*1000,"")</f>
        <v/>
      </c>
      <c r="K80" s="61" t="str">
        <f>IFERROR($J80/HFF_Data1!$H$1,"")</f>
        <v/>
      </c>
      <c r="L80" s="62" t="str">
        <f t="shared" si="8"/>
        <v/>
      </c>
      <c r="M80" s="63" t="str">
        <f>IFERROR(VLOOKUP(SUBSTITUTE($Q80&amp;ROUNDUP($G80,2)," ",""),HFF_Data1!$C$4:$N$1004,12,TRUE),"")</f>
        <v/>
      </c>
      <c r="N80" s="64" t="str">
        <f t="shared" si="9"/>
        <v/>
      </c>
      <c r="O80" s="65" t="str">
        <f t="shared" si="10"/>
        <v/>
      </c>
      <c r="P80" s="57"/>
      <c r="Q80" s="55" t="str">
        <f>IF($B$1="Metric",IFERROR(VLOOKUP(SUBSTITUTE($A80&amp;"Metric"&amp;$B80," ",""),members_metric!$F$7:$K$2000,6,FALSE),""),IFERROR(VLOOKUP(SUBSTITUTE($A80&amp;$B80," ",""),members!$D$7:$I$2000,6,FALSE),""))</f>
        <v/>
      </c>
      <c r="R80" s="66" t="str">
        <f>IF($B$1="Metric", IFERROR(VLOOKUP(SUBSTITUTE($A80&amp;"Metric"&amp;$B80," ",""),members_metric!$F$7:$J$2000,2,FALSE)/12,""),IFERROR(VLOOKUP(SUBSTITUTE($A80&amp;$B80," ",""),members!$D$7:$G$2000,2,FALSE)/12,""))</f>
        <v/>
      </c>
      <c r="S80" s="67" t="str">
        <f>IF($B$1="Metric", IFERROR(VLOOKUP(SUBSTITUTE($A80&amp;"Metric"&amp;$B80," ",""),members_metric!$F$7:$J$2000,5,FALSE),""),IFERROR(VLOOKUP(SUBSTITUTE($A80&amp;$B80," ",""),members!$D$7:$H$2000,5,FALSE),""))</f>
        <v/>
      </c>
      <c r="T80" s="55"/>
      <c r="U80" s="119"/>
      <c r="V80" s="119"/>
      <c r="W80" s="119"/>
      <c r="X80" s="119"/>
      <c r="Y80" s="119"/>
      <c r="Z80" s="119"/>
      <c r="AA80" s="119"/>
      <c r="AB80" s="119"/>
      <c r="AC80" s="119"/>
      <c r="AD80" s="119"/>
      <c r="AE80" s="119"/>
      <c r="AF80" s="119"/>
      <c r="AG80" s="119"/>
      <c r="AH80" s="119"/>
      <c r="AI80" s="119"/>
      <c r="AJ80" s="119"/>
      <c r="AK80" s="119"/>
      <c r="AL80" s="119"/>
      <c r="AM80" s="119"/>
      <c r="AN80" s="119"/>
      <c r="AO80" s="119"/>
      <c r="AP80" s="119"/>
      <c r="AQ80" s="119"/>
      <c r="AR80" s="119"/>
      <c r="AS80" s="119"/>
      <c r="AT80" s="119"/>
      <c r="AU80" s="119"/>
      <c r="AV80" s="119"/>
      <c r="AW80" s="119"/>
    </row>
    <row r="81" spans="1:49" ht="15" x14ac:dyDescent="0.2">
      <c r="A81" s="121"/>
      <c r="B81" s="122"/>
      <c r="C81" s="122"/>
      <c r="D81" s="122"/>
      <c r="E81" s="122"/>
      <c r="F81" s="58">
        <f t="shared" si="6"/>
        <v>0</v>
      </c>
      <c r="G81" s="59" t="str">
        <f>IF($B$1="Metric", IFERROR(VLOOKUP(SUBSTITUTE($A81&amp;"Metric"&amp;$B81," ",""),members_metric!$F$7:$J$2000,3,FALSE),""),  IFERROR(VLOOKUP(SUBSTITUTE($A81&amp;$B81," ",""),members!$D$7:$G$2000,3,FALSE),""))</f>
        <v/>
      </c>
      <c r="H81" s="60" t="str">
        <f t="shared" si="7"/>
        <v/>
      </c>
      <c r="I81" s="57"/>
      <c r="J81" s="61" t="str">
        <f>IFERROR(VLOOKUP(SUBSTITUTE($Q81&amp;ROUNDUP($G81,2)," ",""),HFF_Data1!$C$4:$M$1004,MATCH('Estimator FF 120+'!$C81,HFF_Data1!$C$4:$M$4,0),TRUE)*1000,"")</f>
        <v/>
      </c>
      <c r="K81" s="61" t="str">
        <f>IFERROR($J81/HFF_Data1!$H$1,"")</f>
        <v/>
      </c>
      <c r="L81" s="62" t="str">
        <f t="shared" si="8"/>
        <v/>
      </c>
      <c r="M81" s="63" t="str">
        <f>IFERROR(VLOOKUP(SUBSTITUTE($Q81&amp;ROUNDUP($G81,2)," ",""),HFF_Data1!$C$4:$N$1004,12,TRUE),"")</f>
        <v/>
      </c>
      <c r="N81" s="64" t="str">
        <f t="shared" si="9"/>
        <v/>
      </c>
      <c r="O81" s="65" t="str">
        <f t="shared" si="10"/>
        <v/>
      </c>
      <c r="P81" s="57"/>
      <c r="Q81" s="55" t="str">
        <f>IF($B$1="Metric",IFERROR(VLOOKUP(SUBSTITUTE($A81&amp;"Metric"&amp;$B81," ",""),members_metric!$F$7:$K$2000,6,FALSE),""),IFERROR(VLOOKUP(SUBSTITUTE($A81&amp;$B81," ",""),members!$D$7:$I$2000,6,FALSE),""))</f>
        <v/>
      </c>
      <c r="R81" s="66" t="str">
        <f>IF($B$1="Metric", IFERROR(VLOOKUP(SUBSTITUTE($A81&amp;"Metric"&amp;$B81," ",""),members_metric!$F$7:$J$2000,2,FALSE)/12,""),IFERROR(VLOOKUP(SUBSTITUTE($A81&amp;$B81," ",""),members!$D$7:$G$2000,2,FALSE)/12,""))</f>
        <v/>
      </c>
      <c r="S81" s="67" t="str">
        <f>IF($B$1="Metric", IFERROR(VLOOKUP(SUBSTITUTE($A81&amp;"Metric"&amp;$B81," ",""),members_metric!$F$7:$J$2000,5,FALSE),""),IFERROR(VLOOKUP(SUBSTITUTE($A81&amp;$B81," ",""),members!$D$7:$H$2000,5,FALSE),""))</f>
        <v/>
      </c>
      <c r="T81" s="55"/>
      <c r="U81" s="119"/>
      <c r="V81" s="119"/>
      <c r="W81" s="119"/>
      <c r="X81" s="119"/>
      <c r="Y81" s="119"/>
      <c r="Z81" s="119"/>
      <c r="AA81" s="119"/>
      <c r="AB81" s="119"/>
      <c r="AC81" s="119"/>
      <c r="AD81" s="119"/>
      <c r="AE81" s="119"/>
      <c r="AF81" s="119"/>
      <c r="AG81" s="119"/>
      <c r="AH81" s="119"/>
      <c r="AI81" s="119"/>
      <c r="AJ81" s="119"/>
      <c r="AK81" s="119"/>
      <c r="AL81" s="119"/>
      <c r="AM81" s="119"/>
      <c r="AN81" s="119"/>
      <c r="AO81" s="119"/>
      <c r="AP81" s="119"/>
      <c r="AQ81" s="119"/>
      <c r="AR81" s="119"/>
      <c r="AS81" s="119"/>
      <c r="AT81" s="119"/>
      <c r="AU81" s="119"/>
      <c r="AV81" s="119"/>
      <c r="AW81" s="119"/>
    </row>
    <row r="82" spans="1:49" ht="15" x14ac:dyDescent="0.2">
      <c r="A82" s="121"/>
      <c r="B82" s="122"/>
      <c r="C82" s="122"/>
      <c r="D82" s="122"/>
      <c r="E82" s="122"/>
      <c r="F82" s="58">
        <f t="shared" si="6"/>
        <v>0</v>
      </c>
      <c r="G82" s="59" t="str">
        <f>IF($B$1="Metric", IFERROR(VLOOKUP(SUBSTITUTE($A82&amp;"Metric"&amp;$B82," ",""),members_metric!$F$7:$J$2000,3,FALSE),""),  IFERROR(VLOOKUP(SUBSTITUTE($A82&amp;$B82," ",""),members!$D$7:$G$2000,3,FALSE),""))</f>
        <v/>
      </c>
      <c r="H82" s="60" t="str">
        <f t="shared" si="7"/>
        <v/>
      </c>
      <c r="I82" s="57"/>
      <c r="J82" s="61" t="str">
        <f>IFERROR(VLOOKUP(SUBSTITUTE($Q82&amp;ROUNDUP($G82,2)," ",""),HFF_Data1!$C$4:$M$1004,MATCH('Estimator FF 120+'!$C82,HFF_Data1!$C$4:$M$4,0),TRUE)*1000,"")</f>
        <v/>
      </c>
      <c r="K82" s="61" t="str">
        <f>IFERROR($J82/HFF_Data1!$H$1,"")</f>
        <v/>
      </c>
      <c r="L82" s="62" t="str">
        <f t="shared" si="8"/>
        <v/>
      </c>
      <c r="M82" s="63" t="str">
        <f>IFERROR(VLOOKUP(SUBSTITUTE($Q82&amp;ROUNDUP($G82,2)," ",""),HFF_Data1!$C$4:$N$1004,12,TRUE),"")</f>
        <v/>
      </c>
      <c r="N82" s="64" t="str">
        <f t="shared" si="9"/>
        <v/>
      </c>
      <c r="O82" s="65" t="str">
        <f t="shared" si="10"/>
        <v/>
      </c>
      <c r="P82" s="57"/>
      <c r="Q82" s="55" t="str">
        <f>IF($B$1="Metric",IFERROR(VLOOKUP(SUBSTITUTE($A82&amp;"Metric"&amp;$B82," ",""),members_metric!$F$7:$K$2000,6,FALSE),""),IFERROR(VLOOKUP(SUBSTITUTE($A82&amp;$B82," ",""),members!$D$7:$I$2000,6,FALSE),""))</f>
        <v/>
      </c>
      <c r="R82" s="66" t="str">
        <f>IF($B$1="Metric", IFERROR(VLOOKUP(SUBSTITUTE($A82&amp;"Metric"&amp;$B82," ",""),members_metric!$F$7:$J$2000,2,FALSE)/12,""),IFERROR(VLOOKUP(SUBSTITUTE($A82&amp;$B82," ",""),members!$D$7:$G$2000,2,FALSE)/12,""))</f>
        <v/>
      </c>
      <c r="S82" s="67" t="str">
        <f>IF($B$1="Metric", IFERROR(VLOOKUP(SUBSTITUTE($A82&amp;"Metric"&amp;$B82," ",""),members_metric!$F$7:$J$2000,5,FALSE),""),IFERROR(VLOOKUP(SUBSTITUTE($A82&amp;$B82," ",""),members!$D$7:$H$2000,5,FALSE),""))</f>
        <v/>
      </c>
      <c r="T82" s="55"/>
      <c r="U82" s="119"/>
      <c r="V82" s="119"/>
      <c r="W82" s="119"/>
      <c r="X82" s="119"/>
      <c r="Y82" s="119"/>
      <c r="Z82" s="119"/>
      <c r="AA82" s="119"/>
      <c r="AB82" s="119"/>
      <c r="AC82" s="119"/>
      <c r="AD82" s="119"/>
      <c r="AE82" s="119"/>
      <c r="AF82" s="119"/>
      <c r="AG82" s="119"/>
      <c r="AH82" s="119"/>
      <c r="AI82" s="119"/>
      <c r="AJ82" s="119"/>
      <c r="AK82" s="119"/>
      <c r="AL82" s="119"/>
      <c r="AM82" s="119"/>
      <c r="AN82" s="119"/>
      <c r="AO82" s="119"/>
      <c r="AP82" s="119"/>
      <c r="AQ82" s="119"/>
      <c r="AR82" s="119"/>
      <c r="AS82" s="119"/>
      <c r="AT82" s="119"/>
      <c r="AU82" s="119"/>
      <c r="AV82" s="119"/>
      <c r="AW82" s="119"/>
    </row>
    <row r="83" spans="1:49" ht="15" x14ac:dyDescent="0.2">
      <c r="A83" s="121"/>
      <c r="B83" s="122"/>
      <c r="C83" s="122"/>
      <c r="D83" s="122"/>
      <c r="E83" s="122"/>
      <c r="F83" s="58">
        <f t="shared" si="6"/>
        <v>0</v>
      </c>
      <c r="G83" s="59" t="str">
        <f>IF($B$1="Metric", IFERROR(VLOOKUP(SUBSTITUTE($A83&amp;"Metric"&amp;$B83," ",""),members_metric!$F$7:$J$2000,3,FALSE),""),  IFERROR(VLOOKUP(SUBSTITUTE($A83&amp;$B83," ",""),members!$D$7:$G$2000,3,FALSE),""))</f>
        <v/>
      </c>
      <c r="H83" s="60" t="str">
        <f t="shared" si="7"/>
        <v/>
      </c>
      <c r="I83" s="57"/>
      <c r="J83" s="61" t="str">
        <f>IFERROR(VLOOKUP(SUBSTITUTE($Q83&amp;ROUNDUP($G83,2)," ",""),HFF_Data1!$C$4:$M$1004,MATCH('Estimator FF 120+'!$C83,HFF_Data1!$C$4:$M$4,0),TRUE)*1000,"")</f>
        <v/>
      </c>
      <c r="K83" s="61" t="str">
        <f>IFERROR($J83/HFF_Data1!$H$1,"")</f>
        <v/>
      </c>
      <c r="L83" s="62" t="str">
        <f t="shared" si="8"/>
        <v/>
      </c>
      <c r="M83" s="63" t="str">
        <f>IFERROR(VLOOKUP(SUBSTITUTE($Q83&amp;ROUNDUP($G83,2)," ",""),HFF_Data1!$C$4:$N$1004,12,TRUE),"")</f>
        <v/>
      </c>
      <c r="N83" s="64" t="str">
        <f t="shared" si="9"/>
        <v/>
      </c>
      <c r="O83" s="65" t="str">
        <f t="shared" si="10"/>
        <v/>
      </c>
      <c r="P83" s="57"/>
      <c r="Q83" s="55" t="str">
        <f>IF($B$1="Metric",IFERROR(VLOOKUP(SUBSTITUTE($A83&amp;"Metric"&amp;$B83," ",""),members_metric!$F$7:$K$2000,6,FALSE),""),IFERROR(VLOOKUP(SUBSTITUTE($A83&amp;$B83," ",""),members!$D$7:$I$2000,6,FALSE),""))</f>
        <v/>
      </c>
      <c r="R83" s="66" t="str">
        <f>IF($B$1="Metric", IFERROR(VLOOKUP(SUBSTITUTE($A83&amp;"Metric"&amp;$B83," ",""),members_metric!$F$7:$J$2000,2,FALSE)/12,""),IFERROR(VLOOKUP(SUBSTITUTE($A83&amp;$B83," ",""),members!$D$7:$G$2000,2,FALSE)/12,""))</f>
        <v/>
      </c>
      <c r="S83" s="67" t="str">
        <f>IF($B$1="Metric", IFERROR(VLOOKUP(SUBSTITUTE($A83&amp;"Metric"&amp;$B83," ",""),members_metric!$F$7:$J$2000,5,FALSE),""),IFERROR(VLOOKUP(SUBSTITUTE($A83&amp;$B83," ",""),members!$D$7:$H$2000,5,FALSE),""))</f>
        <v/>
      </c>
      <c r="T83" s="55"/>
      <c r="U83" s="119"/>
      <c r="V83" s="119"/>
      <c r="W83" s="119"/>
      <c r="X83" s="119"/>
      <c r="Y83" s="119"/>
      <c r="Z83" s="119"/>
      <c r="AA83" s="119"/>
      <c r="AB83" s="119"/>
      <c r="AC83" s="119"/>
      <c r="AD83" s="119"/>
      <c r="AE83" s="119"/>
      <c r="AF83" s="119"/>
      <c r="AG83" s="119"/>
      <c r="AH83" s="119"/>
      <c r="AI83" s="119"/>
      <c r="AJ83" s="119"/>
      <c r="AK83" s="119"/>
      <c r="AL83" s="119"/>
      <c r="AM83" s="119"/>
      <c r="AN83" s="119"/>
      <c r="AO83" s="119"/>
      <c r="AP83" s="119"/>
      <c r="AQ83" s="119"/>
      <c r="AR83" s="119"/>
      <c r="AS83" s="119"/>
      <c r="AT83" s="119"/>
      <c r="AU83" s="119"/>
      <c r="AV83" s="119"/>
      <c r="AW83" s="119"/>
    </row>
    <row r="84" spans="1:49" ht="15" x14ac:dyDescent="0.2">
      <c r="A84" s="121"/>
      <c r="B84" s="122"/>
      <c r="C84" s="122"/>
      <c r="D84" s="122"/>
      <c r="E84" s="122"/>
      <c r="F84" s="58">
        <f t="shared" si="6"/>
        <v>0</v>
      </c>
      <c r="G84" s="59" t="str">
        <f>IF($B$1="Metric", IFERROR(VLOOKUP(SUBSTITUTE($A84&amp;"Metric"&amp;$B84," ",""),members_metric!$F$7:$J$2000,3,FALSE),""),  IFERROR(VLOOKUP(SUBSTITUTE($A84&amp;$B84," ",""),members!$D$7:$G$2000,3,FALSE),""))</f>
        <v/>
      </c>
      <c r="H84" s="60" t="str">
        <f t="shared" si="7"/>
        <v/>
      </c>
      <c r="I84" s="57"/>
      <c r="J84" s="61" t="str">
        <f>IFERROR(VLOOKUP(SUBSTITUTE($Q84&amp;ROUNDUP($G84,2)," ",""),HFF_Data1!$C$4:$M$1004,MATCH('Estimator FF 120+'!$C84,HFF_Data1!$C$4:$M$4,0),TRUE)*1000,"")</f>
        <v/>
      </c>
      <c r="K84" s="61" t="str">
        <f>IFERROR($J84/HFF_Data1!$H$1,"")</f>
        <v/>
      </c>
      <c r="L84" s="62" t="str">
        <f t="shared" si="8"/>
        <v/>
      </c>
      <c r="M84" s="63" t="str">
        <f>IFERROR(VLOOKUP(SUBSTITUTE($Q84&amp;ROUNDUP($G84,2)," ",""),HFF_Data1!$C$4:$N$1004,12,TRUE),"")</f>
        <v/>
      </c>
      <c r="N84" s="64" t="str">
        <f t="shared" si="9"/>
        <v/>
      </c>
      <c r="O84" s="65" t="str">
        <f t="shared" si="10"/>
        <v/>
      </c>
      <c r="P84" s="57"/>
      <c r="Q84" s="55" t="str">
        <f>IF($B$1="Metric",IFERROR(VLOOKUP(SUBSTITUTE($A84&amp;"Metric"&amp;$B84," ",""),members_metric!$F$7:$K$2000,6,FALSE),""),IFERROR(VLOOKUP(SUBSTITUTE($A84&amp;$B84," ",""),members!$D$7:$I$2000,6,FALSE),""))</f>
        <v/>
      </c>
      <c r="R84" s="66" t="str">
        <f>IF($B$1="Metric", IFERROR(VLOOKUP(SUBSTITUTE($A84&amp;"Metric"&amp;$B84," ",""),members_metric!$F$7:$J$2000,2,FALSE)/12,""),IFERROR(VLOOKUP(SUBSTITUTE($A84&amp;$B84," ",""),members!$D$7:$G$2000,2,FALSE)/12,""))</f>
        <v/>
      </c>
      <c r="S84" s="67" t="str">
        <f>IF($B$1="Metric", IFERROR(VLOOKUP(SUBSTITUTE($A84&amp;"Metric"&amp;$B84," ",""),members_metric!$F$7:$J$2000,5,FALSE),""),IFERROR(VLOOKUP(SUBSTITUTE($A84&amp;$B84," ",""),members!$D$7:$H$2000,5,FALSE),""))</f>
        <v/>
      </c>
      <c r="T84" s="55"/>
      <c r="U84" s="119"/>
      <c r="V84" s="119"/>
      <c r="W84" s="119"/>
      <c r="X84" s="119"/>
      <c r="Y84" s="119"/>
      <c r="Z84" s="119"/>
      <c r="AA84" s="119"/>
      <c r="AB84" s="119"/>
      <c r="AC84" s="119"/>
      <c r="AD84" s="119"/>
      <c r="AE84" s="119"/>
      <c r="AF84" s="119"/>
      <c r="AG84" s="119"/>
      <c r="AH84" s="119"/>
      <c r="AI84" s="119"/>
      <c r="AJ84" s="119"/>
      <c r="AK84" s="119"/>
      <c r="AL84" s="119"/>
      <c r="AM84" s="119"/>
      <c r="AN84" s="119"/>
      <c r="AO84" s="119"/>
      <c r="AP84" s="119"/>
      <c r="AQ84" s="119"/>
      <c r="AR84" s="119"/>
      <c r="AS84" s="119"/>
      <c r="AT84" s="119"/>
      <c r="AU84" s="119"/>
      <c r="AV84" s="119"/>
      <c r="AW84" s="119"/>
    </row>
    <row r="85" spans="1:49" ht="15" x14ac:dyDescent="0.2">
      <c r="A85" s="121"/>
      <c r="B85" s="122"/>
      <c r="C85" s="122"/>
      <c r="D85" s="122"/>
      <c r="E85" s="122"/>
      <c r="F85" s="58">
        <f t="shared" si="6"/>
        <v>0</v>
      </c>
      <c r="G85" s="59" t="str">
        <f>IF($B$1="Metric", IFERROR(VLOOKUP(SUBSTITUTE($A85&amp;"Metric"&amp;$B85," ",""),members_metric!$F$7:$J$2000,3,FALSE),""),  IFERROR(VLOOKUP(SUBSTITUTE($A85&amp;$B85," ",""),members!$D$7:$G$2000,3,FALSE),""))</f>
        <v/>
      </c>
      <c r="H85" s="60" t="str">
        <f t="shared" si="7"/>
        <v/>
      </c>
      <c r="I85" s="57"/>
      <c r="J85" s="61" t="str">
        <f>IFERROR(VLOOKUP(SUBSTITUTE($Q85&amp;ROUNDUP($G85,2)," ",""),HFF_Data1!$C$4:$M$1004,MATCH('Estimator FF 120+'!$C85,HFF_Data1!$C$4:$M$4,0),TRUE)*1000,"")</f>
        <v/>
      </c>
      <c r="K85" s="61" t="str">
        <f>IFERROR($J85/HFF_Data1!$H$1,"")</f>
        <v/>
      </c>
      <c r="L85" s="62" t="str">
        <f t="shared" si="8"/>
        <v/>
      </c>
      <c r="M85" s="63" t="str">
        <f>IFERROR(VLOOKUP(SUBSTITUTE($Q85&amp;ROUNDUP($G85,2)," ",""),HFF_Data1!$C$4:$N$1004,12,TRUE),"")</f>
        <v/>
      </c>
      <c r="N85" s="64" t="str">
        <f t="shared" si="9"/>
        <v/>
      </c>
      <c r="O85" s="65" t="str">
        <f t="shared" si="10"/>
        <v/>
      </c>
      <c r="P85" s="57"/>
      <c r="Q85" s="55" t="str">
        <f>IF($B$1="Metric",IFERROR(VLOOKUP(SUBSTITUTE($A85&amp;"Metric"&amp;$B85," ",""),members_metric!$F$7:$K$2000,6,FALSE),""),IFERROR(VLOOKUP(SUBSTITUTE($A85&amp;$B85," ",""),members!$D$7:$I$2000,6,FALSE),""))</f>
        <v/>
      </c>
      <c r="R85" s="66" t="str">
        <f>IF($B$1="Metric", IFERROR(VLOOKUP(SUBSTITUTE($A85&amp;"Metric"&amp;$B85," ",""),members_metric!$F$7:$J$2000,2,FALSE)/12,""),IFERROR(VLOOKUP(SUBSTITUTE($A85&amp;$B85," ",""),members!$D$7:$G$2000,2,FALSE)/12,""))</f>
        <v/>
      </c>
      <c r="S85" s="67" t="str">
        <f>IF($B$1="Metric", IFERROR(VLOOKUP(SUBSTITUTE($A85&amp;"Metric"&amp;$B85," ",""),members_metric!$F$7:$J$2000,5,FALSE),""),IFERROR(VLOOKUP(SUBSTITUTE($A85&amp;$B85," ",""),members!$D$7:$H$2000,5,FALSE),""))</f>
        <v/>
      </c>
      <c r="T85" s="55"/>
      <c r="U85" s="119"/>
      <c r="V85" s="119"/>
      <c r="W85" s="119"/>
      <c r="X85" s="119"/>
      <c r="Y85" s="119"/>
      <c r="Z85" s="119"/>
      <c r="AA85" s="119"/>
      <c r="AB85" s="119"/>
      <c r="AC85" s="119"/>
      <c r="AD85" s="119"/>
      <c r="AE85" s="119"/>
      <c r="AF85" s="119"/>
      <c r="AG85" s="119"/>
      <c r="AH85" s="119"/>
      <c r="AI85" s="119"/>
      <c r="AJ85" s="119"/>
      <c r="AK85" s="119"/>
      <c r="AL85" s="119"/>
      <c r="AM85" s="119"/>
      <c r="AN85" s="119"/>
      <c r="AO85" s="119"/>
      <c r="AP85" s="119"/>
      <c r="AQ85" s="119"/>
      <c r="AR85" s="119"/>
      <c r="AS85" s="119"/>
      <c r="AT85" s="119"/>
      <c r="AU85" s="119"/>
      <c r="AV85" s="119"/>
      <c r="AW85" s="119"/>
    </row>
    <row r="86" spans="1:49" ht="15" x14ac:dyDescent="0.2">
      <c r="A86" s="121"/>
      <c r="B86" s="122"/>
      <c r="C86" s="122"/>
      <c r="D86" s="122"/>
      <c r="E86" s="122"/>
      <c r="F86" s="58">
        <f t="shared" si="6"/>
        <v>0</v>
      </c>
      <c r="G86" s="59" t="str">
        <f>IF($B$1="Metric", IFERROR(VLOOKUP(SUBSTITUTE($A86&amp;"Metric"&amp;$B86," ",""),members_metric!$F$7:$J$2000,3,FALSE),""),  IFERROR(VLOOKUP(SUBSTITUTE($A86&amp;$B86," ",""),members!$D$7:$G$2000,3,FALSE),""))</f>
        <v/>
      </c>
      <c r="H86" s="60" t="str">
        <f t="shared" si="7"/>
        <v/>
      </c>
      <c r="I86" s="57"/>
      <c r="J86" s="61" t="str">
        <f>IFERROR(VLOOKUP(SUBSTITUTE($Q86&amp;ROUNDUP($G86,2)," ",""),HFF_Data1!$C$4:$M$1004,MATCH('Estimator FF 120+'!$C86,HFF_Data1!$C$4:$M$4,0),TRUE)*1000,"")</f>
        <v/>
      </c>
      <c r="K86" s="61" t="str">
        <f>IFERROR($J86/HFF_Data1!$H$1,"")</f>
        <v/>
      </c>
      <c r="L86" s="62" t="str">
        <f t="shared" si="8"/>
        <v/>
      </c>
      <c r="M86" s="63" t="str">
        <f>IFERROR(VLOOKUP(SUBSTITUTE($Q86&amp;ROUNDUP($G86,2)," ",""),HFF_Data1!$C$4:$N$1004,12,TRUE),"")</f>
        <v/>
      </c>
      <c r="N86" s="64" t="str">
        <f t="shared" si="9"/>
        <v/>
      </c>
      <c r="O86" s="65" t="str">
        <f t="shared" si="10"/>
        <v/>
      </c>
      <c r="P86" s="57"/>
      <c r="Q86" s="55" t="str">
        <f>IF($B$1="Metric",IFERROR(VLOOKUP(SUBSTITUTE($A86&amp;"Metric"&amp;$B86," ",""),members_metric!$F$7:$K$2000,6,FALSE),""),IFERROR(VLOOKUP(SUBSTITUTE($A86&amp;$B86," ",""),members!$D$7:$I$2000,6,FALSE),""))</f>
        <v/>
      </c>
      <c r="R86" s="66" t="str">
        <f>IF($B$1="Metric", IFERROR(VLOOKUP(SUBSTITUTE($A86&amp;"Metric"&amp;$B86," ",""),members_metric!$F$7:$J$2000,2,FALSE)/12,""),IFERROR(VLOOKUP(SUBSTITUTE($A86&amp;$B86," ",""),members!$D$7:$G$2000,2,FALSE)/12,""))</f>
        <v/>
      </c>
      <c r="S86" s="67" t="str">
        <f>IF($B$1="Metric", IFERROR(VLOOKUP(SUBSTITUTE($A86&amp;"Metric"&amp;$B86," ",""),members_metric!$F$7:$J$2000,5,FALSE),""),IFERROR(VLOOKUP(SUBSTITUTE($A86&amp;$B86," ",""),members!$D$7:$H$2000,5,FALSE),""))</f>
        <v/>
      </c>
      <c r="T86" s="55"/>
      <c r="U86" s="119"/>
      <c r="V86" s="119"/>
      <c r="W86" s="119"/>
      <c r="X86" s="119"/>
      <c r="Y86" s="119"/>
      <c r="Z86" s="119"/>
      <c r="AA86" s="119"/>
      <c r="AB86" s="119"/>
      <c r="AC86" s="119"/>
      <c r="AD86" s="119"/>
      <c r="AE86" s="119"/>
      <c r="AF86" s="119"/>
      <c r="AG86" s="119"/>
      <c r="AH86" s="119"/>
      <c r="AI86" s="119"/>
      <c r="AJ86" s="119"/>
      <c r="AK86" s="119"/>
      <c r="AL86" s="119"/>
      <c r="AM86" s="119"/>
      <c r="AN86" s="119"/>
      <c r="AO86" s="119"/>
      <c r="AP86" s="119"/>
      <c r="AQ86" s="119"/>
      <c r="AR86" s="119"/>
      <c r="AS86" s="119"/>
      <c r="AT86" s="119"/>
      <c r="AU86" s="119"/>
      <c r="AV86" s="119"/>
      <c r="AW86" s="119"/>
    </row>
    <row r="87" spans="1:49" ht="15" x14ac:dyDescent="0.2">
      <c r="A87" s="121"/>
      <c r="B87" s="122"/>
      <c r="C87" s="122"/>
      <c r="D87" s="122"/>
      <c r="E87" s="122"/>
      <c r="F87" s="58">
        <f t="shared" si="6"/>
        <v>0</v>
      </c>
      <c r="G87" s="59" t="str">
        <f>IF($B$1="Metric", IFERROR(VLOOKUP(SUBSTITUTE($A87&amp;"Metric"&amp;$B87," ",""),members_metric!$F$7:$J$2000,3,FALSE),""),  IFERROR(VLOOKUP(SUBSTITUTE($A87&amp;$B87," ",""),members!$D$7:$G$2000,3,FALSE),""))</f>
        <v/>
      </c>
      <c r="H87" s="60" t="str">
        <f t="shared" si="7"/>
        <v/>
      </c>
      <c r="I87" s="57"/>
      <c r="J87" s="61" t="str">
        <f>IFERROR(VLOOKUP(SUBSTITUTE($Q87&amp;ROUNDUP($G87,2)," ",""),HFF_Data1!$C$4:$M$1004,MATCH('Estimator FF 120+'!$C87,HFF_Data1!$C$4:$M$4,0),TRUE)*1000,"")</f>
        <v/>
      </c>
      <c r="K87" s="61" t="str">
        <f>IFERROR($J87/HFF_Data1!$H$1,"")</f>
        <v/>
      </c>
      <c r="L87" s="62" t="str">
        <f t="shared" si="8"/>
        <v/>
      </c>
      <c r="M87" s="63" t="str">
        <f>IFERROR(VLOOKUP(SUBSTITUTE($Q87&amp;ROUNDUP($G87,2)," ",""),HFF_Data1!$C$4:$N$1004,12,TRUE),"")</f>
        <v/>
      </c>
      <c r="N87" s="64" t="str">
        <f t="shared" si="9"/>
        <v/>
      </c>
      <c r="O87" s="65" t="str">
        <f t="shared" si="10"/>
        <v/>
      </c>
      <c r="P87" s="57"/>
      <c r="Q87" s="55" t="str">
        <f>IF($B$1="Metric",IFERROR(VLOOKUP(SUBSTITUTE($A87&amp;"Metric"&amp;$B87," ",""),members_metric!$F$7:$K$2000,6,FALSE),""),IFERROR(VLOOKUP(SUBSTITUTE($A87&amp;$B87," ",""),members!$D$7:$I$2000,6,FALSE),""))</f>
        <v/>
      </c>
      <c r="R87" s="66" t="str">
        <f>IF($B$1="Metric", IFERROR(VLOOKUP(SUBSTITUTE($A87&amp;"Metric"&amp;$B87," ",""),members_metric!$F$7:$J$2000,2,FALSE)/12,""),IFERROR(VLOOKUP(SUBSTITUTE($A87&amp;$B87," ",""),members!$D$7:$G$2000,2,FALSE)/12,""))</f>
        <v/>
      </c>
      <c r="S87" s="67" t="str">
        <f>IF($B$1="Metric", IFERROR(VLOOKUP(SUBSTITUTE($A87&amp;"Metric"&amp;$B87," ",""),members_metric!$F$7:$J$2000,5,FALSE),""),IFERROR(VLOOKUP(SUBSTITUTE($A87&amp;$B87," ",""),members!$D$7:$H$2000,5,FALSE),""))</f>
        <v/>
      </c>
      <c r="T87" s="55"/>
      <c r="U87" s="119"/>
      <c r="V87" s="119"/>
      <c r="W87" s="119"/>
      <c r="X87" s="119"/>
      <c r="Y87" s="119"/>
      <c r="Z87" s="119"/>
      <c r="AA87" s="119"/>
      <c r="AB87" s="119"/>
      <c r="AC87" s="119"/>
      <c r="AD87" s="119"/>
      <c r="AE87" s="119"/>
      <c r="AF87" s="119"/>
      <c r="AG87" s="119"/>
      <c r="AH87" s="119"/>
      <c r="AI87" s="119"/>
      <c r="AJ87" s="119"/>
      <c r="AK87" s="119"/>
      <c r="AL87" s="119"/>
      <c r="AM87" s="119"/>
      <c r="AN87" s="119"/>
      <c r="AO87" s="119"/>
      <c r="AP87" s="119"/>
      <c r="AQ87" s="119"/>
      <c r="AR87" s="119"/>
      <c r="AS87" s="119"/>
      <c r="AT87" s="119"/>
      <c r="AU87" s="119"/>
      <c r="AV87" s="119"/>
      <c r="AW87" s="119"/>
    </row>
    <row r="88" spans="1:49" ht="15" x14ac:dyDescent="0.2">
      <c r="A88" s="121"/>
      <c r="B88" s="122"/>
      <c r="C88" s="122"/>
      <c r="D88" s="122"/>
      <c r="E88" s="122"/>
      <c r="F88" s="58">
        <f t="shared" si="6"/>
        <v>0</v>
      </c>
      <c r="G88" s="59" t="str">
        <f>IF($B$1="Metric", IFERROR(VLOOKUP(SUBSTITUTE($A88&amp;"Metric"&amp;$B88," ",""),members_metric!$F$7:$J$2000,3,FALSE),""),  IFERROR(VLOOKUP(SUBSTITUTE($A88&amp;$B88," ",""),members!$D$7:$G$2000,3,FALSE),""))</f>
        <v/>
      </c>
      <c r="H88" s="60" t="str">
        <f t="shared" si="7"/>
        <v/>
      </c>
      <c r="I88" s="57"/>
      <c r="J88" s="61" t="str">
        <f>IFERROR(VLOOKUP(SUBSTITUTE($Q88&amp;ROUNDUP($G88,2)," ",""),HFF_Data1!$C$4:$M$1004,MATCH('Estimator FF 120+'!$C88,HFF_Data1!$C$4:$M$4,0),TRUE)*1000,"")</f>
        <v/>
      </c>
      <c r="K88" s="61" t="str">
        <f>IFERROR($J88/HFF_Data1!$H$1,"")</f>
        <v/>
      </c>
      <c r="L88" s="62" t="str">
        <f t="shared" si="8"/>
        <v/>
      </c>
      <c r="M88" s="63" t="str">
        <f>IFERROR(VLOOKUP(SUBSTITUTE($Q88&amp;ROUNDUP($G88,2)," ",""),HFF_Data1!$C$4:$N$1004,12,TRUE),"")</f>
        <v/>
      </c>
      <c r="N88" s="64" t="str">
        <f t="shared" si="9"/>
        <v/>
      </c>
      <c r="O88" s="65" t="str">
        <f t="shared" si="10"/>
        <v/>
      </c>
      <c r="P88" s="57"/>
      <c r="Q88" s="55" t="str">
        <f>IF($B$1="Metric",IFERROR(VLOOKUP(SUBSTITUTE($A88&amp;"Metric"&amp;$B88," ",""),members_metric!$F$7:$K$2000,6,FALSE),""),IFERROR(VLOOKUP(SUBSTITUTE($A88&amp;$B88," ",""),members!$D$7:$I$2000,6,FALSE),""))</f>
        <v/>
      </c>
      <c r="R88" s="66" t="str">
        <f>IF($B$1="Metric", IFERROR(VLOOKUP(SUBSTITUTE($A88&amp;"Metric"&amp;$B88," ",""),members_metric!$F$7:$J$2000,2,FALSE)/12,""),IFERROR(VLOOKUP(SUBSTITUTE($A88&amp;$B88," ",""),members!$D$7:$G$2000,2,FALSE)/12,""))</f>
        <v/>
      </c>
      <c r="S88" s="67" t="str">
        <f>IF($B$1="Metric", IFERROR(VLOOKUP(SUBSTITUTE($A88&amp;"Metric"&amp;$B88," ",""),members_metric!$F$7:$J$2000,5,FALSE),""),IFERROR(VLOOKUP(SUBSTITUTE($A88&amp;$B88," ",""),members!$D$7:$H$2000,5,FALSE),""))</f>
        <v/>
      </c>
      <c r="T88" s="55"/>
      <c r="U88" s="119"/>
      <c r="V88" s="119"/>
      <c r="W88" s="119"/>
      <c r="X88" s="119"/>
      <c r="Y88" s="119"/>
      <c r="Z88" s="119"/>
      <c r="AA88" s="119"/>
      <c r="AB88" s="119"/>
      <c r="AC88" s="119"/>
      <c r="AD88" s="119"/>
      <c r="AE88" s="119"/>
      <c r="AF88" s="119"/>
      <c r="AG88" s="119"/>
      <c r="AH88" s="119"/>
      <c r="AI88" s="119"/>
      <c r="AJ88" s="119"/>
      <c r="AK88" s="119"/>
      <c r="AL88" s="119"/>
      <c r="AM88" s="119"/>
      <c r="AN88" s="119"/>
      <c r="AO88" s="119"/>
      <c r="AP88" s="119"/>
      <c r="AQ88" s="119"/>
      <c r="AR88" s="119"/>
      <c r="AS88" s="119"/>
      <c r="AT88" s="119"/>
      <c r="AU88" s="119"/>
      <c r="AV88" s="119"/>
      <c r="AW88" s="119"/>
    </row>
    <row r="89" spans="1:49" ht="15" x14ac:dyDescent="0.2">
      <c r="A89" s="121"/>
      <c r="B89" s="122"/>
      <c r="C89" s="122"/>
      <c r="D89" s="122"/>
      <c r="E89" s="122"/>
      <c r="F89" s="58">
        <f t="shared" si="6"/>
        <v>0</v>
      </c>
      <c r="G89" s="59" t="str">
        <f>IF($B$1="Metric", IFERROR(VLOOKUP(SUBSTITUTE($A89&amp;"Metric"&amp;$B89," ",""),members_metric!$F$7:$J$2000,3,FALSE),""),  IFERROR(VLOOKUP(SUBSTITUTE($A89&amp;$B89," ",""),members!$D$7:$G$2000,3,FALSE),""))</f>
        <v/>
      </c>
      <c r="H89" s="60" t="str">
        <f t="shared" si="7"/>
        <v/>
      </c>
      <c r="I89" s="57"/>
      <c r="J89" s="61" t="str">
        <f>IFERROR(VLOOKUP(SUBSTITUTE($Q89&amp;ROUNDUP($G89,2)," ",""),HFF_Data1!$C$4:$M$1004,MATCH('Estimator FF 120+'!$C89,HFF_Data1!$C$4:$M$4,0),TRUE)*1000,"")</f>
        <v/>
      </c>
      <c r="K89" s="61" t="str">
        <f>IFERROR($J89/HFF_Data1!$H$1,"")</f>
        <v/>
      </c>
      <c r="L89" s="62" t="str">
        <f t="shared" si="8"/>
        <v/>
      </c>
      <c r="M89" s="63" t="str">
        <f>IFERROR(VLOOKUP(SUBSTITUTE($Q89&amp;ROUNDUP($G89,2)," ",""),HFF_Data1!$C$4:$N$1004,12,TRUE),"")</f>
        <v/>
      </c>
      <c r="N89" s="64" t="str">
        <f t="shared" si="9"/>
        <v/>
      </c>
      <c r="O89" s="65" t="str">
        <f t="shared" si="10"/>
        <v/>
      </c>
      <c r="P89" s="57"/>
      <c r="Q89" s="55" t="str">
        <f>IF($B$1="Metric",IFERROR(VLOOKUP(SUBSTITUTE($A89&amp;"Metric"&amp;$B89," ",""),members_metric!$F$7:$K$2000,6,FALSE),""),IFERROR(VLOOKUP(SUBSTITUTE($A89&amp;$B89," ",""),members!$D$7:$I$2000,6,FALSE),""))</f>
        <v/>
      </c>
      <c r="R89" s="66" t="str">
        <f>IF($B$1="Metric", IFERROR(VLOOKUP(SUBSTITUTE($A89&amp;"Metric"&amp;$B89," ",""),members_metric!$F$7:$J$2000,2,FALSE)/12,""),IFERROR(VLOOKUP(SUBSTITUTE($A89&amp;$B89," ",""),members!$D$7:$G$2000,2,FALSE)/12,""))</f>
        <v/>
      </c>
      <c r="S89" s="67" t="str">
        <f>IF($B$1="Metric", IFERROR(VLOOKUP(SUBSTITUTE($A89&amp;"Metric"&amp;$B89," ",""),members_metric!$F$7:$J$2000,5,FALSE),""),IFERROR(VLOOKUP(SUBSTITUTE($A89&amp;$B89," ",""),members!$D$7:$H$2000,5,FALSE),""))</f>
        <v/>
      </c>
      <c r="T89" s="55"/>
      <c r="U89" s="119"/>
      <c r="V89" s="119"/>
      <c r="W89" s="119"/>
      <c r="X89" s="119"/>
      <c r="Y89" s="119"/>
      <c r="Z89" s="119"/>
      <c r="AA89" s="119"/>
      <c r="AB89" s="119"/>
      <c r="AC89" s="119"/>
      <c r="AD89" s="119"/>
      <c r="AE89" s="119"/>
      <c r="AF89" s="119"/>
      <c r="AG89" s="119"/>
      <c r="AH89" s="119"/>
      <c r="AI89" s="119"/>
      <c r="AJ89" s="119"/>
      <c r="AK89" s="119"/>
      <c r="AL89" s="119"/>
      <c r="AM89" s="119"/>
      <c r="AN89" s="119"/>
      <c r="AO89" s="119"/>
      <c r="AP89" s="119"/>
      <c r="AQ89" s="119"/>
      <c r="AR89" s="119"/>
      <c r="AS89" s="119"/>
      <c r="AT89" s="119"/>
      <c r="AU89" s="119"/>
      <c r="AV89" s="119"/>
      <c r="AW89" s="119"/>
    </row>
    <row r="90" spans="1:49" ht="15" x14ac:dyDescent="0.2">
      <c r="A90" s="121"/>
      <c r="B90" s="122"/>
      <c r="C90" s="122"/>
      <c r="D90" s="122"/>
      <c r="E90" s="122"/>
      <c r="F90" s="58">
        <f t="shared" si="6"/>
        <v>0</v>
      </c>
      <c r="G90" s="59" t="str">
        <f>IF($B$1="Metric", IFERROR(VLOOKUP(SUBSTITUTE($A90&amp;"Metric"&amp;$B90," ",""),members_metric!$F$7:$J$2000,3,FALSE),""),  IFERROR(VLOOKUP(SUBSTITUTE($A90&amp;$B90," ",""),members!$D$7:$G$2000,3,FALSE),""))</f>
        <v/>
      </c>
      <c r="H90" s="60" t="str">
        <f t="shared" si="7"/>
        <v/>
      </c>
      <c r="I90" s="57"/>
      <c r="J90" s="61" t="str">
        <f>IFERROR(VLOOKUP(SUBSTITUTE($Q90&amp;ROUNDUP($G90,2)," ",""),HFF_Data1!$C$4:$M$1004,MATCH('Estimator FF 120+'!$C90,HFF_Data1!$C$4:$M$4,0),TRUE)*1000,"")</f>
        <v/>
      </c>
      <c r="K90" s="61" t="str">
        <f>IFERROR($J90/HFF_Data1!$H$1,"")</f>
        <v/>
      </c>
      <c r="L90" s="62" t="str">
        <f t="shared" si="8"/>
        <v/>
      </c>
      <c r="M90" s="63" t="str">
        <f>IFERROR(VLOOKUP(SUBSTITUTE($Q90&amp;ROUNDUP($G90,2)," ",""),HFF_Data1!$C$4:$N$1004,12,TRUE),"")</f>
        <v/>
      </c>
      <c r="N90" s="64" t="str">
        <f t="shared" si="9"/>
        <v/>
      </c>
      <c r="O90" s="65" t="str">
        <f t="shared" si="10"/>
        <v/>
      </c>
      <c r="P90" s="57"/>
      <c r="Q90" s="55" t="str">
        <f>IF($B$1="Metric",IFERROR(VLOOKUP(SUBSTITUTE($A90&amp;"Metric"&amp;$B90," ",""),members_metric!$F$7:$K$2000,6,FALSE),""),IFERROR(VLOOKUP(SUBSTITUTE($A90&amp;$B90," ",""),members!$D$7:$I$2000,6,FALSE),""))</f>
        <v/>
      </c>
      <c r="R90" s="66" t="str">
        <f>IF($B$1="Metric", IFERROR(VLOOKUP(SUBSTITUTE($A90&amp;"Metric"&amp;$B90," ",""),members_metric!$F$7:$J$2000,2,FALSE)/12,""),IFERROR(VLOOKUP(SUBSTITUTE($A90&amp;$B90," ",""),members!$D$7:$G$2000,2,FALSE)/12,""))</f>
        <v/>
      </c>
      <c r="S90" s="67" t="str">
        <f>IF($B$1="Metric", IFERROR(VLOOKUP(SUBSTITUTE($A90&amp;"Metric"&amp;$B90," ",""),members_metric!$F$7:$J$2000,5,FALSE),""),IFERROR(VLOOKUP(SUBSTITUTE($A90&amp;$B90," ",""),members!$D$7:$H$2000,5,FALSE),""))</f>
        <v/>
      </c>
      <c r="T90" s="55"/>
      <c r="U90" s="119"/>
      <c r="V90" s="119"/>
      <c r="W90" s="119"/>
      <c r="X90" s="119"/>
      <c r="Y90" s="119"/>
      <c r="Z90" s="119"/>
      <c r="AA90" s="119"/>
      <c r="AB90" s="119"/>
      <c r="AC90" s="119"/>
      <c r="AD90" s="119"/>
      <c r="AE90" s="119"/>
      <c r="AF90" s="119"/>
      <c r="AG90" s="119"/>
      <c r="AH90" s="119"/>
      <c r="AI90" s="119"/>
      <c r="AJ90" s="119"/>
      <c r="AK90" s="119"/>
      <c r="AL90" s="119"/>
      <c r="AM90" s="119"/>
      <c r="AN90" s="119"/>
      <c r="AO90" s="119"/>
      <c r="AP90" s="119"/>
      <c r="AQ90" s="119"/>
      <c r="AR90" s="119"/>
      <c r="AS90" s="119"/>
      <c r="AT90" s="119"/>
      <c r="AU90" s="119"/>
      <c r="AV90" s="119"/>
      <c r="AW90" s="119"/>
    </row>
    <row r="91" spans="1:49" ht="15" x14ac:dyDescent="0.2">
      <c r="A91" s="121"/>
      <c r="B91" s="122"/>
      <c r="C91" s="122"/>
      <c r="D91" s="122"/>
      <c r="E91" s="122"/>
      <c r="F91" s="58">
        <f t="shared" si="6"/>
        <v>0</v>
      </c>
      <c r="G91" s="59" t="str">
        <f>IF($B$1="Metric", IFERROR(VLOOKUP(SUBSTITUTE($A91&amp;"Metric"&amp;$B91," ",""),members_metric!$F$7:$J$2000,3,FALSE),""),  IFERROR(VLOOKUP(SUBSTITUTE($A91&amp;$B91," ",""),members!$D$7:$G$2000,3,FALSE),""))</f>
        <v/>
      </c>
      <c r="H91" s="60" t="str">
        <f t="shared" si="7"/>
        <v/>
      </c>
      <c r="I91" s="57"/>
      <c r="J91" s="61" t="str">
        <f>IFERROR(VLOOKUP(SUBSTITUTE($Q91&amp;ROUNDUP($G91,2)," ",""),HFF_Data1!$C$4:$M$1004,MATCH('Estimator FF 120+'!$C91,HFF_Data1!$C$4:$M$4,0),TRUE)*1000,"")</f>
        <v/>
      </c>
      <c r="K91" s="61" t="str">
        <f>IFERROR($J91/HFF_Data1!$H$1,"")</f>
        <v/>
      </c>
      <c r="L91" s="62" t="str">
        <f t="shared" si="8"/>
        <v/>
      </c>
      <c r="M91" s="63" t="str">
        <f>IFERROR(VLOOKUP(SUBSTITUTE($Q91&amp;ROUNDUP($G91,2)," ",""),HFF_Data1!$C$4:$N$1004,12,TRUE),"")</f>
        <v/>
      </c>
      <c r="N91" s="64" t="str">
        <f t="shared" si="9"/>
        <v/>
      </c>
      <c r="O91" s="65" t="str">
        <f t="shared" si="10"/>
        <v/>
      </c>
      <c r="P91" s="57"/>
      <c r="Q91" s="55" t="str">
        <f>IF($B$1="Metric",IFERROR(VLOOKUP(SUBSTITUTE($A91&amp;"Metric"&amp;$B91," ",""),members_metric!$F$7:$K$2000,6,FALSE),""),IFERROR(VLOOKUP(SUBSTITUTE($A91&amp;$B91," ",""),members!$D$7:$I$2000,6,FALSE),""))</f>
        <v/>
      </c>
      <c r="R91" s="66" t="str">
        <f>IF($B$1="Metric", IFERROR(VLOOKUP(SUBSTITUTE($A91&amp;"Metric"&amp;$B91," ",""),members_metric!$F$7:$J$2000,2,FALSE)/12,""),IFERROR(VLOOKUP(SUBSTITUTE($A91&amp;$B91," ",""),members!$D$7:$G$2000,2,FALSE)/12,""))</f>
        <v/>
      </c>
      <c r="S91" s="67" t="str">
        <f>IF($B$1="Metric", IFERROR(VLOOKUP(SUBSTITUTE($A91&amp;"Metric"&amp;$B91," ",""),members_metric!$F$7:$J$2000,5,FALSE),""),IFERROR(VLOOKUP(SUBSTITUTE($A91&amp;$B91," ",""),members!$D$7:$H$2000,5,FALSE),""))</f>
        <v/>
      </c>
      <c r="T91" s="55"/>
      <c r="U91" s="119"/>
      <c r="V91" s="119"/>
      <c r="W91" s="119"/>
      <c r="X91" s="119"/>
      <c r="Y91" s="119"/>
      <c r="Z91" s="119"/>
      <c r="AA91" s="119"/>
      <c r="AB91" s="119"/>
      <c r="AC91" s="119"/>
      <c r="AD91" s="119"/>
      <c r="AE91" s="119"/>
      <c r="AF91" s="119"/>
      <c r="AG91" s="119"/>
      <c r="AH91" s="119"/>
      <c r="AI91" s="119"/>
      <c r="AJ91" s="119"/>
      <c r="AK91" s="119"/>
      <c r="AL91" s="119"/>
      <c r="AM91" s="119"/>
      <c r="AN91" s="119"/>
      <c r="AO91" s="119"/>
      <c r="AP91" s="119"/>
      <c r="AQ91" s="119"/>
      <c r="AR91" s="119"/>
      <c r="AS91" s="119"/>
      <c r="AT91" s="119"/>
      <c r="AU91" s="119"/>
      <c r="AV91" s="119"/>
      <c r="AW91" s="119"/>
    </row>
    <row r="92" spans="1:49" ht="15" x14ac:dyDescent="0.2">
      <c r="A92" s="121"/>
      <c r="B92" s="122"/>
      <c r="C92" s="122"/>
      <c r="D92" s="122"/>
      <c r="E92" s="122"/>
      <c r="F92" s="58">
        <f t="shared" si="6"/>
        <v>0</v>
      </c>
      <c r="G92" s="59" t="str">
        <f>IF($B$1="Metric", IFERROR(VLOOKUP(SUBSTITUTE($A92&amp;"Metric"&amp;$B92," ",""),members_metric!$F$7:$J$2000,3,FALSE),""),  IFERROR(VLOOKUP(SUBSTITUTE($A92&amp;$B92," ",""),members!$D$7:$G$2000,3,FALSE),""))</f>
        <v/>
      </c>
      <c r="H92" s="60" t="str">
        <f t="shared" si="7"/>
        <v/>
      </c>
      <c r="I92" s="57"/>
      <c r="J92" s="61" t="str">
        <f>IFERROR(VLOOKUP(SUBSTITUTE($Q92&amp;ROUNDUP($G92,2)," ",""),HFF_Data1!$C$4:$M$1004,MATCH('Estimator FF 120+'!$C92,HFF_Data1!$C$4:$M$4,0),TRUE)*1000,"")</f>
        <v/>
      </c>
      <c r="K92" s="61" t="str">
        <f>IFERROR($J92/HFF_Data1!$H$1,"")</f>
        <v/>
      </c>
      <c r="L92" s="62" t="str">
        <f t="shared" si="8"/>
        <v/>
      </c>
      <c r="M92" s="63" t="str">
        <f>IFERROR(VLOOKUP(SUBSTITUTE($Q92&amp;ROUNDUP($G92,2)," ",""),HFF_Data1!$C$4:$N$1004,12,TRUE),"")</f>
        <v/>
      </c>
      <c r="N92" s="64" t="str">
        <f t="shared" si="9"/>
        <v/>
      </c>
      <c r="O92" s="65" t="str">
        <f t="shared" si="10"/>
        <v/>
      </c>
      <c r="P92" s="57"/>
      <c r="Q92" s="55" t="str">
        <f>IF($B$1="Metric",IFERROR(VLOOKUP(SUBSTITUTE($A92&amp;"Metric"&amp;$B92," ",""),members_metric!$F$7:$K$2000,6,FALSE),""),IFERROR(VLOOKUP(SUBSTITUTE($A92&amp;$B92," ",""),members!$D$7:$I$2000,6,FALSE),""))</f>
        <v/>
      </c>
      <c r="R92" s="66" t="str">
        <f>IF($B$1="Metric", IFERROR(VLOOKUP(SUBSTITUTE($A92&amp;"Metric"&amp;$B92," ",""),members_metric!$F$7:$J$2000,2,FALSE)/12,""),IFERROR(VLOOKUP(SUBSTITUTE($A92&amp;$B92," ",""),members!$D$7:$G$2000,2,FALSE)/12,""))</f>
        <v/>
      </c>
      <c r="S92" s="67" t="str">
        <f>IF($B$1="Metric", IFERROR(VLOOKUP(SUBSTITUTE($A92&amp;"Metric"&amp;$B92," ",""),members_metric!$F$7:$J$2000,5,FALSE),""),IFERROR(VLOOKUP(SUBSTITUTE($A92&amp;$B92," ",""),members!$D$7:$H$2000,5,FALSE),""))</f>
        <v/>
      </c>
      <c r="T92" s="55"/>
      <c r="U92" s="119"/>
      <c r="V92" s="119"/>
      <c r="W92" s="119"/>
      <c r="X92" s="119"/>
      <c r="Y92" s="119"/>
      <c r="Z92" s="119"/>
      <c r="AA92" s="119"/>
      <c r="AB92" s="119"/>
      <c r="AC92" s="119"/>
      <c r="AD92" s="119"/>
      <c r="AE92" s="119"/>
      <c r="AF92" s="119"/>
      <c r="AG92" s="119"/>
      <c r="AH92" s="119"/>
      <c r="AI92" s="119"/>
      <c r="AJ92" s="119"/>
      <c r="AK92" s="119"/>
      <c r="AL92" s="119"/>
      <c r="AM92" s="119"/>
      <c r="AN92" s="119"/>
      <c r="AO92" s="119"/>
      <c r="AP92" s="119"/>
      <c r="AQ92" s="119"/>
      <c r="AR92" s="119"/>
      <c r="AS92" s="119"/>
      <c r="AT92" s="119"/>
      <c r="AU92" s="119"/>
      <c r="AV92" s="119"/>
      <c r="AW92" s="119"/>
    </row>
    <row r="93" spans="1:49" ht="15" x14ac:dyDescent="0.2">
      <c r="A93" s="121"/>
      <c r="B93" s="122"/>
      <c r="C93" s="122"/>
      <c r="D93" s="122"/>
      <c r="E93" s="122"/>
      <c r="F93" s="58">
        <f t="shared" si="6"/>
        <v>0</v>
      </c>
      <c r="G93" s="59" t="str">
        <f>IF($B$1="Metric", IFERROR(VLOOKUP(SUBSTITUTE($A93&amp;"Metric"&amp;$B93," ",""),members_metric!$F$7:$J$2000,3,FALSE),""),  IFERROR(VLOOKUP(SUBSTITUTE($A93&amp;$B93," ",""),members!$D$7:$G$2000,3,FALSE),""))</f>
        <v/>
      </c>
      <c r="H93" s="60" t="str">
        <f t="shared" si="7"/>
        <v/>
      </c>
      <c r="I93" s="57"/>
      <c r="J93" s="61" t="str">
        <f>IFERROR(VLOOKUP(SUBSTITUTE($Q93&amp;ROUNDUP($G93,2)," ",""),HFF_Data1!$C$4:$M$1004,MATCH('Estimator FF 120+'!$C93,HFF_Data1!$C$4:$M$4,0),TRUE)*1000,"")</f>
        <v/>
      </c>
      <c r="K93" s="61" t="str">
        <f>IFERROR($J93/HFF_Data1!$H$1,"")</f>
        <v/>
      </c>
      <c r="L93" s="62" t="str">
        <f t="shared" si="8"/>
        <v/>
      </c>
      <c r="M93" s="63" t="str">
        <f>IFERROR(VLOOKUP(SUBSTITUTE($Q93&amp;ROUNDUP($G93,2)," ",""),HFF_Data1!$C$4:$N$1004,12,TRUE),"")</f>
        <v/>
      </c>
      <c r="N93" s="64" t="str">
        <f t="shared" si="9"/>
        <v/>
      </c>
      <c r="O93" s="65" t="str">
        <f t="shared" si="10"/>
        <v/>
      </c>
      <c r="P93" s="57"/>
      <c r="Q93" s="55" t="str">
        <f>IF($B$1="Metric",IFERROR(VLOOKUP(SUBSTITUTE($A93&amp;"Metric"&amp;$B93," ",""),members_metric!$F$7:$K$2000,6,FALSE),""),IFERROR(VLOOKUP(SUBSTITUTE($A93&amp;$B93," ",""),members!$D$7:$I$2000,6,FALSE),""))</f>
        <v/>
      </c>
      <c r="R93" s="66" t="str">
        <f>IF($B$1="Metric", IFERROR(VLOOKUP(SUBSTITUTE($A93&amp;"Metric"&amp;$B93," ",""),members_metric!$F$7:$J$2000,2,FALSE)/12,""),IFERROR(VLOOKUP(SUBSTITUTE($A93&amp;$B93," ",""),members!$D$7:$G$2000,2,FALSE)/12,""))</f>
        <v/>
      </c>
      <c r="S93" s="67" t="str">
        <f>IF($B$1="Metric", IFERROR(VLOOKUP(SUBSTITUTE($A93&amp;"Metric"&amp;$B93," ",""),members_metric!$F$7:$J$2000,5,FALSE),""),IFERROR(VLOOKUP(SUBSTITUTE($A93&amp;$B93," ",""),members!$D$7:$H$2000,5,FALSE),""))</f>
        <v/>
      </c>
      <c r="T93" s="55"/>
      <c r="U93" s="119"/>
      <c r="V93" s="119"/>
      <c r="W93" s="119"/>
      <c r="X93" s="119"/>
      <c r="Y93" s="119"/>
      <c r="Z93" s="119"/>
      <c r="AA93" s="119"/>
      <c r="AB93" s="119"/>
      <c r="AC93" s="119"/>
      <c r="AD93" s="119"/>
      <c r="AE93" s="119"/>
      <c r="AF93" s="119"/>
      <c r="AG93" s="119"/>
      <c r="AH93" s="119"/>
      <c r="AI93" s="119"/>
      <c r="AJ93" s="119"/>
      <c r="AK93" s="119"/>
      <c r="AL93" s="119"/>
      <c r="AM93" s="119"/>
      <c r="AN93" s="119"/>
      <c r="AO93" s="119"/>
      <c r="AP93" s="119"/>
      <c r="AQ93" s="119"/>
      <c r="AR93" s="119"/>
      <c r="AS93" s="119"/>
      <c r="AT93" s="119"/>
      <c r="AU93" s="119"/>
      <c r="AV93" s="119"/>
      <c r="AW93" s="119"/>
    </row>
    <row r="94" spans="1:49" ht="15" x14ac:dyDescent="0.2">
      <c r="A94" s="121"/>
      <c r="B94" s="122"/>
      <c r="C94" s="122"/>
      <c r="D94" s="122"/>
      <c r="E94" s="122"/>
      <c r="F94" s="58">
        <f t="shared" si="6"/>
        <v>0</v>
      </c>
      <c r="G94" s="59" t="str">
        <f>IF($B$1="Metric", IFERROR(VLOOKUP(SUBSTITUTE($A94&amp;"Metric"&amp;$B94," ",""),members_metric!$F$7:$J$2000,3,FALSE),""),  IFERROR(VLOOKUP(SUBSTITUTE($A94&amp;$B94," ",""),members!$D$7:$G$2000,3,FALSE),""))</f>
        <v/>
      </c>
      <c r="H94" s="60" t="str">
        <f t="shared" si="7"/>
        <v/>
      </c>
      <c r="I94" s="57"/>
      <c r="J94" s="61" t="str">
        <f>IFERROR(VLOOKUP(SUBSTITUTE($Q94&amp;ROUNDUP($G94,2)," ",""),HFF_Data1!$C$4:$M$1004,MATCH('Estimator FF 120+'!$C94,HFF_Data1!$C$4:$M$4,0),TRUE)*1000,"")</f>
        <v/>
      </c>
      <c r="K94" s="61" t="str">
        <f>IFERROR($J94/HFF_Data1!$H$1,"")</f>
        <v/>
      </c>
      <c r="L94" s="62" t="str">
        <f t="shared" si="8"/>
        <v/>
      </c>
      <c r="M94" s="63" t="str">
        <f>IFERROR(VLOOKUP(SUBSTITUTE($Q94&amp;ROUNDUP($G94,2)," ",""),HFF_Data1!$C$4:$N$1004,12,TRUE),"")</f>
        <v/>
      </c>
      <c r="N94" s="64" t="str">
        <f t="shared" si="9"/>
        <v/>
      </c>
      <c r="O94" s="65" t="str">
        <f t="shared" si="10"/>
        <v/>
      </c>
      <c r="P94" s="57"/>
      <c r="Q94" s="55" t="str">
        <f>IF($B$1="Metric",IFERROR(VLOOKUP(SUBSTITUTE($A94&amp;"Metric"&amp;$B94," ",""),members_metric!$F$7:$K$2000,6,FALSE),""),IFERROR(VLOOKUP(SUBSTITUTE($A94&amp;$B94," ",""),members!$D$7:$I$2000,6,FALSE),""))</f>
        <v/>
      </c>
      <c r="R94" s="66" t="str">
        <f>IF($B$1="Metric", IFERROR(VLOOKUP(SUBSTITUTE($A94&amp;"Metric"&amp;$B94," ",""),members_metric!$F$7:$J$2000,2,FALSE)/12,""),IFERROR(VLOOKUP(SUBSTITUTE($A94&amp;$B94," ",""),members!$D$7:$G$2000,2,FALSE)/12,""))</f>
        <v/>
      </c>
      <c r="S94" s="67" t="str">
        <f>IF($B$1="Metric", IFERROR(VLOOKUP(SUBSTITUTE($A94&amp;"Metric"&amp;$B94," ",""),members_metric!$F$7:$J$2000,5,FALSE),""),IFERROR(VLOOKUP(SUBSTITUTE($A94&amp;$B94," ",""),members!$D$7:$H$2000,5,FALSE),""))</f>
        <v/>
      </c>
      <c r="T94" s="55"/>
      <c r="U94" s="119"/>
      <c r="V94" s="119"/>
      <c r="W94" s="119"/>
      <c r="X94" s="119"/>
      <c r="Y94" s="119"/>
      <c r="Z94" s="119"/>
      <c r="AA94" s="119"/>
      <c r="AB94" s="119"/>
      <c r="AC94" s="119"/>
      <c r="AD94" s="119"/>
      <c r="AE94" s="119"/>
      <c r="AF94" s="119"/>
      <c r="AG94" s="119"/>
      <c r="AH94" s="119"/>
      <c r="AI94" s="119"/>
      <c r="AJ94" s="119"/>
      <c r="AK94" s="119"/>
      <c r="AL94" s="119"/>
      <c r="AM94" s="119"/>
      <c r="AN94" s="119"/>
      <c r="AO94" s="119"/>
      <c r="AP94" s="119"/>
      <c r="AQ94" s="119"/>
      <c r="AR94" s="119"/>
      <c r="AS94" s="119"/>
      <c r="AT94" s="119"/>
      <c r="AU94" s="119"/>
      <c r="AV94" s="119"/>
      <c r="AW94" s="119"/>
    </row>
    <row r="95" spans="1:49" ht="15" x14ac:dyDescent="0.2">
      <c r="A95" s="121"/>
      <c r="B95" s="122"/>
      <c r="C95" s="122"/>
      <c r="D95" s="122"/>
      <c r="E95" s="122"/>
      <c r="F95" s="58">
        <f t="shared" si="6"/>
        <v>0</v>
      </c>
      <c r="G95" s="59" t="str">
        <f>IF($B$1="Metric", IFERROR(VLOOKUP(SUBSTITUTE($A95&amp;"Metric"&amp;$B95," ",""),members_metric!$F$7:$J$2000,3,FALSE),""),  IFERROR(VLOOKUP(SUBSTITUTE($A95&amp;$B95," ",""),members!$D$7:$G$2000,3,FALSE),""))</f>
        <v/>
      </c>
      <c r="H95" s="60" t="str">
        <f t="shared" si="7"/>
        <v/>
      </c>
      <c r="I95" s="57"/>
      <c r="J95" s="61" t="str">
        <f>IFERROR(VLOOKUP(SUBSTITUTE($Q95&amp;ROUNDUP($G95,2)," ",""),HFF_Data1!$C$4:$M$1004,MATCH('Estimator FF 120+'!$C95,HFF_Data1!$C$4:$M$4,0),TRUE)*1000,"")</f>
        <v/>
      </c>
      <c r="K95" s="61" t="str">
        <f>IFERROR($J95/HFF_Data1!$H$1,"")</f>
        <v/>
      </c>
      <c r="L95" s="62" t="str">
        <f t="shared" si="8"/>
        <v/>
      </c>
      <c r="M95" s="63" t="str">
        <f>IFERROR(VLOOKUP(SUBSTITUTE($Q95&amp;ROUNDUP($G95,2)," ",""),HFF_Data1!$C$4:$N$1004,12,TRUE),"")</f>
        <v/>
      </c>
      <c r="N95" s="64" t="str">
        <f t="shared" si="9"/>
        <v/>
      </c>
      <c r="O95" s="65" t="str">
        <f t="shared" si="10"/>
        <v/>
      </c>
      <c r="P95" s="57"/>
      <c r="Q95" s="55" t="str">
        <f>IF($B$1="Metric",IFERROR(VLOOKUP(SUBSTITUTE($A95&amp;"Metric"&amp;$B95," ",""),members_metric!$F$7:$K$2000,6,FALSE),""),IFERROR(VLOOKUP(SUBSTITUTE($A95&amp;$B95," ",""),members!$D$7:$I$2000,6,FALSE),""))</f>
        <v/>
      </c>
      <c r="R95" s="66" t="str">
        <f>IF($B$1="Metric", IFERROR(VLOOKUP(SUBSTITUTE($A95&amp;"Metric"&amp;$B95," ",""),members_metric!$F$7:$J$2000,2,FALSE)/12,""),IFERROR(VLOOKUP(SUBSTITUTE($A95&amp;$B95," ",""),members!$D$7:$G$2000,2,FALSE)/12,""))</f>
        <v/>
      </c>
      <c r="S95" s="67" t="str">
        <f>IF($B$1="Metric", IFERROR(VLOOKUP(SUBSTITUTE($A95&amp;"Metric"&amp;$B95," ",""),members_metric!$F$7:$J$2000,5,FALSE),""),IFERROR(VLOOKUP(SUBSTITUTE($A95&amp;$B95," ",""),members!$D$7:$H$2000,5,FALSE),""))</f>
        <v/>
      </c>
      <c r="T95" s="55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19"/>
      <c r="AH95" s="119"/>
      <c r="AI95" s="119"/>
      <c r="AJ95" s="119"/>
      <c r="AK95" s="119"/>
      <c r="AL95" s="119"/>
      <c r="AM95" s="119"/>
      <c r="AN95" s="119"/>
      <c r="AO95" s="119"/>
      <c r="AP95" s="119"/>
      <c r="AQ95" s="119"/>
      <c r="AR95" s="119"/>
      <c r="AS95" s="119"/>
      <c r="AT95" s="119"/>
      <c r="AU95" s="119"/>
      <c r="AV95" s="119"/>
      <c r="AW95" s="119"/>
    </row>
    <row r="96" spans="1:49" ht="15" x14ac:dyDescent="0.2">
      <c r="A96" s="121"/>
      <c r="B96" s="122"/>
      <c r="C96" s="122"/>
      <c r="D96" s="122"/>
      <c r="E96" s="122"/>
      <c r="F96" s="58">
        <f t="shared" si="6"/>
        <v>0</v>
      </c>
      <c r="G96" s="59" t="str">
        <f>IF($B$1="Metric", IFERROR(VLOOKUP(SUBSTITUTE($A96&amp;"Metric"&amp;$B96," ",""),members_metric!$F$7:$J$2000,3,FALSE),""),  IFERROR(VLOOKUP(SUBSTITUTE($A96&amp;$B96," ",""),members!$D$7:$G$2000,3,FALSE),""))</f>
        <v/>
      </c>
      <c r="H96" s="60" t="str">
        <f t="shared" si="7"/>
        <v/>
      </c>
      <c r="I96" s="57"/>
      <c r="J96" s="61" t="str">
        <f>IFERROR(VLOOKUP(SUBSTITUTE($Q96&amp;ROUNDUP($G96,2)," ",""),HFF_Data1!$C$4:$M$1004,MATCH('Estimator FF 120+'!$C96,HFF_Data1!$C$4:$M$4,0),TRUE)*1000,"")</f>
        <v/>
      </c>
      <c r="K96" s="61" t="str">
        <f>IFERROR($J96/HFF_Data1!$H$1,"")</f>
        <v/>
      </c>
      <c r="L96" s="62" t="str">
        <f t="shared" si="8"/>
        <v/>
      </c>
      <c r="M96" s="63" t="str">
        <f>IFERROR(VLOOKUP(SUBSTITUTE($Q96&amp;ROUNDUP($G96,2)," ",""),HFF_Data1!$C$4:$N$1004,12,TRUE),"")</f>
        <v/>
      </c>
      <c r="N96" s="64" t="str">
        <f t="shared" si="9"/>
        <v/>
      </c>
      <c r="O96" s="65" t="str">
        <f t="shared" si="10"/>
        <v/>
      </c>
      <c r="P96" s="57"/>
      <c r="Q96" s="55" t="str">
        <f>IF($B$1="Metric",IFERROR(VLOOKUP(SUBSTITUTE($A96&amp;"Metric"&amp;$B96," ",""),members_metric!$F$7:$K$2000,6,FALSE),""),IFERROR(VLOOKUP(SUBSTITUTE($A96&amp;$B96," ",""),members!$D$7:$I$2000,6,FALSE),""))</f>
        <v/>
      </c>
      <c r="R96" s="66" t="str">
        <f>IF($B$1="Metric", IFERROR(VLOOKUP(SUBSTITUTE($A96&amp;"Metric"&amp;$B96," ",""),members_metric!$F$7:$J$2000,2,FALSE)/12,""),IFERROR(VLOOKUP(SUBSTITUTE($A96&amp;$B96," ",""),members!$D$7:$G$2000,2,FALSE)/12,""))</f>
        <v/>
      </c>
      <c r="S96" s="67" t="str">
        <f>IF($B$1="Metric", IFERROR(VLOOKUP(SUBSTITUTE($A96&amp;"Metric"&amp;$B96," ",""),members_metric!$F$7:$J$2000,5,FALSE),""),IFERROR(VLOOKUP(SUBSTITUTE($A96&amp;$B96," ",""),members!$D$7:$H$2000,5,FALSE),""))</f>
        <v/>
      </c>
      <c r="T96" s="55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19"/>
      <c r="AH96" s="119"/>
      <c r="AI96" s="119"/>
      <c r="AJ96" s="119"/>
      <c r="AK96" s="119"/>
      <c r="AL96" s="119"/>
      <c r="AM96" s="119"/>
      <c r="AN96" s="119"/>
      <c r="AO96" s="119"/>
      <c r="AP96" s="119"/>
      <c r="AQ96" s="119"/>
      <c r="AR96" s="119"/>
      <c r="AS96" s="119"/>
      <c r="AT96" s="119"/>
      <c r="AU96" s="119"/>
      <c r="AV96" s="119"/>
      <c r="AW96" s="119"/>
    </row>
    <row r="97" spans="1:49" ht="15" x14ac:dyDescent="0.2">
      <c r="A97" s="121"/>
      <c r="B97" s="122"/>
      <c r="C97" s="122"/>
      <c r="D97" s="122"/>
      <c r="E97" s="122"/>
      <c r="F97" s="58">
        <f t="shared" si="6"/>
        <v>0</v>
      </c>
      <c r="G97" s="59" t="str">
        <f>IF($B$1="Metric", IFERROR(VLOOKUP(SUBSTITUTE($A97&amp;"Metric"&amp;$B97," ",""),members_metric!$F$7:$J$2000,3,FALSE),""),  IFERROR(VLOOKUP(SUBSTITUTE($A97&amp;$B97," ",""),members!$D$7:$G$2000,3,FALSE),""))</f>
        <v/>
      </c>
      <c r="H97" s="60" t="str">
        <f t="shared" si="7"/>
        <v/>
      </c>
      <c r="I97" s="57"/>
      <c r="J97" s="61" t="str">
        <f>IFERROR(VLOOKUP(SUBSTITUTE($Q97&amp;ROUNDUP($G97,2)," ",""),HFF_Data1!$C$4:$M$1004,MATCH('Estimator FF 120+'!$C97,HFF_Data1!$C$4:$M$4,0),TRUE)*1000,"")</f>
        <v/>
      </c>
      <c r="K97" s="61" t="str">
        <f>IFERROR($J97/HFF_Data1!$H$1,"")</f>
        <v/>
      </c>
      <c r="L97" s="62" t="str">
        <f t="shared" si="8"/>
        <v/>
      </c>
      <c r="M97" s="63" t="str">
        <f>IFERROR(VLOOKUP(SUBSTITUTE($Q97&amp;ROUNDUP($G97,2)," ",""),HFF_Data1!$C$4:$N$1004,12,TRUE),"")</f>
        <v/>
      </c>
      <c r="N97" s="64" t="str">
        <f t="shared" si="9"/>
        <v/>
      </c>
      <c r="O97" s="65" t="str">
        <f t="shared" si="10"/>
        <v/>
      </c>
      <c r="P97" s="57"/>
      <c r="Q97" s="55" t="str">
        <f>IF($B$1="Metric",IFERROR(VLOOKUP(SUBSTITUTE($A97&amp;"Metric"&amp;$B97," ",""),members_metric!$F$7:$K$2000,6,FALSE),""),IFERROR(VLOOKUP(SUBSTITUTE($A97&amp;$B97," ",""),members!$D$7:$I$2000,6,FALSE),""))</f>
        <v/>
      </c>
      <c r="R97" s="66" t="str">
        <f>IF($B$1="Metric", IFERROR(VLOOKUP(SUBSTITUTE($A97&amp;"Metric"&amp;$B97," ",""),members_metric!$F$7:$J$2000,2,FALSE)/12,""),IFERROR(VLOOKUP(SUBSTITUTE($A97&amp;$B97," ",""),members!$D$7:$G$2000,2,FALSE)/12,""))</f>
        <v/>
      </c>
      <c r="S97" s="67" t="str">
        <f>IF($B$1="Metric", IFERROR(VLOOKUP(SUBSTITUTE($A97&amp;"Metric"&amp;$B97," ",""),members_metric!$F$7:$J$2000,5,FALSE),""),IFERROR(VLOOKUP(SUBSTITUTE($A97&amp;$B97," ",""),members!$D$7:$H$2000,5,FALSE),""))</f>
        <v/>
      </c>
      <c r="T97" s="55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19"/>
      <c r="AH97" s="119"/>
      <c r="AI97" s="119"/>
      <c r="AJ97" s="119"/>
      <c r="AK97" s="119"/>
      <c r="AL97" s="119"/>
      <c r="AM97" s="119"/>
      <c r="AN97" s="119"/>
      <c r="AO97" s="119"/>
      <c r="AP97" s="119"/>
      <c r="AQ97" s="119"/>
      <c r="AR97" s="119"/>
      <c r="AS97" s="119"/>
      <c r="AT97" s="119"/>
      <c r="AU97" s="119"/>
      <c r="AV97" s="119"/>
      <c r="AW97" s="119"/>
    </row>
    <row r="98" spans="1:49" ht="15" x14ac:dyDescent="0.2">
      <c r="A98" s="121"/>
      <c r="B98" s="122"/>
      <c r="C98" s="122"/>
      <c r="D98" s="122"/>
      <c r="E98" s="122"/>
      <c r="F98" s="58">
        <f t="shared" si="6"/>
        <v>0</v>
      </c>
      <c r="G98" s="59" t="str">
        <f>IF($B$1="Metric", IFERROR(VLOOKUP(SUBSTITUTE($A98&amp;"Metric"&amp;$B98," ",""),members_metric!$F$7:$J$2000,3,FALSE),""),  IFERROR(VLOOKUP(SUBSTITUTE($A98&amp;$B98," ",""),members!$D$7:$G$2000,3,FALSE),""))</f>
        <v/>
      </c>
      <c r="H98" s="60" t="str">
        <f t="shared" si="7"/>
        <v/>
      </c>
      <c r="I98" s="57"/>
      <c r="J98" s="61" t="str">
        <f>IFERROR(VLOOKUP(SUBSTITUTE($Q98&amp;ROUNDUP($G98,2)," ",""),HFF_Data1!$C$4:$M$1004,MATCH('Estimator FF 120+'!$C98,HFF_Data1!$C$4:$M$4,0),TRUE)*1000,"")</f>
        <v/>
      </c>
      <c r="K98" s="61" t="str">
        <f>IFERROR($J98/HFF_Data1!$H$1,"")</f>
        <v/>
      </c>
      <c r="L98" s="62" t="str">
        <f t="shared" si="8"/>
        <v/>
      </c>
      <c r="M98" s="63" t="str">
        <f>IFERROR(VLOOKUP(SUBSTITUTE($Q98&amp;ROUNDUP($G98,2)," ",""),HFF_Data1!$C$4:$N$1004,12,TRUE),"")</f>
        <v/>
      </c>
      <c r="N98" s="64" t="str">
        <f t="shared" si="9"/>
        <v/>
      </c>
      <c r="O98" s="65" t="str">
        <f t="shared" si="10"/>
        <v/>
      </c>
      <c r="P98" s="57"/>
      <c r="Q98" s="55" t="str">
        <f>IF($B$1="Metric",IFERROR(VLOOKUP(SUBSTITUTE($A98&amp;"Metric"&amp;$B98," ",""),members_metric!$F$7:$K$2000,6,FALSE),""),IFERROR(VLOOKUP(SUBSTITUTE($A98&amp;$B98," ",""),members!$D$7:$I$2000,6,FALSE),""))</f>
        <v/>
      </c>
      <c r="R98" s="66" t="str">
        <f>IF($B$1="Metric", IFERROR(VLOOKUP(SUBSTITUTE($A98&amp;"Metric"&amp;$B98," ",""),members_metric!$F$7:$J$2000,2,FALSE)/12,""),IFERROR(VLOOKUP(SUBSTITUTE($A98&amp;$B98," ",""),members!$D$7:$G$2000,2,FALSE)/12,""))</f>
        <v/>
      </c>
      <c r="S98" s="67" t="str">
        <f>IF($B$1="Metric", IFERROR(VLOOKUP(SUBSTITUTE($A98&amp;"Metric"&amp;$B98," ",""),members_metric!$F$7:$J$2000,5,FALSE),""),IFERROR(VLOOKUP(SUBSTITUTE($A98&amp;$B98," ",""),members!$D$7:$H$2000,5,FALSE),""))</f>
        <v/>
      </c>
      <c r="T98" s="55"/>
      <c r="U98" s="119"/>
      <c r="V98" s="119"/>
      <c r="W98" s="119"/>
      <c r="X98" s="119"/>
      <c r="Y98" s="119"/>
      <c r="Z98" s="119"/>
      <c r="AA98" s="119"/>
      <c r="AB98" s="119"/>
      <c r="AC98" s="119"/>
      <c r="AD98" s="119"/>
      <c r="AE98" s="119"/>
      <c r="AF98" s="119"/>
      <c r="AG98" s="119"/>
      <c r="AH98" s="119"/>
      <c r="AI98" s="119"/>
      <c r="AJ98" s="119"/>
      <c r="AK98" s="119"/>
      <c r="AL98" s="119"/>
      <c r="AM98" s="119"/>
      <c r="AN98" s="119"/>
      <c r="AO98" s="119"/>
      <c r="AP98" s="119"/>
      <c r="AQ98" s="119"/>
      <c r="AR98" s="119"/>
      <c r="AS98" s="119"/>
      <c r="AT98" s="119"/>
      <c r="AU98" s="119"/>
      <c r="AV98" s="119"/>
      <c r="AW98" s="119"/>
    </row>
    <row r="99" spans="1:49" ht="15" x14ac:dyDescent="0.2">
      <c r="A99" s="121"/>
      <c r="B99" s="122"/>
      <c r="C99" s="122"/>
      <c r="D99" s="122"/>
      <c r="E99" s="122"/>
      <c r="F99" s="58">
        <f t="shared" si="6"/>
        <v>0</v>
      </c>
      <c r="G99" s="59" t="str">
        <f>IF($B$1="Metric", IFERROR(VLOOKUP(SUBSTITUTE($A99&amp;"Metric"&amp;$B99," ",""),members_metric!$F$7:$J$2000,3,FALSE),""),  IFERROR(VLOOKUP(SUBSTITUTE($A99&amp;$B99," ",""),members!$D$7:$G$2000,3,FALSE),""))</f>
        <v/>
      </c>
      <c r="H99" s="60" t="str">
        <f t="shared" si="7"/>
        <v/>
      </c>
      <c r="I99" s="57"/>
      <c r="J99" s="61" t="str">
        <f>IFERROR(VLOOKUP(SUBSTITUTE($Q99&amp;ROUNDUP($G99,2)," ",""),HFF_Data1!$C$4:$M$1004,MATCH('Estimator FF 120+'!$C99,HFF_Data1!$C$4:$M$4,0),TRUE)*1000,"")</f>
        <v/>
      </c>
      <c r="K99" s="61" t="str">
        <f>IFERROR($J99/HFF_Data1!$H$1,"")</f>
        <v/>
      </c>
      <c r="L99" s="62" t="str">
        <f t="shared" si="8"/>
        <v/>
      </c>
      <c r="M99" s="63" t="str">
        <f>IFERROR(VLOOKUP(SUBSTITUTE($Q99&amp;ROUNDUP($G99,2)," ",""),HFF_Data1!$C$4:$N$1004,12,TRUE),"")</f>
        <v/>
      </c>
      <c r="N99" s="64" t="str">
        <f t="shared" si="9"/>
        <v/>
      </c>
      <c r="O99" s="65" t="str">
        <f t="shared" si="10"/>
        <v/>
      </c>
      <c r="P99" s="57"/>
      <c r="Q99" s="55" t="str">
        <f>IF($B$1="Metric",IFERROR(VLOOKUP(SUBSTITUTE($A99&amp;"Metric"&amp;$B99," ",""),members_metric!$F$7:$K$2000,6,FALSE),""),IFERROR(VLOOKUP(SUBSTITUTE($A99&amp;$B99," ",""),members!$D$7:$I$2000,6,FALSE),""))</f>
        <v/>
      </c>
      <c r="R99" s="66" t="str">
        <f>IF($B$1="Metric", IFERROR(VLOOKUP(SUBSTITUTE($A99&amp;"Metric"&amp;$B99," ",""),members_metric!$F$7:$J$2000,2,FALSE)/12,""),IFERROR(VLOOKUP(SUBSTITUTE($A99&amp;$B99," ",""),members!$D$7:$G$2000,2,FALSE)/12,""))</f>
        <v/>
      </c>
      <c r="S99" s="67" t="str">
        <f>IF($B$1="Metric", IFERROR(VLOOKUP(SUBSTITUTE($A99&amp;"Metric"&amp;$B99," ",""),members_metric!$F$7:$J$2000,5,FALSE),""),IFERROR(VLOOKUP(SUBSTITUTE($A99&amp;$B99," ",""),members!$D$7:$H$2000,5,FALSE),""))</f>
        <v/>
      </c>
      <c r="T99" s="55"/>
      <c r="U99" s="119"/>
      <c r="V99" s="119"/>
      <c r="W99" s="119"/>
      <c r="X99" s="119"/>
      <c r="Y99" s="119"/>
      <c r="Z99" s="119"/>
      <c r="AA99" s="119"/>
      <c r="AB99" s="119"/>
      <c r="AC99" s="119"/>
      <c r="AD99" s="119"/>
      <c r="AE99" s="119"/>
      <c r="AF99" s="119"/>
      <c r="AG99" s="119"/>
      <c r="AH99" s="119"/>
      <c r="AI99" s="119"/>
      <c r="AJ99" s="119"/>
      <c r="AK99" s="119"/>
      <c r="AL99" s="119"/>
      <c r="AM99" s="119"/>
      <c r="AN99" s="119"/>
      <c r="AO99" s="119"/>
      <c r="AP99" s="119"/>
      <c r="AQ99" s="119"/>
      <c r="AR99" s="119"/>
      <c r="AS99" s="119"/>
      <c r="AT99" s="119"/>
      <c r="AU99" s="119"/>
      <c r="AV99" s="119"/>
      <c r="AW99" s="119"/>
    </row>
    <row r="100" spans="1:49" ht="15" x14ac:dyDescent="0.2">
      <c r="A100" s="121"/>
      <c r="B100" s="122"/>
      <c r="C100" s="122"/>
      <c r="D100" s="122"/>
      <c r="E100" s="122"/>
      <c r="F100" s="58">
        <f t="shared" si="6"/>
        <v>0</v>
      </c>
      <c r="G100" s="59" t="str">
        <f>IF($B$1="Metric", IFERROR(VLOOKUP(SUBSTITUTE($A100&amp;"Metric"&amp;$B100," ",""),members_metric!$F$7:$J$2000,3,FALSE),""),  IFERROR(VLOOKUP(SUBSTITUTE($A100&amp;$B100," ",""),members!$D$7:$G$2000,3,FALSE),""))</f>
        <v/>
      </c>
      <c r="H100" s="60" t="str">
        <f t="shared" si="7"/>
        <v/>
      </c>
      <c r="I100" s="57"/>
      <c r="J100" s="61" t="str">
        <f>IFERROR(VLOOKUP(SUBSTITUTE($Q100&amp;ROUNDUP($G100,2)," ",""),HFF_Data1!$C$4:$M$1004,MATCH('Estimator FF 120+'!$C100,HFF_Data1!$C$4:$M$4,0),TRUE)*1000,"")</f>
        <v/>
      </c>
      <c r="K100" s="61" t="str">
        <f>IFERROR($J100/HFF_Data1!$H$1,"")</f>
        <v/>
      </c>
      <c r="L100" s="62" t="str">
        <f t="shared" si="8"/>
        <v/>
      </c>
      <c r="M100" s="63" t="str">
        <f>IFERROR(VLOOKUP(SUBSTITUTE($Q100&amp;ROUNDUP($G100,2)," ",""),HFF_Data1!$C$4:$N$1004,12,TRUE),"")</f>
        <v/>
      </c>
      <c r="N100" s="64" t="str">
        <f t="shared" si="9"/>
        <v/>
      </c>
      <c r="O100" s="65" t="str">
        <f t="shared" si="10"/>
        <v/>
      </c>
      <c r="P100" s="57"/>
      <c r="Q100" s="55" t="str">
        <f>IF($B$1="Metric",IFERROR(VLOOKUP(SUBSTITUTE($A100&amp;"Metric"&amp;$B100," ",""),members_metric!$F$7:$K$2000,6,FALSE),""),IFERROR(VLOOKUP(SUBSTITUTE($A100&amp;$B100," ",""),members!$D$7:$I$2000,6,FALSE),""))</f>
        <v/>
      </c>
      <c r="R100" s="66" t="str">
        <f>IF($B$1="Metric", IFERROR(VLOOKUP(SUBSTITUTE($A100&amp;"Metric"&amp;$B100," ",""),members_metric!$F$7:$J$2000,2,FALSE)/12,""),IFERROR(VLOOKUP(SUBSTITUTE($A100&amp;$B100," ",""),members!$D$7:$G$2000,2,FALSE)/12,""))</f>
        <v/>
      </c>
      <c r="S100" s="67" t="str">
        <f>IF($B$1="Metric", IFERROR(VLOOKUP(SUBSTITUTE($A100&amp;"Metric"&amp;$B100," ",""),members_metric!$F$7:$J$2000,5,FALSE),""),IFERROR(VLOOKUP(SUBSTITUTE($A100&amp;$B100," ",""),members!$D$7:$H$2000,5,FALSE),""))</f>
        <v/>
      </c>
      <c r="T100" s="55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9"/>
      <c r="AE100" s="119"/>
      <c r="AF100" s="119"/>
      <c r="AG100" s="119"/>
      <c r="AH100" s="119"/>
      <c r="AI100" s="119"/>
      <c r="AJ100" s="119"/>
      <c r="AK100" s="119"/>
      <c r="AL100" s="119"/>
      <c r="AM100" s="119"/>
      <c r="AN100" s="119"/>
      <c r="AO100" s="119"/>
      <c r="AP100" s="119"/>
      <c r="AQ100" s="119"/>
      <c r="AR100" s="119"/>
      <c r="AS100" s="119"/>
      <c r="AT100" s="119"/>
      <c r="AU100" s="119"/>
      <c r="AV100" s="119"/>
      <c r="AW100" s="119"/>
    </row>
    <row r="101" spans="1:49" ht="15" x14ac:dyDescent="0.2">
      <c r="A101" s="121"/>
      <c r="B101" s="122"/>
      <c r="C101" s="122"/>
      <c r="D101" s="122"/>
      <c r="E101" s="122"/>
      <c r="F101" s="58">
        <f t="shared" si="6"/>
        <v>0</v>
      </c>
      <c r="G101" s="59" t="str">
        <f>IF($B$1="Metric", IFERROR(VLOOKUP(SUBSTITUTE($A101&amp;"Metric"&amp;$B101," ",""),members_metric!$F$7:$J$2000,3,FALSE),""),  IFERROR(VLOOKUP(SUBSTITUTE($A101&amp;$B101," ",""),members!$D$7:$G$2000,3,FALSE),""))</f>
        <v/>
      </c>
      <c r="H101" s="60" t="str">
        <f t="shared" si="7"/>
        <v/>
      </c>
      <c r="I101" s="57"/>
      <c r="J101" s="61" t="str">
        <f>IFERROR(VLOOKUP(SUBSTITUTE($Q101&amp;ROUNDUP($G101,2)," ",""),HFF_Data1!$C$4:$M$1004,MATCH('Estimator FF 120+'!$C101,HFF_Data1!$C$4:$M$4,0),TRUE)*1000,"")</f>
        <v/>
      </c>
      <c r="K101" s="61" t="str">
        <f>IFERROR($J101/HFF_Data1!$H$1,"")</f>
        <v/>
      </c>
      <c r="L101" s="62" t="str">
        <f t="shared" si="8"/>
        <v/>
      </c>
      <c r="M101" s="63" t="str">
        <f>IFERROR(VLOOKUP(SUBSTITUTE($Q101&amp;ROUNDUP($G101,2)," ",""),HFF_Data1!$C$4:$N$1004,12,TRUE),"")</f>
        <v/>
      </c>
      <c r="N101" s="64" t="str">
        <f t="shared" si="9"/>
        <v/>
      </c>
      <c r="O101" s="65" t="str">
        <f t="shared" si="10"/>
        <v/>
      </c>
      <c r="P101" s="57"/>
      <c r="Q101" s="55" t="str">
        <f>IF($B$1="Metric",IFERROR(VLOOKUP(SUBSTITUTE($A101&amp;"Metric"&amp;$B101," ",""),members_metric!$F$7:$K$2000,6,FALSE),""),IFERROR(VLOOKUP(SUBSTITUTE($A101&amp;$B101," ",""),members!$D$7:$I$2000,6,FALSE),""))</f>
        <v/>
      </c>
      <c r="R101" s="66" t="str">
        <f>IF($B$1="Metric", IFERROR(VLOOKUP(SUBSTITUTE($A101&amp;"Metric"&amp;$B101," ",""),members_metric!$F$7:$J$2000,2,FALSE)/12,""),IFERROR(VLOOKUP(SUBSTITUTE($A101&amp;$B101," ",""),members!$D$7:$G$2000,2,FALSE)/12,""))</f>
        <v/>
      </c>
      <c r="S101" s="67" t="str">
        <f>IF($B$1="Metric", IFERROR(VLOOKUP(SUBSTITUTE($A101&amp;"Metric"&amp;$B101," ",""),members_metric!$F$7:$J$2000,5,FALSE),""),IFERROR(VLOOKUP(SUBSTITUTE($A101&amp;$B101," ",""),members!$D$7:$H$2000,5,FALSE),""))</f>
        <v/>
      </c>
      <c r="T101" s="55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19"/>
      <c r="AH101" s="119"/>
      <c r="AI101" s="119"/>
      <c r="AJ101" s="119"/>
      <c r="AK101" s="119"/>
      <c r="AL101" s="119"/>
      <c r="AM101" s="119"/>
      <c r="AN101" s="119"/>
      <c r="AO101" s="119"/>
      <c r="AP101" s="119"/>
      <c r="AQ101" s="119"/>
      <c r="AR101" s="119"/>
      <c r="AS101" s="119"/>
      <c r="AT101" s="119"/>
      <c r="AU101" s="119"/>
      <c r="AV101" s="119"/>
      <c r="AW101" s="119"/>
    </row>
    <row r="102" spans="1:49" ht="15" x14ac:dyDescent="0.2">
      <c r="A102" s="121"/>
      <c r="B102" s="122"/>
      <c r="C102" s="122"/>
      <c r="D102" s="122"/>
      <c r="E102" s="122"/>
      <c r="F102" s="58">
        <f t="shared" si="6"/>
        <v>0</v>
      </c>
      <c r="G102" s="59" t="str">
        <f>IF($B$1="Metric", IFERROR(VLOOKUP(SUBSTITUTE($A102&amp;"Metric"&amp;$B102," ",""),members_metric!$F$7:$J$2000,3,FALSE),""),  IFERROR(VLOOKUP(SUBSTITUTE($A102&amp;$B102," ",""),members!$D$7:$G$2000,3,FALSE),""))</f>
        <v/>
      </c>
      <c r="H102" s="60" t="str">
        <f t="shared" si="7"/>
        <v/>
      </c>
      <c r="I102" s="57"/>
      <c r="J102" s="61" t="str">
        <f>IFERROR(VLOOKUP(SUBSTITUTE($Q102&amp;ROUNDUP($G102,2)," ",""),HFF_Data1!$C$4:$M$1004,MATCH('Estimator FF 120+'!$C102,HFF_Data1!$C$4:$M$4,0),TRUE)*1000,"")</f>
        <v/>
      </c>
      <c r="K102" s="61" t="str">
        <f>IFERROR($J102/HFF_Data1!$H$1,"")</f>
        <v/>
      </c>
      <c r="L102" s="62" t="str">
        <f t="shared" si="8"/>
        <v/>
      </c>
      <c r="M102" s="63" t="str">
        <f>IFERROR(VLOOKUP(SUBSTITUTE($Q102&amp;ROUNDUP($G102,2)," ",""),HFF_Data1!$C$4:$N$1004,12,TRUE),"")</f>
        <v/>
      </c>
      <c r="N102" s="64" t="str">
        <f t="shared" si="9"/>
        <v/>
      </c>
      <c r="O102" s="65" t="str">
        <f t="shared" si="10"/>
        <v/>
      </c>
      <c r="P102" s="57"/>
      <c r="Q102" s="55" t="str">
        <f>IF($B$1="Metric",IFERROR(VLOOKUP(SUBSTITUTE($A102&amp;"Metric"&amp;$B102," ",""),members_metric!$F$7:$K$2000,6,FALSE),""),IFERROR(VLOOKUP(SUBSTITUTE($A102&amp;$B102," ",""),members!$D$7:$I$2000,6,FALSE),""))</f>
        <v/>
      </c>
      <c r="R102" s="66" t="str">
        <f>IF($B$1="Metric", IFERROR(VLOOKUP(SUBSTITUTE($A102&amp;"Metric"&amp;$B102," ",""),members_metric!$F$7:$J$2000,2,FALSE)/12,""),IFERROR(VLOOKUP(SUBSTITUTE($A102&amp;$B102," ",""),members!$D$7:$G$2000,2,FALSE)/12,""))</f>
        <v/>
      </c>
      <c r="S102" s="67" t="str">
        <f>IF($B$1="Metric", IFERROR(VLOOKUP(SUBSTITUTE($A102&amp;"Metric"&amp;$B102," ",""),members_metric!$F$7:$J$2000,5,FALSE),""),IFERROR(VLOOKUP(SUBSTITUTE($A102&amp;$B102," ",""),members!$D$7:$H$2000,5,FALSE),""))</f>
        <v/>
      </c>
      <c r="T102" s="55"/>
      <c r="U102" s="119"/>
      <c r="V102" s="119"/>
      <c r="W102" s="119"/>
      <c r="X102" s="119"/>
      <c r="Y102" s="119"/>
      <c r="Z102" s="119"/>
      <c r="AA102" s="119"/>
      <c r="AB102" s="119"/>
      <c r="AC102" s="119"/>
      <c r="AD102" s="119"/>
      <c r="AE102" s="119"/>
      <c r="AF102" s="119"/>
      <c r="AG102" s="119"/>
      <c r="AH102" s="119"/>
      <c r="AI102" s="119"/>
      <c r="AJ102" s="119"/>
      <c r="AK102" s="119"/>
      <c r="AL102" s="119"/>
      <c r="AM102" s="119"/>
      <c r="AN102" s="119"/>
      <c r="AO102" s="119"/>
      <c r="AP102" s="119"/>
      <c r="AQ102" s="119"/>
      <c r="AR102" s="119"/>
      <c r="AS102" s="119"/>
      <c r="AT102" s="119"/>
      <c r="AU102" s="119"/>
      <c r="AV102" s="119"/>
      <c r="AW102" s="119"/>
    </row>
    <row r="103" spans="1:49" ht="15" x14ac:dyDescent="0.2">
      <c r="A103" s="121"/>
      <c r="B103" s="122"/>
      <c r="C103" s="122"/>
      <c r="D103" s="122"/>
      <c r="E103" s="122"/>
      <c r="F103" s="58">
        <f t="shared" si="6"/>
        <v>0</v>
      </c>
      <c r="G103" s="59" t="str">
        <f>IF($B$1="Metric", IFERROR(VLOOKUP(SUBSTITUTE($A103&amp;"Metric"&amp;$B103," ",""),members_metric!$F$7:$J$2000,3,FALSE),""),  IFERROR(VLOOKUP(SUBSTITUTE($A103&amp;$B103," ",""),members!$D$7:$G$2000,3,FALSE),""))</f>
        <v/>
      </c>
      <c r="H103" s="60" t="str">
        <f t="shared" si="7"/>
        <v/>
      </c>
      <c r="I103" s="57"/>
      <c r="J103" s="61" t="str">
        <f>IFERROR(VLOOKUP(SUBSTITUTE($Q103&amp;ROUNDUP($G103,2)," ",""),HFF_Data1!$C$4:$M$1004,MATCH('Estimator FF 120+'!$C103,HFF_Data1!$C$4:$M$4,0),TRUE)*1000,"")</f>
        <v/>
      </c>
      <c r="K103" s="61" t="str">
        <f>IFERROR($J103/HFF_Data1!$H$1,"")</f>
        <v/>
      </c>
      <c r="L103" s="62" t="str">
        <f t="shared" si="8"/>
        <v/>
      </c>
      <c r="M103" s="63" t="str">
        <f>IFERROR(VLOOKUP(SUBSTITUTE($Q103&amp;ROUNDUP($G103,2)," ",""),HFF_Data1!$C$4:$N$1004,12,TRUE),"")</f>
        <v/>
      </c>
      <c r="N103" s="64" t="str">
        <f t="shared" si="9"/>
        <v/>
      </c>
      <c r="O103" s="65" t="str">
        <f t="shared" si="10"/>
        <v/>
      </c>
      <c r="P103" s="57"/>
      <c r="Q103" s="55" t="str">
        <f>IF($B$1="Metric",IFERROR(VLOOKUP(SUBSTITUTE($A103&amp;"Metric"&amp;$B103," ",""),members_metric!$F$7:$K$2000,6,FALSE),""),IFERROR(VLOOKUP(SUBSTITUTE($A103&amp;$B103," ",""),members!$D$7:$I$2000,6,FALSE),""))</f>
        <v/>
      </c>
      <c r="R103" s="66" t="str">
        <f>IF($B$1="Metric", IFERROR(VLOOKUP(SUBSTITUTE($A103&amp;"Metric"&amp;$B103," ",""),members_metric!$F$7:$J$2000,2,FALSE)/12,""),IFERROR(VLOOKUP(SUBSTITUTE($A103&amp;$B103," ",""),members!$D$7:$G$2000,2,FALSE)/12,""))</f>
        <v/>
      </c>
      <c r="S103" s="67" t="str">
        <f>IF($B$1="Metric", IFERROR(VLOOKUP(SUBSTITUTE($A103&amp;"Metric"&amp;$B103," ",""),members_metric!$F$7:$J$2000,5,FALSE),""),IFERROR(VLOOKUP(SUBSTITUTE($A103&amp;$B103," ",""),members!$D$7:$H$2000,5,FALSE),""))</f>
        <v/>
      </c>
      <c r="T103" s="55"/>
      <c r="U103" s="119"/>
      <c r="V103" s="119"/>
      <c r="W103" s="119"/>
      <c r="X103" s="119"/>
      <c r="Y103" s="119"/>
      <c r="Z103" s="119"/>
      <c r="AA103" s="119"/>
      <c r="AB103" s="119"/>
      <c r="AC103" s="119"/>
      <c r="AD103" s="119"/>
      <c r="AE103" s="119"/>
      <c r="AF103" s="119"/>
      <c r="AG103" s="119"/>
      <c r="AH103" s="119"/>
      <c r="AI103" s="119"/>
      <c r="AJ103" s="119"/>
      <c r="AK103" s="119"/>
      <c r="AL103" s="119"/>
      <c r="AM103" s="119"/>
      <c r="AN103" s="119"/>
      <c r="AO103" s="119"/>
      <c r="AP103" s="119"/>
      <c r="AQ103" s="119"/>
      <c r="AR103" s="119"/>
      <c r="AS103" s="119"/>
      <c r="AT103" s="119"/>
      <c r="AU103" s="119"/>
      <c r="AV103" s="119"/>
      <c r="AW103" s="119"/>
    </row>
    <row r="104" spans="1:49" ht="15" x14ac:dyDescent="0.2">
      <c r="A104" s="121"/>
      <c r="B104" s="122"/>
      <c r="C104" s="122"/>
      <c r="D104" s="122"/>
      <c r="E104" s="122"/>
      <c r="F104" s="58">
        <f t="shared" si="6"/>
        <v>0</v>
      </c>
      <c r="G104" s="59" t="str">
        <f>IF($B$1="Metric", IFERROR(VLOOKUP(SUBSTITUTE($A104&amp;"Metric"&amp;$B104," ",""),members_metric!$F$7:$J$2000,3,FALSE),""),  IFERROR(VLOOKUP(SUBSTITUTE($A104&amp;$B104," ",""),members!$D$7:$G$2000,3,FALSE),""))</f>
        <v/>
      </c>
      <c r="H104" s="60" t="str">
        <f t="shared" si="7"/>
        <v/>
      </c>
      <c r="I104" s="57"/>
      <c r="J104" s="61" t="str">
        <f>IFERROR(VLOOKUP(SUBSTITUTE($Q104&amp;ROUNDUP($G104,2)," ",""),HFF_Data1!$C$4:$M$1004,MATCH('Estimator FF 120+'!$C104,HFF_Data1!$C$4:$M$4,0),TRUE)*1000,"")</f>
        <v/>
      </c>
      <c r="K104" s="61" t="str">
        <f>IFERROR($J104/HFF_Data1!$H$1,"")</f>
        <v/>
      </c>
      <c r="L104" s="62" t="str">
        <f t="shared" si="8"/>
        <v/>
      </c>
      <c r="M104" s="63" t="str">
        <f>IFERROR(VLOOKUP(SUBSTITUTE($Q104&amp;ROUNDUP($G104,2)," ",""),HFF_Data1!$C$4:$N$1004,12,TRUE),"")</f>
        <v/>
      </c>
      <c r="N104" s="64" t="str">
        <f t="shared" si="9"/>
        <v/>
      </c>
      <c r="O104" s="65" t="str">
        <f t="shared" si="10"/>
        <v/>
      </c>
      <c r="P104" s="57"/>
      <c r="Q104" s="55" t="str">
        <f>IF($B$1="Metric",IFERROR(VLOOKUP(SUBSTITUTE($A104&amp;"Metric"&amp;$B104," ",""),members_metric!$F$7:$K$2000,6,FALSE),""),IFERROR(VLOOKUP(SUBSTITUTE($A104&amp;$B104," ",""),members!$D$7:$I$2000,6,FALSE),""))</f>
        <v/>
      </c>
      <c r="R104" s="66" t="str">
        <f>IF($B$1="Metric", IFERROR(VLOOKUP(SUBSTITUTE($A104&amp;"Metric"&amp;$B104," ",""),members_metric!$F$7:$J$2000,2,FALSE)/12,""),IFERROR(VLOOKUP(SUBSTITUTE($A104&amp;$B104," ",""),members!$D$7:$G$2000,2,FALSE)/12,""))</f>
        <v/>
      </c>
      <c r="S104" s="67" t="str">
        <f>IF($B$1="Metric", IFERROR(VLOOKUP(SUBSTITUTE($A104&amp;"Metric"&amp;$B104," ",""),members_metric!$F$7:$J$2000,5,FALSE),""),IFERROR(VLOOKUP(SUBSTITUTE($A104&amp;$B104," ",""),members!$D$7:$H$2000,5,FALSE),""))</f>
        <v/>
      </c>
      <c r="T104" s="55"/>
      <c r="U104" s="119"/>
      <c r="V104" s="119"/>
      <c r="W104" s="119"/>
      <c r="X104" s="119"/>
      <c r="Y104" s="119"/>
      <c r="Z104" s="119"/>
      <c r="AA104" s="119"/>
      <c r="AB104" s="119"/>
      <c r="AC104" s="119"/>
      <c r="AD104" s="119"/>
      <c r="AE104" s="119"/>
      <c r="AF104" s="119"/>
      <c r="AG104" s="119"/>
      <c r="AH104" s="119"/>
      <c r="AI104" s="119"/>
      <c r="AJ104" s="119"/>
      <c r="AK104" s="119"/>
      <c r="AL104" s="119"/>
      <c r="AM104" s="119"/>
      <c r="AN104" s="119"/>
      <c r="AO104" s="119"/>
      <c r="AP104" s="119"/>
      <c r="AQ104" s="119"/>
      <c r="AR104" s="119"/>
      <c r="AS104" s="119"/>
      <c r="AT104" s="119"/>
      <c r="AU104" s="119"/>
      <c r="AV104" s="119"/>
      <c r="AW104" s="119"/>
    </row>
    <row r="105" spans="1:49" ht="15" x14ac:dyDescent="0.2">
      <c r="A105" s="121"/>
      <c r="B105" s="122"/>
      <c r="C105" s="122"/>
      <c r="D105" s="122"/>
      <c r="E105" s="122"/>
      <c r="F105" s="58">
        <f t="shared" si="6"/>
        <v>0</v>
      </c>
      <c r="G105" s="59" t="str">
        <f>IF($B$1="Metric", IFERROR(VLOOKUP(SUBSTITUTE($A105&amp;"Metric"&amp;$B105," ",""),members_metric!$F$7:$J$2000,3,FALSE),""),  IFERROR(VLOOKUP(SUBSTITUTE($A105&amp;$B105," ",""),members!$D$7:$G$2000,3,FALSE),""))</f>
        <v/>
      </c>
      <c r="H105" s="60" t="str">
        <f t="shared" si="7"/>
        <v/>
      </c>
      <c r="I105" s="57"/>
      <c r="J105" s="61" t="str">
        <f>IFERROR(VLOOKUP(SUBSTITUTE($Q105&amp;ROUNDUP($G105,2)," ",""),HFF_Data1!$C$4:$M$1004,MATCH('Estimator FF 120+'!$C105,HFF_Data1!$C$4:$M$4,0),TRUE)*1000,"")</f>
        <v/>
      </c>
      <c r="K105" s="61" t="str">
        <f>IFERROR($J105/HFF_Data1!$H$1,"")</f>
        <v/>
      </c>
      <c r="L105" s="62" t="str">
        <f t="shared" si="8"/>
        <v/>
      </c>
      <c r="M105" s="63" t="str">
        <f>IFERROR(VLOOKUP(SUBSTITUTE($Q105&amp;ROUNDUP($G105,2)," ",""),HFF_Data1!$C$4:$N$1004,12,TRUE),"")</f>
        <v/>
      </c>
      <c r="N105" s="64" t="str">
        <f t="shared" si="9"/>
        <v/>
      </c>
      <c r="O105" s="65" t="str">
        <f t="shared" si="10"/>
        <v/>
      </c>
      <c r="P105" s="57"/>
      <c r="Q105" s="55" t="str">
        <f>IF($B$1="Metric",IFERROR(VLOOKUP(SUBSTITUTE($A105&amp;"Metric"&amp;$B105," ",""),members_metric!$F$7:$K$2000,6,FALSE),""),IFERROR(VLOOKUP(SUBSTITUTE($A105&amp;$B105," ",""),members!$D$7:$I$2000,6,FALSE),""))</f>
        <v/>
      </c>
      <c r="R105" s="66" t="str">
        <f>IF($B$1="Metric", IFERROR(VLOOKUP(SUBSTITUTE($A105&amp;"Metric"&amp;$B105," ",""),members_metric!$F$7:$J$2000,2,FALSE)/12,""),IFERROR(VLOOKUP(SUBSTITUTE($A105&amp;$B105," ",""),members!$D$7:$G$2000,2,FALSE)/12,""))</f>
        <v/>
      </c>
      <c r="S105" s="67" t="str">
        <f>IF($B$1="Metric", IFERROR(VLOOKUP(SUBSTITUTE($A105&amp;"Metric"&amp;$B105," ",""),members_metric!$F$7:$J$2000,5,FALSE),""),IFERROR(VLOOKUP(SUBSTITUTE($A105&amp;$B105," ",""),members!$D$7:$H$2000,5,FALSE),""))</f>
        <v/>
      </c>
      <c r="T105" s="55"/>
      <c r="U105" s="119"/>
      <c r="V105" s="119"/>
      <c r="W105" s="119"/>
      <c r="X105" s="119"/>
      <c r="Y105" s="119"/>
      <c r="Z105" s="119"/>
      <c r="AA105" s="119"/>
      <c r="AB105" s="119"/>
      <c r="AC105" s="119"/>
      <c r="AD105" s="119"/>
      <c r="AE105" s="119"/>
      <c r="AF105" s="119"/>
      <c r="AG105" s="119"/>
      <c r="AH105" s="119"/>
      <c r="AI105" s="119"/>
      <c r="AJ105" s="119"/>
      <c r="AK105" s="119"/>
      <c r="AL105" s="119"/>
      <c r="AM105" s="119"/>
      <c r="AN105" s="119"/>
      <c r="AO105" s="119"/>
      <c r="AP105" s="119"/>
      <c r="AQ105" s="119"/>
      <c r="AR105" s="119"/>
      <c r="AS105" s="119"/>
      <c r="AT105" s="119"/>
      <c r="AU105" s="119"/>
      <c r="AV105" s="119"/>
      <c r="AW105" s="119"/>
    </row>
    <row r="106" spans="1:49" ht="15" x14ac:dyDescent="0.2">
      <c r="A106" s="121"/>
      <c r="B106" s="122"/>
      <c r="C106" s="122"/>
      <c r="D106" s="122"/>
      <c r="E106" s="122"/>
      <c r="F106" s="58">
        <f t="shared" si="6"/>
        <v>0</v>
      </c>
      <c r="G106" s="59" t="str">
        <f>IF($B$1="Metric", IFERROR(VLOOKUP(SUBSTITUTE($A106&amp;"Metric"&amp;$B106," ",""),members_metric!$F$7:$J$2000,3,FALSE),""),  IFERROR(VLOOKUP(SUBSTITUTE($A106&amp;$B106," ",""),members!$D$7:$G$2000,3,FALSE),""))</f>
        <v/>
      </c>
      <c r="H106" s="60" t="str">
        <f t="shared" si="7"/>
        <v/>
      </c>
      <c r="I106" s="57"/>
      <c r="J106" s="61" t="str">
        <f>IFERROR(VLOOKUP(SUBSTITUTE($Q106&amp;ROUNDUP($G106,2)," ",""),HFF_Data1!$C$4:$M$1004,MATCH('Estimator FF 120+'!$C106,HFF_Data1!$C$4:$M$4,0),TRUE)*1000,"")</f>
        <v/>
      </c>
      <c r="K106" s="61" t="str">
        <f>IFERROR($J106/HFF_Data1!$H$1,"")</f>
        <v/>
      </c>
      <c r="L106" s="62" t="str">
        <f t="shared" si="8"/>
        <v/>
      </c>
      <c r="M106" s="63" t="str">
        <f>IFERROR(VLOOKUP(SUBSTITUTE($Q106&amp;ROUNDUP($G106,2)," ",""),HFF_Data1!$C$4:$N$1004,12,TRUE),"")</f>
        <v/>
      </c>
      <c r="N106" s="64" t="str">
        <f t="shared" si="9"/>
        <v/>
      </c>
      <c r="O106" s="65" t="str">
        <f t="shared" si="10"/>
        <v/>
      </c>
      <c r="P106" s="57"/>
      <c r="Q106" s="55" t="str">
        <f>IF($B$1="Metric",IFERROR(VLOOKUP(SUBSTITUTE($A106&amp;"Metric"&amp;$B106," ",""),members_metric!$F$7:$K$2000,6,FALSE),""),IFERROR(VLOOKUP(SUBSTITUTE($A106&amp;$B106," ",""),members!$D$7:$I$2000,6,FALSE),""))</f>
        <v/>
      </c>
      <c r="R106" s="66" t="str">
        <f>IF($B$1="Metric", IFERROR(VLOOKUP(SUBSTITUTE($A106&amp;"Metric"&amp;$B106," ",""),members_metric!$F$7:$J$2000,2,FALSE)/12,""),IFERROR(VLOOKUP(SUBSTITUTE($A106&amp;$B106," ",""),members!$D$7:$G$2000,2,FALSE)/12,""))</f>
        <v/>
      </c>
      <c r="S106" s="67" t="str">
        <f>IF($B$1="Metric", IFERROR(VLOOKUP(SUBSTITUTE($A106&amp;"Metric"&amp;$B106," ",""),members_metric!$F$7:$J$2000,5,FALSE),""),IFERROR(VLOOKUP(SUBSTITUTE($A106&amp;$B106," ",""),members!$D$7:$H$2000,5,FALSE),""))</f>
        <v/>
      </c>
      <c r="T106" s="55"/>
      <c r="U106" s="119"/>
      <c r="V106" s="119"/>
      <c r="W106" s="119"/>
      <c r="X106" s="119"/>
      <c r="Y106" s="119"/>
      <c r="Z106" s="119"/>
      <c r="AA106" s="119"/>
      <c r="AB106" s="119"/>
      <c r="AC106" s="119"/>
      <c r="AD106" s="119"/>
      <c r="AE106" s="119"/>
      <c r="AF106" s="119"/>
      <c r="AG106" s="119"/>
      <c r="AH106" s="119"/>
      <c r="AI106" s="119"/>
      <c r="AJ106" s="119"/>
      <c r="AK106" s="119"/>
      <c r="AL106" s="119"/>
      <c r="AM106" s="119"/>
      <c r="AN106" s="119"/>
      <c r="AO106" s="119"/>
      <c r="AP106" s="119"/>
      <c r="AQ106" s="119"/>
      <c r="AR106" s="119"/>
      <c r="AS106" s="119"/>
      <c r="AT106" s="119"/>
      <c r="AU106" s="119"/>
      <c r="AV106" s="119"/>
      <c r="AW106" s="119"/>
    </row>
    <row r="107" spans="1:49" ht="15" x14ac:dyDescent="0.2">
      <c r="A107" s="121"/>
      <c r="B107" s="122"/>
      <c r="C107" s="122"/>
      <c r="D107" s="122"/>
      <c r="E107" s="122"/>
      <c r="F107" s="58">
        <f t="shared" si="6"/>
        <v>0</v>
      </c>
      <c r="G107" s="59" t="str">
        <f>IF($B$1="Metric", IFERROR(VLOOKUP(SUBSTITUTE($A107&amp;"Metric"&amp;$B107," ",""),members_metric!$F$7:$J$2000,3,FALSE),""),  IFERROR(VLOOKUP(SUBSTITUTE($A107&amp;$B107," ",""),members!$D$7:$G$2000,3,FALSE),""))</f>
        <v/>
      </c>
      <c r="H107" s="60" t="str">
        <f t="shared" si="7"/>
        <v/>
      </c>
      <c r="I107" s="57"/>
      <c r="J107" s="61" t="str">
        <f>IFERROR(VLOOKUP(SUBSTITUTE($Q107&amp;ROUNDUP($G107,2)," ",""),HFF_Data1!$C$4:$M$1004,MATCH('Estimator FF 120+'!$C107,HFF_Data1!$C$4:$M$4,0),TRUE)*1000,"")</f>
        <v/>
      </c>
      <c r="K107" s="61" t="str">
        <f>IFERROR($J107/HFF_Data1!$H$1,"")</f>
        <v/>
      </c>
      <c r="L107" s="62" t="str">
        <f t="shared" si="8"/>
        <v/>
      </c>
      <c r="M107" s="63" t="str">
        <f>IFERROR(VLOOKUP(SUBSTITUTE($Q107&amp;ROUNDUP($G107,2)," ",""),HFF_Data1!$C$4:$N$1004,12,TRUE),"")</f>
        <v/>
      </c>
      <c r="N107" s="64" t="str">
        <f t="shared" si="9"/>
        <v/>
      </c>
      <c r="O107" s="65" t="str">
        <f t="shared" si="10"/>
        <v/>
      </c>
      <c r="P107" s="57"/>
      <c r="Q107" s="55" t="str">
        <f>IF($B$1="Metric",IFERROR(VLOOKUP(SUBSTITUTE($A107&amp;"Metric"&amp;$B107," ",""),members_metric!$F$7:$K$2000,6,FALSE),""),IFERROR(VLOOKUP(SUBSTITUTE($A107&amp;$B107," ",""),members!$D$7:$I$2000,6,FALSE),""))</f>
        <v/>
      </c>
      <c r="R107" s="66" t="str">
        <f>IF($B$1="Metric", IFERROR(VLOOKUP(SUBSTITUTE($A107&amp;"Metric"&amp;$B107," ",""),members_metric!$F$7:$J$2000,2,FALSE)/12,""),IFERROR(VLOOKUP(SUBSTITUTE($A107&amp;$B107," ",""),members!$D$7:$G$2000,2,FALSE)/12,""))</f>
        <v/>
      </c>
      <c r="S107" s="67" t="str">
        <f>IF($B$1="Metric", IFERROR(VLOOKUP(SUBSTITUTE($A107&amp;"Metric"&amp;$B107," ",""),members_metric!$F$7:$J$2000,5,FALSE),""),IFERROR(VLOOKUP(SUBSTITUTE($A107&amp;$B107," ",""),members!$D$7:$H$2000,5,FALSE),""))</f>
        <v/>
      </c>
      <c r="T107" s="55"/>
      <c r="U107" s="119"/>
      <c r="V107" s="119"/>
      <c r="W107" s="119"/>
      <c r="X107" s="119"/>
      <c r="Y107" s="119"/>
      <c r="Z107" s="119"/>
      <c r="AA107" s="119"/>
      <c r="AB107" s="119"/>
      <c r="AC107" s="119"/>
      <c r="AD107" s="119"/>
      <c r="AE107" s="119"/>
      <c r="AF107" s="119"/>
      <c r="AG107" s="119"/>
      <c r="AH107" s="119"/>
      <c r="AI107" s="119"/>
      <c r="AJ107" s="119"/>
      <c r="AK107" s="119"/>
      <c r="AL107" s="119"/>
      <c r="AM107" s="119"/>
      <c r="AN107" s="119"/>
      <c r="AO107" s="119"/>
      <c r="AP107" s="119"/>
      <c r="AQ107" s="119"/>
      <c r="AR107" s="119"/>
      <c r="AS107" s="119"/>
      <c r="AT107" s="119"/>
      <c r="AU107" s="119"/>
      <c r="AV107" s="119"/>
      <c r="AW107" s="119"/>
    </row>
    <row r="108" spans="1:49" ht="15" x14ac:dyDescent="0.2">
      <c r="A108" s="121"/>
      <c r="B108" s="122"/>
      <c r="C108" s="122"/>
      <c r="D108" s="122"/>
      <c r="E108" s="122"/>
      <c r="F108" s="58">
        <f t="shared" si="6"/>
        <v>0</v>
      </c>
      <c r="G108" s="59" t="str">
        <f>IF($B$1="Metric", IFERROR(VLOOKUP(SUBSTITUTE($A108&amp;"Metric"&amp;$B108," ",""),members_metric!$F$7:$J$2000,3,FALSE),""),  IFERROR(VLOOKUP(SUBSTITUTE($A108&amp;$B108," ",""),members!$D$7:$G$2000,3,FALSE),""))</f>
        <v/>
      </c>
      <c r="H108" s="60" t="str">
        <f t="shared" si="7"/>
        <v/>
      </c>
      <c r="I108" s="57"/>
      <c r="J108" s="61" t="str">
        <f>IFERROR(VLOOKUP(SUBSTITUTE($Q108&amp;ROUNDUP($G108,2)," ",""),HFF_Data1!$C$4:$M$1004,MATCH('Estimator FF 120+'!$C108,HFF_Data1!$C$4:$M$4,0),TRUE)*1000,"")</f>
        <v/>
      </c>
      <c r="K108" s="61" t="str">
        <f>IFERROR($J108/HFF_Data1!$H$1,"")</f>
        <v/>
      </c>
      <c r="L108" s="62" t="str">
        <f t="shared" si="8"/>
        <v/>
      </c>
      <c r="M108" s="63" t="str">
        <f>IFERROR(VLOOKUP(SUBSTITUTE($Q108&amp;ROUNDUP($G108,2)," ",""),HFF_Data1!$C$4:$N$1004,12,TRUE),"")</f>
        <v/>
      </c>
      <c r="N108" s="64" t="str">
        <f t="shared" si="9"/>
        <v/>
      </c>
      <c r="O108" s="65" t="str">
        <f t="shared" si="10"/>
        <v/>
      </c>
      <c r="P108" s="57"/>
      <c r="Q108" s="55" t="str">
        <f>IF($B$1="Metric",IFERROR(VLOOKUP(SUBSTITUTE($A108&amp;"Metric"&amp;$B108," ",""),members_metric!$F$7:$K$2000,6,FALSE),""),IFERROR(VLOOKUP(SUBSTITUTE($A108&amp;$B108," ",""),members!$D$7:$I$2000,6,FALSE),""))</f>
        <v/>
      </c>
      <c r="R108" s="66" t="str">
        <f>IF($B$1="Metric", IFERROR(VLOOKUP(SUBSTITUTE($A108&amp;"Metric"&amp;$B108," ",""),members_metric!$F$7:$J$2000,2,FALSE)/12,""),IFERROR(VLOOKUP(SUBSTITUTE($A108&amp;$B108," ",""),members!$D$7:$G$2000,2,FALSE)/12,""))</f>
        <v/>
      </c>
      <c r="S108" s="67" t="str">
        <f>IF($B$1="Metric", IFERROR(VLOOKUP(SUBSTITUTE($A108&amp;"Metric"&amp;$B108," ",""),members_metric!$F$7:$J$2000,5,FALSE),""),IFERROR(VLOOKUP(SUBSTITUTE($A108&amp;$B108," ",""),members!$D$7:$H$2000,5,FALSE),""))</f>
        <v/>
      </c>
      <c r="T108" s="55"/>
      <c r="U108" s="119"/>
      <c r="V108" s="119"/>
      <c r="W108" s="119"/>
      <c r="X108" s="119"/>
      <c r="Y108" s="119"/>
      <c r="Z108" s="119"/>
      <c r="AA108" s="119"/>
      <c r="AB108" s="119"/>
      <c r="AC108" s="119"/>
      <c r="AD108" s="119"/>
      <c r="AE108" s="119"/>
      <c r="AF108" s="119"/>
      <c r="AG108" s="119"/>
      <c r="AH108" s="119"/>
      <c r="AI108" s="119"/>
      <c r="AJ108" s="119"/>
      <c r="AK108" s="119"/>
      <c r="AL108" s="119"/>
      <c r="AM108" s="119"/>
      <c r="AN108" s="119"/>
      <c r="AO108" s="119"/>
      <c r="AP108" s="119"/>
      <c r="AQ108" s="119"/>
      <c r="AR108" s="119"/>
      <c r="AS108" s="119"/>
      <c r="AT108" s="119"/>
      <c r="AU108" s="119"/>
      <c r="AV108" s="119"/>
      <c r="AW108" s="119"/>
    </row>
    <row r="109" spans="1:49" ht="15" x14ac:dyDescent="0.2">
      <c r="A109" s="121"/>
      <c r="B109" s="122"/>
      <c r="C109" s="122"/>
      <c r="D109" s="122"/>
      <c r="E109" s="122"/>
      <c r="F109" s="58">
        <f t="shared" si="6"/>
        <v>0</v>
      </c>
      <c r="G109" s="59" t="str">
        <f>IF($B$1="Metric", IFERROR(VLOOKUP(SUBSTITUTE($A109&amp;"Metric"&amp;$B109," ",""),members_metric!$F$7:$J$2000,3,FALSE),""),  IFERROR(VLOOKUP(SUBSTITUTE($A109&amp;$B109," ",""),members!$D$7:$G$2000,3,FALSE),""))</f>
        <v/>
      </c>
      <c r="H109" s="60" t="str">
        <f t="shared" si="7"/>
        <v/>
      </c>
      <c r="I109" s="57"/>
      <c r="J109" s="61" t="str">
        <f>IFERROR(VLOOKUP(SUBSTITUTE($Q109&amp;ROUNDUP($G109,2)," ",""),HFF_Data1!$C$4:$M$1004,MATCH('Estimator FF 120+'!$C109,HFF_Data1!$C$4:$M$4,0),TRUE)*1000,"")</f>
        <v/>
      </c>
      <c r="K109" s="61" t="str">
        <f>IFERROR($J109/HFF_Data1!$H$1,"")</f>
        <v/>
      </c>
      <c r="L109" s="62" t="str">
        <f t="shared" si="8"/>
        <v/>
      </c>
      <c r="M109" s="63" t="str">
        <f>IFERROR(VLOOKUP(SUBSTITUTE($Q109&amp;ROUNDUP($G109,2)," ",""),HFF_Data1!$C$4:$N$1004,12,TRUE),"")</f>
        <v/>
      </c>
      <c r="N109" s="64" t="str">
        <f t="shared" si="9"/>
        <v/>
      </c>
      <c r="O109" s="65" t="str">
        <f t="shared" si="10"/>
        <v/>
      </c>
      <c r="P109" s="57"/>
      <c r="Q109" s="55" t="str">
        <f>IF($B$1="Metric",IFERROR(VLOOKUP(SUBSTITUTE($A109&amp;"Metric"&amp;$B109," ",""),members_metric!$F$7:$K$2000,6,FALSE),""),IFERROR(VLOOKUP(SUBSTITUTE($A109&amp;$B109," ",""),members!$D$7:$I$2000,6,FALSE),""))</f>
        <v/>
      </c>
      <c r="R109" s="66" t="str">
        <f>IF($B$1="Metric", IFERROR(VLOOKUP(SUBSTITUTE($A109&amp;"Metric"&amp;$B109," ",""),members_metric!$F$7:$J$2000,2,FALSE)/12,""),IFERROR(VLOOKUP(SUBSTITUTE($A109&amp;$B109," ",""),members!$D$7:$G$2000,2,FALSE)/12,""))</f>
        <v/>
      </c>
      <c r="S109" s="67" t="str">
        <f>IF($B$1="Metric", IFERROR(VLOOKUP(SUBSTITUTE($A109&amp;"Metric"&amp;$B109," ",""),members_metric!$F$7:$J$2000,5,FALSE),""),IFERROR(VLOOKUP(SUBSTITUTE($A109&amp;$B109," ",""),members!$D$7:$H$2000,5,FALSE),""))</f>
        <v/>
      </c>
      <c r="T109" s="55"/>
      <c r="U109" s="119"/>
      <c r="V109" s="119"/>
      <c r="W109" s="119"/>
      <c r="X109" s="119"/>
      <c r="Y109" s="119"/>
      <c r="Z109" s="119"/>
      <c r="AA109" s="119"/>
      <c r="AB109" s="119"/>
      <c r="AC109" s="119"/>
      <c r="AD109" s="119"/>
      <c r="AE109" s="119"/>
      <c r="AF109" s="119"/>
      <c r="AG109" s="119"/>
      <c r="AH109" s="119"/>
      <c r="AI109" s="119"/>
      <c r="AJ109" s="119"/>
      <c r="AK109" s="119"/>
      <c r="AL109" s="119"/>
      <c r="AM109" s="119"/>
      <c r="AN109" s="119"/>
      <c r="AO109" s="119"/>
      <c r="AP109" s="119"/>
      <c r="AQ109" s="119"/>
      <c r="AR109" s="119"/>
      <c r="AS109" s="119"/>
      <c r="AT109" s="119"/>
      <c r="AU109" s="119"/>
      <c r="AV109" s="119"/>
      <c r="AW109" s="119"/>
    </row>
    <row r="110" spans="1:49" ht="15" x14ac:dyDescent="0.2">
      <c r="A110" s="121"/>
      <c r="B110" s="122"/>
      <c r="C110" s="122"/>
      <c r="D110" s="122"/>
      <c r="E110" s="122"/>
      <c r="F110" s="58">
        <f t="shared" si="6"/>
        <v>0</v>
      </c>
      <c r="G110" s="59" t="str">
        <f>IF($B$1="Metric", IFERROR(VLOOKUP(SUBSTITUTE($A110&amp;"Metric"&amp;$B110," ",""),members_metric!$F$7:$J$2000,3,FALSE),""),  IFERROR(VLOOKUP(SUBSTITUTE($A110&amp;$B110," ",""),members!$D$7:$G$2000,3,FALSE),""))</f>
        <v/>
      </c>
      <c r="H110" s="60" t="str">
        <f t="shared" si="7"/>
        <v/>
      </c>
      <c r="I110" s="57"/>
      <c r="J110" s="61" t="str">
        <f>IFERROR(VLOOKUP(SUBSTITUTE($Q110&amp;ROUNDUP($G110,2)," ",""),HFF_Data1!$C$4:$M$1004,MATCH('Estimator FF 120+'!$C110,HFF_Data1!$C$4:$M$4,0),TRUE)*1000,"")</f>
        <v/>
      </c>
      <c r="K110" s="61" t="str">
        <f>IFERROR($J110/HFF_Data1!$H$1,"")</f>
        <v/>
      </c>
      <c r="L110" s="62" t="str">
        <f t="shared" si="8"/>
        <v/>
      </c>
      <c r="M110" s="63" t="str">
        <f>IFERROR(VLOOKUP(SUBSTITUTE($Q110&amp;ROUNDUP($G110,2)," ",""),HFF_Data1!$C$4:$N$1004,12,TRUE),"")</f>
        <v/>
      </c>
      <c r="N110" s="64" t="str">
        <f t="shared" si="9"/>
        <v/>
      </c>
      <c r="O110" s="65" t="str">
        <f t="shared" si="10"/>
        <v/>
      </c>
      <c r="P110" s="57"/>
      <c r="Q110" s="55" t="str">
        <f>IF($B$1="Metric",IFERROR(VLOOKUP(SUBSTITUTE($A110&amp;"Metric"&amp;$B110," ",""),members_metric!$F$7:$K$2000,6,FALSE),""),IFERROR(VLOOKUP(SUBSTITUTE($A110&amp;$B110," ",""),members!$D$7:$I$2000,6,FALSE),""))</f>
        <v/>
      </c>
      <c r="R110" s="66" t="str">
        <f>IF($B$1="Metric", IFERROR(VLOOKUP(SUBSTITUTE($A110&amp;"Metric"&amp;$B110," ",""),members_metric!$F$7:$J$2000,2,FALSE)/12,""),IFERROR(VLOOKUP(SUBSTITUTE($A110&amp;$B110," ",""),members!$D$7:$G$2000,2,FALSE)/12,""))</f>
        <v/>
      </c>
      <c r="S110" s="67" t="str">
        <f>IF($B$1="Metric", IFERROR(VLOOKUP(SUBSTITUTE($A110&amp;"Metric"&amp;$B110," ",""),members_metric!$F$7:$J$2000,5,FALSE),""),IFERROR(VLOOKUP(SUBSTITUTE($A110&amp;$B110," ",""),members!$D$7:$H$2000,5,FALSE),""))</f>
        <v/>
      </c>
      <c r="T110" s="55"/>
      <c r="U110" s="119"/>
      <c r="V110" s="119"/>
      <c r="W110" s="119"/>
      <c r="X110" s="119"/>
      <c r="Y110" s="119"/>
      <c r="Z110" s="119"/>
      <c r="AA110" s="119"/>
      <c r="AB110" s="119"/>
      <c r="AC110" s="119"/>
      <c r="AD110" s="119"/>
      <c r="AE110" s="119"/>
      <c r="AF110" s="119"/>
      <c r="AG110" s="119"/>
      <c r="AH110" s="119"/>
      <c r="AI110" s="119"/>
      <c r="AJ110" s="119"/>
      <c r="AK110" s="119"/>
      <c r="AL110" s="119"/>
      <c r="AM110" s="119"/>
      <c r="AN110" s="119"/>
      <c r="AO110" s="119"/>
      <c r="AP110" s="119"/>
      <c r="AQ110" s="119"/>
      <c r="AR110" s="119"/>
      <c r="AS110" s="119"/>
      <c r="AT110" s="119"/>
      <c r="AU110" s="119"/>
      <c r="AV110" s="119"/>
      <c r="AW110" s="119"/>
    </row>
    <row r="111" spans="1:49" ht="15" x14ac:dyDescent="0.2">
      <c r="A111" s="121"/>
      <c r="B111" s="122"/>
      <c r="C111" s="122"/>
      <c r="D111" s="122"/>
      <c r="E111" s="122"/>
      <c r="F111" s="58">
        <f t="shared" si="6"/>
        <v>0</v>
      </c>
      <c r="G111" s="59" t="str">
        <f>IF($B$1="Metric", IFERROR(VLOOKUP(SUBSTITUTE($A111&amp;"Metric"&amp;$B111," ",""),members_metric!$F$7:$J$2000,3,FALSE),""),  IFERROR(VLOOKUP(SUBSTITUTE($A111&amp;$B111," ",""),members!$D$7:$G$2000,3,FALSE),""))</f>
        <v/>
      </c>
      <c r="H111" s="60" t="str">
        <f t="shared" ref="H111:H142" si="11">IFERROR($R111*$E111*$D111,"")</f>
        <v/>
      </c>
      <c r="I111" s="57"/>
      <c r="J111" s="61" t="str">
        <f>IFERROR(VLOOKUP(SUBSTITUTE($Q111&amp;ROUNDUP($G111,2)," ",""),HFF_Data1!$C$4:$M$1004,MATCH('Estimator FF 120+'!$C111,HFF_Data1!$C$4:$M$4,0),TRUE)*1000,"")</f>
        <v/>
      </c>
      <c r="K111" s="61" t="str">
        <f>IFERROR($J111/HFF_Data1!$H$1,"")</f>
        <v/>
      </c>
      <c r="L111" s="62" t="str">
        <f t="shared" si="8"/>
        <v/>
      </c>
      <c r="M111" s="63" t="str">
        <f>IFERROR(VLOOKUP(SUBSTITUTE($Q111&amp;ROUNDUP($G111,2)," ",""),HFF_Data1!$C$4:$N$1004,12,TRUE),"")</f>
        <v/>
      </c>
      <c r="N111" s="64" t="str">
        <f t="shared" si="9"/>
        <v/>
      </c>
      <c r="O111" s="65" t="str">
        <f t="shared" si="10"/>
        <v/>
      </c>
      <c r="P111" s="57"/>
      <c r="Q111" s="55" t="str">
        <f>IF($B$1="Metric",IFERROR(VLOOKUP(SUBSTITUTE($A111&amp;"Metric"&amp;$B111," ",""),members_metric!$F$7:$K$2000,6,FALSE),""),IFERROR(VLOOKUP(SUBSTITUTE($A111&amp;$B111," ",""),members!$D$7:$I$2000,6,FALSE),""))</f>
        <v/>
      </c>
      <c r="R111" s="66" t="str">
        <f>IF($B$1="Metric", IFERROR(VLOOKUP(SUBSTITUTE($A111&amp;"Metric"&amp;$B111," ",""),members_metric!$F$7:$J$2000,2,FALSE)/12,""),IFERROR(VLOOKUP(SUBSTITUTE($A111&amp;$B111," ",""),members!$D$7:$G$2000,2,FALSE)/12,""))</f>
        <v/>
      </c>
      <c r="S111" s="67" t="str">
        <f>IF($B$1="Metric", IFERROR(VLOOKUP(SUBSTITUTE($A111&amp;"Metric"&amp;$B111," ",""),members_metric!$F$7:$J$2000,5,FALSE),""),IFERROR(VLOOKUP(SUBSTITUTE($A111&amp;$B111," ",""),members!$D$7:$H$2000,5,FALSE),""))</f>
        <v/>
      </c>
      <c r="T111" s="55"/>
      <c r="U111" s="119"/>
      <c r="V111" s="119"/>
      <c r="W111" s="119"/>
      <c r="X111" s="119"/>
      <c r="Y111" s="119"/>
      <c r="Z111" s="119"/>
      <c r="AA111" s="119"/>
      <c r="AB111" s="119"/>
      <c r="AC111" s="119"/>
      <c r="AD111" s="119"/>
      <c r="AE111" s="119"/>
      <c r="AF111" s="119"/>
      <c r="AG111" s="119"/>
      <c r="AH111" s="119"/>
      <c r="AI111" s="119"/>
      <c r="AJ111" s="119"/>
      <c r="AK111" s="119"/>
      <c r="AL111" s="119"/>
      <c r="AM111" s="119"/>
      <c r="AN111" s="119"/>
      <c r="AO111" s="119"/>
      <c r="AP111" s="119"/>
      <c r="AQ111" s="119"/>
      <c r="AR111" s="119"/>
      <c r="AS111" s="119"/>
      <c r="AT111" s="119"/>
      <c r="AU111" s="119"/>
      <c r="AV111" s="119"/>
      <c r="AW111" s="119"/>
    </row>
    <row r="112" spans="1:49" ht="15" x14ac:dyDescent="0.2">
      <c r="A112" s="121"/>
      <c r="B112" s="122"/>
      <c r="C112" s="122"/>
      <c r="D112" s="122"/>
      <c r="E112" s="122"/>
      <c r="F112" s="58">
        <f t="shared" si="6"/>
        <v>0</v>
      </c>
      <c r="G112" s="59" t="str">
        <f>IF($B$1="Metric", IFERROR(VLOOKUP(SUBSTITUTE($A112&amp;"Metric"&amp;$B112," ",""),members_metric!$F$7:$J$2000,3,FALSE),""),  IFERROR(VLOOKUP(SUBSTITUTE($A112&amp;$B112," ",""),members!$D$7:$G$2000,3,FALSE),""))</f>
        <v/>
      </c>
      <c r="H112" s="60" t="str">
        <f t="shared" si="11"/>
        <v/>
      </c>
      <c r="I112" s="57"/>
      <c r="J112" s="61" t="str">
        <f>IFERROR(VLOOKUP(SUBSTITUTE($Q112&amp;ROUNDUP($G112,2)," ",""),HFF_Data1!$C$4:$M$1004,MATCH('Estimator FF 120+'!$C112,HFF_Data1!$C$4:$M$4,0),TRUE)*1000,"")</f>
        <v/>
      </c>
      <c r="K112" s="61" t="str">
        <f>IFERROR($J112/HFF_Data1!$H$1,"")</f>
        <v/>
      </c>
      <c r="L112" s="62" t="str">
        <f t="shared" si="8"/>
        <v/>
      </c>
      <c r="M112" s="63" t="str">
        <f>IFERROR(VLOOKUP(SUBSTITUTE($Q112&amp;ROUNDUP($G112,2)," ",""),HFF_Data1!$C$4:$N$1004,12,TRUE),"")</f>
        <v/>
      </c>
      <c r="N112" s="64" t="str">
        <f t="shared" si="9"/>
        <v/>
      </c>
      <c r="O112" s="65" t="str">
        <f t="shared" si="10"/>
        <v/>
      </c>
      <c r="P112" s="57"/>
      <c r="Q112" s="55" t="str">
        <f>IF($B$1="Metric",IFERROR(VLOOKUP(SUBSTITUTE($A112&amp;"Metric"&amp;$B112," ",""),members_metric!$F$7:$K$2000,6,FALSE),""),IFERROR(VLOOKUP(SUBSTITUTE($A112&amp;$B112," ",""),members!$D$7:$I$2000,6,FALSE),""))</f>
        <v/>
      </c>
      <c r="R112" s="66" t="str">
        <f>IF($B$1="Metric", IFERROR(VLOOKUP(SUBSTITUTE($A112&amp;"Metric"&amp;$B112," ",""),members_metric!$F$7:$J$2000,2,FALSE)/12,""),IFERROR(VLOOKUP(SUBSTITUTE($A112&amp;$B112," ",""),members!$D$7:$G$2000,2,FALSE)/12,""))</f>
        <v/>
      </c>
      <c r="S112" s="67" t="str">
        <f>IF($B$1="Metric", IFERROR(VLOOKUP(SUBSTITUTE($A112&amp;"Metric"&amp;$B112," ",""),members_metric!$F$7:$J$2000,5,FALSE),""),IFERROR(VLOOKUP(SUBSTITUTE($A112&amp;$B112," ",""),members!$D$7:$H$2000,5,FALSE),""))</f>
        <v/>
      </c>
      <c r="T112" s="55"/>
      <c r="U112" s="119"/>
      <c r="V112" s="119"/>
      <c r="W112" s="119"/>
      <c r="X112" s="119"/>
      <c r="Y112" s="119"/>
      <c r="Z112" s="119"/>
      <c r="AA112" s="119"/>
      <c r="AB112" s="119"/>
      <c r="AC112" s="119"/>
      <c r="AD112" s="119"/>
      <c r="AE112" s="119"/>
      <c r="AF112" s="119"/>
      <c r="AG112" s="119"/>
      <c r="AH112" s="119"/>
      <c r="AI112" s="119"/>
      <c r="AJ112" s="119"/>
      <c r="AK112" s="119"/>
      <c r="AL112" s="119"/>
      <c r="AM112" s="119"/>
      <c r="AN112" s="119"/>
      <c r="AO112" s="119"/>
      <c r="AP112" s="119"/>
      <c r="AQ112" s="119"/>
      <c r="AR112" s="119"/>
      <c r="AS112" s="119"/>
      <c r="AT112" s="119"/>
      <c r="AU112" s="119"/>
      <c r="AV112" s="119"/>
      <c r="AW112" s="119"/>
    </row>
    <row r="113" spans="1:49" ht="15" x14ac:dyDescent="0.2">
      <c r="A113" s="121"/>
      <c r="B113" s="122"/>
      <c r="C113" s="122"/>
      <c r="D113" s="122"/>
      <c r="E113" s="122"/>
      <c r="F113" s="58">
        <f t="shared" si="6"/>
        <v>0</v>
      </c>
      <c r="G113" s="59" t="str">
        <f>IF($B$1="Metric", IFERROR(VLOOKUP(SUBSTITUTE($A113&amp;"Metric"&amp;$B113," ",""),members_metric!$F$7:$J$2000,3,FALSE),""),  IFERROR(VLOOKUP(SUBSTITUTE($A113&amp;$B113," ",""),members!$D$7:$G$2000,3,FALSE),""))</f>
        <v/>
      </c>
      <c r="H113" s="60" t="str">
        <f t="shared" si="11"/>
        <v/>
      </c>
      <c r="I113" s="57"/>
      <c r="J113" s="61" t="str">
        <f>IFERROR(VLOOKUP(SUBSTITUTE($Q113&amp;ROUNDUP($G113,2)," ",""),HFF_Data1!$C$4:$M$1004,MATCH('Estimator FF 120+'!$C113,HFF_Data1!$C$4:$M$4,0),TRUE)*1000,"")</f>
        <v/>
      </c>
      <c r="K113" s="61" t="str">
        <f>IFERROR($J113/HFF_Data1!$H$1,"")</f>
        <v/>
      </c>
      <c r="L113" s="62" t="str">
        <f t="shared" si="8"/>
        <v/>
      </c>
      <c r="M113" s="63" t="str">
        <f>IFERROR(VLOOKUP(SUBSTITUTE($Q113&amp;ROUNDUP($G113,2)," ",""),HFF_Data1!$C$4:$N$1004,12,TRUE),"")</f>
        <v/>
      </c>
      <c r="N113" s="64" t="str">
        <f t="shared" si="9"/>
        <v/>
      </c>
      <c r="O113" s="65" t="str">
        <f t="shared" si="10"/>
        <v/>
      </c>
      <c r="P113" s="57"/>
      <c r="Q113" s="55" t="str">
        <f>IF($B$1="Metric",IFERROR(VLOOKUP(SUBSTITUTE($A113&amp;"Metric"&amp;$B113," ",""),members_metric!$F$7:$K$2000,6,FALSE),""),IFERROR(VLOOKUP(SUBSTITUTE($A113&amp;$B113," ",""),members!$D$7:$I$2000,6,FALSE),""))</f>
        <v/>
      </c>
      <c r="R113" s="66" t="str">
        <f>IF($B$1="Metric", IFERROR(VLOOKUP(SUBSTITUTE($A113&amp;"Metric"&amp;$B113," ",""),members_metric!$F$7:$J$2000,2,FALSE)/12,""),IFERROR(VLOOKUP(SUBSTITUTE($A113&amp;$B113," ",""),members!$D$7:$G$2000,2,FALSE)/12,""))</f>
        <v/>
      </c>
      <c r="S113" s="67" t="str">
        <f>IF($B$1="Metric", IFERROR(VLOOKUP(SUBSTITUTE($A113&amp;"Metric"&amp;$B113," ",""),members_metric!$F$7:$J$2000,5,FALSE),""),IFERROR(VLOOKUP(SUBSTITUTE($A113&amp;$B113," ",""),members!$D$7:$H$2000,5,FALSE),""))</f>
        <v/>
      </c>
      <c r="T113" s="55"/>
      <c r="U113" s="119"/>
      <c r="V113" s="119"/>
      <c r="W113" s="119"/>
      <c r="X113" s="119"/>
      <c r="Y113" s="119"/>
      <c r="Z113" s="119"/>
      <c r="AA113" s="119"/>
      <c r="AB113" s="119"/>
      <c r="AC113" s="119"/>
      <c r="AD113" s="119"/>
      <c r="AE113" s="119"/>
      <c r="AF113" s="119"/>
      <c r="AG113" s="119"/>
      <c r="AH113" s="119"/>
      <c r="AI113" s="119"/>
      <c r="AJ113" s="119"/>
      <c r="AK113" s="119"/>
      <c r="AL113" s="119"/>
      <c r="AM113" s="119"/>
      <c r="AN113" s="119"/>
      <c r="AO113" s="119"/>
      <c r="AP113" s="119"/>
      <c r="AQ113" s="119"/>
      <c r="AR113" s="119"/>
      <c r="AS113" s="119"/>
      <c r="AT113" s="119"/>
      <c r="AU113" s="119"/>
      <c r="AV113" s="119"/>
      <c r="AW113" s="119"/>
    </row>
    <row r="114" spans="1:49" ht="15" x14ac:dyDescent="0.2">
      <c r="A114" s="121"/>
      <c r="B114" s="122"/>
      <c r="C114" s="122"/>
      <c r="D114" s="122"/>
      <c r="E114" s="122"/>
      <c r="F114" s="58">
        <f t="shared" si="6"/>
        <v>0</v>
      </c>
      <c r="G114" s="59" t="str">
        <f>IF($B$1="Metric", IFERROR(VLOOKUP(SUBSTITUTE($A114&amp;"Metric"&amp;$B114," ",""),members_metric!$F$7:$J$2000,3,FALSE),""),  IFERROR(VLOOKUP(SUBSTITUTE($A114&amp;$B114," ",""),members!$D$7:$G$2000,3,FALSE),""))</f>
        <v/>
      </c>
      <c r="H114" s="60" t="str">
        <f t="shared" si="11"/>
        <v/>
      </c>
      <c r="I114" s="57"/>
      <c r="J114" s="61" t="str">
        <f>IFERROR(VLOOKUP(SUBSTITUTE($Q114&amp;ROUNDUP($G114,2)," ",""),HFF_Data1!$C$4:$M$1004,MATCH('Estimator FF 120+'!$C114,HFF_Data1!$C$4:$M$4,0),TRUE)*1000,"")</f>
        <v/>
      </c>
      <c r="K114" s="61" t="str">
        <f>IFERROR($J114/HFF_Data1!$H$1,"")</f>
        <v/>
      </c>
      <c r="L114" s="62" t="str">
        <f t="shared" si="8"/>
        <v/>
      </c>
      <c r="M114" s="63" t="str">
        <f>IFERROR(VLOOKUP(SUBSTITUTE($Q114&amp;ROUNDUP($G114,2)," ",""),HFF_Data1!$C$4:$N$1004,12,TRUE),"")</f>
        <v/>
      </c>
      <c r="N114" s="64" t="str">
        <f t="shared" si="9"/>
        <v/>
      </c>
      <c r="O114" s="65" t="str">
        <f t="shared" si="10"/>
        <v/>
      </c>
      <c r="P114" s="57"/>
      <c r="Q114" s="55" t="str">
        <f>IF($B$1="Metric",IFERROR(VLOOKUP(SUBSTITUTE($A114&amp;"Metric"&amp;$B114," ",""),members_metric!$F$7:$K$2000,6,FALSE),""),IFERROR(VLOOKUP(SUBSTITUTE($A114&amp;$B114," ",""),members!$D$7:$I$2000,6,FALSE),""))</f>
        <v/>
      </c>
      <c r="R114" s="66" t="str">
        <f>IF($B$1="Metric", IFERROR(VLOOKUP(SUBSTITUTE($A114&amp;"Metric"&amp;$B114," ",""),members_metric!$F$7:$J$2000,2,FALSE)/12,""),IFERROR(VLOOKUP(SUBSTITUTE($A114&amp;$B114," ",""),members!$D$7:$G$2000,2,FALSE)/12,""))</f>
        <v/>
      </c>
      <c r="S114" s="67" t="str">
        <f>IF($B$1="Metric", IFERROR(VLOOKUP(SUBSTITUTE($A114&amp;"Metric"&amp;$B114," ",""),members_metric!$F$7:$J$2000,5,FALSE),""),IFERROR(VLOOKUP(SUBSTITUTE($A114&amp;$B114," ",""),members!$D$7:$H$2000,5,FALSE),""))</f>
        <v/>
      </c>
      <c r="T114" s="55"/>
      <c r="U114" s="119"/>
      <c r="V114" s="119"/>
      <c r="W114" s="119"/>
      <c r="X114" s="119"/>
      <c r="Y114" s="119"/>
      <c r="Z114" s="119"/>
      <c r="AA114" s="119"/>
      <c r="AB114" s="119"/>
      <c r="AC114" s="119"/>
      <c r="AD114" s="119"/>
      <c r="AE114" s="119"/>
      <c r="AF114" s="119"/>
      <c r="AG114" s="119"/>
      <c r="AH114" s="119"/>
      <c r="AI114" s="119"/>
      <c r="AJ114" s="119"/>
      <c r="AK114" s="119"/>
      <c r="AL114" s="119"/>
      <c r="AM114" s="119"/>
      <c r="AN114" s="119"/>
      <c r="AO114" s="119"/>
      <c r="AP114" s="119"/>
      <c r="AQ114" s="119"/>
      <c r="AR114" s="119"/>
      <c r="AS114" s="119"/>
      <c r="AT114" s="119"/>
      <c r="AU114" s="119"/>
      <c r="AV114" s="119"/>
      <c r="AW114" s="119"/>
    </row>
    <row r="115" spans="1:49" ht="15" x14ac:dyDescent="0.2">
      <c r="A115" s="121"/>
      <c r="B115" s="122"/>
      <c r="C115" s="122"/>
      <c r="D115" s="122"/>
      <c r="E115" s="122"/>
      <c r="F115" s="58">
        <f t="shared" si="6"/>
        <v>0</v>
      </c>
      <c r="G115" s="59" t="str">
        <f>IF($B$1="Metric", IFERROR(VLOOKUP(SUBSTITUTE($A115&amp;"Metric"&amp;$B115," ",""),members_metric!$F$7:$J$2000,3,FALSE),""),  IFERROR(VLOOKUP(SUBSTITUTE($A115&amp;$B115," ",""),members!$D$7:$G$2000,3,FALSE),""))</f>
        <v/>
      </c>
      <c r="H115" s="60" t="str">
        <f t="shared" si="11"/>
        <v/>
      </c>
      <c r="I115" s="57"/>
      <c r="J115" s="61" t="str">
        <f>IFERROR(VLOOKUP(SUBSTITUTE($Q115&amp;ROUNDUP($G115,2)," ",""),HFF_Data1!$C$4:$M$1004,MATCH('Estimator FF 120+'!$C115,HFF_Data1!$C$4:$M$4,0),TRUE)*1000,"")</f>
        <v/>
      </c>
      <c r="K115" s="61" t="str">
        <f>IFERROR($J115/HFF_Data1!$H$1,"")</f>
        <v/>
      </c>
      <c r="L115" s="62" t="str">
        <f t="shared" si="8"/>
        <v/>
      </c>
      <c r="M115" s="63" t="str">
        <f>IFERROR(VLOOKUP(SUBSTITUTE($Q115&amp;ROUNDUP($G115,2)," ",""),HFF_Data1!$C$4:$N$1004,12,TRUE),"")</f>
        <v/>
      </c>
      <c r="N115" s="64" t="str">
        <f t="shared" si="9"/>
        <v/>
      </c>
      <c r="O115" s="65" t="str">
        <f t="shared" si="10"/>
        <v/>
      </c>
      <c r="P115" s="57"/>
      <c r="Q115" s="55" t="str">
        <f>IF($B$1="Metric",IFERROR(VLOOKUP(SUBSTITUTE($A115&amp;"Metric"&amp;$B115," ",""),members_metric!$F$7:$K$2000,6,FALSE),""),IFERROR(VLOOKUP(SUBSTITUTE($A115&amp;$B115," ",""),members!$D$7:$I$2000,6,FALSE),""))</f>
        <v/>
      </c>
      <c r="R115" s="66" t="str">
        <f>IF($B$1="Metric", IFERROR(VLOOKUP(SUBSTITUTE($A115&amp;"Metric"&amp;$B115," ",""),members_metric!$F$7:$J$2000,2,FALSE)/12,""),IFERROR(VLOOKUP(SUBSTITUTE($A115&amp;$B115," ",""),members!$D$7:$G$2000,2,FALSE)/12,""))</f>
        <v/>
      </c>
      <c r="S115" s="67" t="str">
        <f>IF($B$1="Metric", IFERROR(VLOOKUP(SUBSTITUTE($A115&amp;"Metric"&amp;$B115," ",""),members_metric!$F$7:$J$2000,5,FALSE),""),IFERROR(VLOOKUP(SUBSTITUTE($A115&amp;$B115," ",""),members!$D$7:$H$2000,5,FALSE),""))</f>
        <v/>
      </c>
      <c r="T115" s="55"/>
      <c r="U115" s="119"/>
      <c r="V115" s="119"/>
      <c r="W115" s="119"/>
      <c r="X115" s="119"/>
      <c r="Y115" s="119"/>
      <c r="Z115" s="119"/>
      <c r="AA115" s="119"/>
      <c r="AB115" s="119"/>
      <c r="AC115" s="119"/>
      <c r="AD115" s="119"/>
      <c r="AE115" s="119"/>
      <c r="AF115" s="119"/>
      <c r="AG115" s="119"/>
      <c r="AH115" s="119"/>
      <c r="AI115" s="119"/>
      <c r="AJ115" s="119"/>
      <c r="AK115" s="119"/>
      <c r="AL115" s="119"/>
      <c r="AM115" s="119"/>
      <c r="AN115" s="119"/>
      <c r="AO115" s="119"/>
      <c r="AP115" s="119"/>
      <c r="AQ115" s="119"/>
      <c r="AR115" s="119"/>
      <c r="AS115" s="119"/>
      <c r="AT115" s="119"/>
      <c r="AU115" s="119"/>
      <c r="AV115" s="119"/>
      <c r="AW115" s="119"/>
    </row>
    <row r="116" spans="1:49" ht="15" x14ac:dyDescent="0.2">
      <c r="A116" s="121"/>
      <c r="B116" s="122"/>
      <c r="C116" s="122"/>
      <c r="D116" s="122"/>
      <c r="E116" s="122"/>
      <c r="F116" s="58">
        <f t="shared" si="6"/>
        <v>0</v>
      </c>
      <c r="G116" s="59" t="str">
        <f>IF($B$1="Metric", IFERROR(VLOOKUP(SUBSTITUTE($A116&amp;"Metric"&amp;$B116," ",""),members_metric!$F$7:$J$2000,3,FALSE),""),  IFERROR(VLOOKUP(SUBSTITUTE($A116&amp;$B116," ",""),members!$D$7:$G$2000,3,FALSE),""))</f>
        <v/>
      </c>
      <c r="H116" s="60" t="str">
        <f t="shared" si="11"/>
        <v/>
      </c>
      <c r="I116" s="57"/>
      <c r="J116" s="61" t="str">
        <f>IFERROR(VLOOKUP(SUBSTITUTE($Q116&amp;ROUNDUP($G116,2)," ",""),HFF_Data1!$C$4:$M$1004,MATCH('Estimator FF 120+'!$C116,HFF_Data1!$C$4:$M$4,0),TRUE)*1000,"")</f>
        <v/>
      </c>
      <c r="K116" s="61" t="str">
        <f>IFERROR($J116/HFF_Data1!$H$1,"")</f>
        <v/>
      </c>
      <c r="L116" s="62" t="str">
        <f t="shared" si="8"/>
        <v/>
      </c>
      <c r="M116" s="63" t="str">
        <f>IFERROR(VLOOKUP(SUBSTITUTE($Q116&amp;ROUNDUP($G116,2)," ",""),HFF_Data1!$C$4:$N$1004,12,TRUE),"")</f>
        <v/>
      </c>
      <c r="N116" s="64" t="str">
        <f t="shared" si="9"/>
        <v/>
      </c>
      <c r="O116" s="65" t="str">
        <f t="shared" si="10"/>
        <v/>
      </c>
      <c r="P116" s="57"/>
      <c r="Q116" s="55" t="str">
        <f>IF($B$1="Metric",IFERROR(VLOOKUP(SUBSTITUTE($A116&amp;"Metric"&amp;$B116," ",""),members_metric!$F$7:$K$2000,6,FALSE),""),IFERROR(VLOOKUP(SUBSTITUTE($A116&amp;$B116," ",""),members!$D$7:$I$2000,6,FALSE),""))</f>
        <v/>
      </c>
      <c r="R116" s="66" t="str">
        <f>IF($B$1="Metric", IFERROR(VLOOKUP(SUBSTITUTE($A116&amp;"Metric"&amp;$B116," ",""),members_metric!$F$7:$J$2000,2,FALSE)/12,""),IFERROR(VLOOKUP(SUBSTITUTE($A116&amp;$B116," ",""),members!$D$7:$G$2000,2,FALSE)/12,""))</f>
        <v/>
      </c>
      <c r="S116" s="67" t="str">
        <f>IF($B$1="Metric", IFERROR(VLOOKUP(SUBSTITUTE($A116&amp;"Metric"&amp;$B116," ",""),members_metric!$F$7:$J$2000,5,FALSE),""),IFERROR(VLOOKUP(SUBSTITUTE($A116&amp;$B116," ",""),members!$D$7:$H$2000,5,FALSE),""))</f>
        <v/>
      </c>
      <c r="T116" s="55"/>
      <c r="U116" s="119"/>
      <c r="V116" s="119"/>
      <c r="W116" s="119"/>
      <c r="X116" s="119"/>
      <c r="Y116" s="119"/>
      <c r="Z116" s="119"/>
      <c r="AA116" s="119"/>
      <c r="AB116" s="119"/>
      <c r="AC116" s="119"/>
      <c r="AD116" s="119"/>
      <c r="AE116" s="119"/>
      <c r="AF116" s="119"/>
      <c r="AG116" s="119"/>
      <c r="AH116" s="119"/>
      <c r="AI116" s="119"/>
      <c r="AJ116" s="119"/>
      <c r="AK116" s="119"/>
      <c r="AL116" s="119"/>
      <c r="AM116" s="119"/>
      <c r="AN116" s="119"/>
      <c r="AO116" s="119"/>
      <c r="AP116" s="119"/>
      <c r="AQ116" s="119"/>
      <c r="AR116" s="119"/>
      <c r="AS116" s="119"/>
      <c r="AT116" s="119"/>
      <c r="AU116" s="119"/>
      <c r="AV116" s="119"/>
      <c r="AW116" s="119"/>
    </row>
    <row r="117" spans="1:49" ht="15" x14ac:dyDescent="0.2">
      <c r="A117" s="121"/>
      <c r="B117" s="122"/>
      <c r="C117" s="122"/>
      <c r="D117" s="122"/>
      <c r="E117" s="122"/>
      <c r="F117" s="58">
        <f t="shared" si="6"/>
        <v>0</v>
      </c>
      <c r="G117" s="59" t="str">
        <f>IF($B$1="Metric", IFERROR(VLOOKUP(SUBSTITUTE($A117&amp;"Metric"&amp;$B117," ",""),members_metric!$F$7:$J$2000,3,FALSE),""),  IFERROR(VLOOKUP(SUBSTITUTE($A117&amp;$B117," ",""),members!$D$7:$G$2000,3,FALSE),""))</f>
        <v/>
      </c>
      <c r="H117" s="60" t="str">
        <f t="shared" si="11"/>
        <v/>
      </c>
      <c r="I117" s="57"/>
      <c r="J117" s="61" t="str">
        <f>IFERROR(VLOOKUP(SUBSTITUTE($Q117&amp;ROUNDUP($G117,2)," ",""),HFF_Data1!$C$4:$M$1004,MATCH('Estimator FF 120+'!$C117,HFF_Data1!$C$4:$M$4,0),TRUE)*1000,"")</f>
        <v/>
      </c>
      <c r="K117" s="61" t="str">
        <f>IFERROR($J117/HFF_Data1!$H$1,"")</f>
        <v/>
      </c>
      <c r="L117" s="62" t="str">
        <f t="shared" si="8"/>
        <v/>
      </c>
      <c r="M117" s="63" t="str">
        <f>IFERROR(VLOOKUP(SUBSTITUTE($Q117&amp;ROUNDUP($G117,2)," ",""),HFF_Data1!$C$4:$N$1004,12,TRUE),"")</f>
        <v/>
      </c>
      <c r="N117" s="64" t="str">
        <f t="shared" si="9"/>
        <v/>
      </c>
      <c r="O117" s="65" t="str">
        <f t="shared" si="10"/>
        <v/>
      </c>
      <c r="P117" s="57"/>
      <c r="Q117" s="55" t="str">
        <f>IF($B$1="Metric",IFERROR(VLOOKUP(SUBSTITUTE($A117&amp;"Metric"&amp;$B117," ",""),members_metric!$F$7:$K$2000,6,FALSE),""),IFERROR(VLOOKUP(SUBSTITUTE($A117&amp;$B117," ",""),members!$D$7:$I$2000,6,FALSE),""))</f>
        <v/>
      </c>
      <c r="R117" s="66" t="str">
        <f>IF($B$1="Metric", IFERROR(VLOOKUP(SUBSTITUTE($A117&amp;"Metric"&amp;$B117," ",""),members_metric!$F$7:$J$2000,2,FALSE)/12,""),IFERROR(VLOOKUP(SUBSTITUTE($A117&amp;$B117," ",""),members!$D$7:$G$2000,2,FALSE)/12,""))</f>
        <v/>
      </c>
      <c r="S117" s="67" t="str">
        <f>IF($B$1="Metric", IFERROR(VLOOKUP(SUBSTITUTE($A117&amp;"Metric"&amp;$B117," ",""),members_metric!$F$7:$J$2000,5,FALSE),""),IFERROR(VLOOKUP(SUBSTITUTE($A117&amp;$B117," ",""),members!$D$7:$H$2000,5,FALSE),""))</f>
        <v/>
      </c>
      <c r="T117" s="55"/>
      <c r="U117" s="119"/>
      <c r="V117" s="119"/>
      <c r="W117" s="119"/>
      <c r="X117" s="119"/>
      <c r="Y117" s="119"/>
      <c r="Z117" s="119"/>
      <c r="AA117" s="119"/>
      <c r="AB117" s="119"/>
      <c r="AC117" s="119"/>
      <c r="AD117" s="119"/>
      <c r="AE117" s="119"/>
      <c r="AF117" s="119"/>
      <c r="AG117" s="119"/>
      <c r="AH117" s="119"/>
      <c r="AI117" s="119"/>
      <c r="AJ117" s="119"/>
      <c r="AK117" s="119"/>
      <c r="AL117" s="119"/>
      <c r="AM117" s="119"/>
      <c r="AN117" s="119"/>
      <c r="AO117" s="119"/>
      <c r="AP117" s="119"/>
      <c r="AQ117" s="119"/>
      <c r="AR117" s="119"/>
      <c r="AS117" s="119"/>
      <c r="AT117" s="119"/>
      <c r="AU117" s="119"/>
      <c r="AV117" s="119"/>
      <c r="AW117" s="119"/>
    </row>
    <row r="118" spans="1:49" ht="15" x14ac:dyDescent="0.2">
      <c r="A118" s="121"/>
      <c r="B118" s="122"/>
      <c r="C118" s="122"/>
      <c r="D118" s="122"/>
      <c r="E118" s="122"/>
      <c r="F118" s="58">
        <f t="shared" si="6"/>
        <v>0</v>
      </c>
      <c r="G118" s="59" t="str">
        <f>IF($B$1="Metric", IFERROR(VLOOKUP(SUBSTITUTE($A118&amp;"Metric"&amp;$B118," ",""),members_metric!$F$7:$J$2000,3,FALSE),""),  IFERROR(VLOOKUP(SUBSTITUTE($A118&amp;$B118," ",""),members!$D$7:$G$2000,3,FALSE),""))</f>
        <v/>
      </c>
      <c r="H118" s="60" t="str">
        <f t="shared" si="11"/>
        <v/>
      </c>
      <c r="I118" s="57"/>
      <c r="J118" s="61" t="str">
        <f>IFERROR(VLOOKUP(SUBSTITUTE($Q118&amp;ROUNDUP($G118,2)," ",""),HFF_Data1!$C$4:$M$1004,MATCH('Estimator FF 120+'!$C118,HFF_Data1!$C$4:$M$4,0),TRUE)*1000,"")</f>
        <v/>
      </c>
      <c r="K118" s="61" t="str">
        <f>IFERROR($J118/HFF_Data1!$H$1,"")</f>
        <v/>
      </c>
      <c r="L118" s="62" t="str">
        <f t="shared" si="8"/>
        <v/>
      </c>
      <c r="M118" s="63" t="str">
        <f>IFERROR(VLOOKUP(SUBSTITUTE($Q118&amp;ROUNDUP($G118,2)," ",""),HFF_Data1!$C$4:$N$1004,12,TRUE),"")</f>
        <v/>
      </c>
      <c r="N118" s="64" t="str">
        <f t="shared" si="9"/>
        <v/>
      </c>
      <c r="O118" s="65" t="str">
        <f t="shared" si="10"/>
        <v/>
      </c>
      <c r="P118" s="57"/>
      <c r="Q118" s="55" t="str">
        <f>IF($B$1="Metric",IFERROR(VLOOKUP(SUBSTITUTE($A118&amp;"Metric"&amp;$B118," ",""),members_metric!$F$7:$K$2000,6,FALSE),""),IFERROR(VLOOKUP(SUBSTITUTE($A118&amp;$B118," ",""),members!$D$7:$I$2000,6,FALSE),""))</f>
        <v/>
      </c>
      <c r="R118" s="66" t="str">
        <f>IF($B$1="Metric", IFERROR(VLOOKUP(SUBSTITUTE($A118&amp;"Metric"&amp;$B118," ",""),members_metric!$F$7:$J$2000,2,FALSE)/12,""),IFERROR(VLOOKUP(SUBSTITUTE($A118&amp;$B118," ",""),members!$D$7:$G$2000,2,FALSE)/12,""))</f>
        <v/>
      </c>
      <c r="S118" s="67" t="str">
        <f>IF($B$1="Metric", IFERROR(VLOOKUP(SUBSTITUTE($A118&amp;"Metric"&amp;$B118," ",""),members_metric!$F$7:$J$2000,5,FALSE),""),IFERROR(VLOOKUP(SUBSTITUTE($A118&amp;$B118," ",""),members!$D$7:$H$2000,5,FALSE),""))</f>
        <v/>
      </c>
      <c r="T118" s="55"/>
      <c r="U118" s="119"/>
      <c r="V118" s="119"/>
      <c r="W118" s="119"/>
      <c r="X118" s="119"/>
      <c r="Y118" s="119"/>
      <c r="Z118" s="119"/>
      <c r="AA118" s="119"/>
      <c r="AB118" s="119"/>
      <c r="AC118" s="119"/>
      <c r="AD118" s="119"/>
      <c r="AE118" s="119"/>
      <c r="AF118" s="119"/>
      <c r="AG118" s="119"/>
      <c r="AH118" s="119"/>
      <c r="AI118" s="119"/>
      <c r="AJ118" s="119"/>
      <c r="AK118" s="119"/>
      <c r="AL118" s="119"/>
      <c r="AM118" s="119"/>
      <c r="AN118" s="119"/>
      <c r="AO118" s="119"/>
      <c r="AP118" s="119"/>
      <c r="AQ118" s="119"/>
      <c r="AR118" s="119"/>
      <c r="AS118" s="119"/>
      <c r="AT118" s="119"/>
      <c r="AU118" s="119"/>
      <c r="AV118" s="119"/>
      <c r="AW118" s="119"/>
    </row>
    <row r="119" spans="1:49" ht="15" x14ac:dyDescent="0.2">
      <c r="A119" s="121"/>
      <c r="B119" s="122"/>
      <c r="C119" s="122"/>
      <c r="D119" s="122"/>
      <c r="E119" s="122"/>
      <c r="F119" s="58">
        <f t="shared" si="6"/>
        <v>0</v>
      </c>
      <c r="G119" s="59" t="str">
        <f>IF($B$1="Metric", IFERROR(VLOOKUP(SUBSTITUTE($A119&amp;"Metric"&amp;$B119," ",""),members_metric!$F$7:$J$2000,3,FALSE),""),  IFERROR(VLOOKUP(SUBSTITUTE($A119&amp;$B119," ",""),members!$D$7:$G$2000,3,FALSE),""))</f>
        <v/>
      </c>
      <c r="H119" s="60" t="str">
        <f t="shared" si="11"/>
        <v/>
      </c>
      <c r="I119" s="57"/>
      <c r="J119" s="61" t="str">
        <f>IFERROR(VLOOKUP(SUBSTITUTE($Q119&amp;ROUNDUP($G119,2)," ",""),HFF_Data1!$C$4:$M$1004,MATCH('Estimator FF 120+'!$C119,HFF_Data1!$C$4:$M$4,0),TRUE)*1000,"")</f>
        <v/>
      </c>
      <c r="K119" s="61" t="str">
        <f>IFERROR($J119/HFF_Data1!$H$1,"")</f>
        <v/>
      </c>
      <c r="L119" s="62" t="str">
        <f t="shared" si="8"/>
        <v/>
      </c>
      <c r="M119" s="63" t="str">
        <f>IFERROR(VLOOKUP(SUBSTITUTE($Q119&amp;ROUNDUP($G119,2)," ",""),HFF_Data1!$C$4:$N$1004,12,TRUE),"")</f>
        <v/>
      </c>
      <c r="N119" s="64" t="str">
        <f t="shared" si="9"/>
        <v/>
      </c>
      <c r="O119" s="65" t="str">
        <f t="shared" si="10"/>
        <v/>
      </c>
      <c r="P119" s="57"/>
      <c r="Q119" s="55" t="str">
        <f>IF($B$1="Metric",IFERROR(VLOOKUP(SUBSTITUTE($A119&amp;"Metric"&amp;$B119," ",""),members_metric!$F$7:$K$2000,6,FALSE),""),IFERROR(VLOOKUP(SUBSTITUTE($A119&amp;$B119," ",""),members!$D$7:$I$2000,6,FALSE),""))</f>
        <v/>
      </c>
      <c r="R119" s="66" t="str">
        <f>IF($B$1="Metric", IFERROR(VLOOKUP(SUBSTITUTE($A119&amp;"Metric"&amp;$B119," ",""),members_metric!$F$7:$J$2000,2,FALSE)/12,""),IFERROR(VLOOKUP(SUBSTITUTE($A119&amp;$B119," ",""),members!$D$7:$G$2000,2,FALSE)/12,""))</f>
        <v/>
      </c>
      <c r="S119" s="67" t="str">
        <f>IF($B$1="Metric", IFERROR(VLOOKUP(SUBSTITUTE($A119&amp;"Metric"&amp;$B119," ",""),members_metric!$F$7:$J$2000,5,FALSE),""),IFERROR(VLOOKUP(SUBSTITUTE($A119&amp;$B119," ",""),members!$D$7:$H$2000,5,FALSE),""))</f>
        <v/>
      </c>
      <c r="T119" s="55"/>
      <c r="U119" s="119"/>
      <c r="V119" s="119"/>
      <c r="W119" s="119"/>
      <c r="X119" s="119"/>
      <c r="Y119" s="119"/>
      <c r="Z119" s="119"/>
      <c r="AA119" s="119"/>
      <c r="AB119" s="119"/>
      <c r="AC119" s="119"/>
      <c r="AD119" s="119"/>
      <c r="AE119" s="119"/>
      <c r="AF119" s="119"/>
      <c r="AG119" s="119"/>
      <c r="AH119" s="119"/>
      <c r="AI119" s="119"/>
      <c r="AJ119" s="119"/>
      <c r="AK119" s="119"/>
      <c r="AL119" s="119"/>
      <c r="AM119" s="119"/>
      <c r="AN119" s="119"/>
      <c r="AO119" s="119"/>
      <c r="AP119" s="119"/>
      <c r="AQ119" s="119"/>
      <c r="AR119" s="119"/>
      <c r="AS119" s="119"/>
      <c r="AT119" s="119"/>
      <c r="AU119" s="119"/>
      <c r="AV119" s="119"/>
      <c r="AW119" s="119"/>
    </row>
    <row r="120" spans="1:49" ht="15" x14ac:dyDescent="0.2">
      <c r="A120" s="121"/>
      <c r="B120" s="122"/>
      <c r="C120" s="122"/>
      <c r="D120" s="122"/>
      <c r="E120" s="122"/>
      <c r="F120" s="58">
        <f t="shared" si="6"/>
        <v>0</v>
      </c>
      <c r="G120" s="59" t="str">
        <f>IF($B$1="Metric", IFERROR(VLOOKUP(SUBSTITUTE($A120&amp;"Metric"&amp;$B120," ",""),members_metric!$F$7:$J$2000,3,FALSE),""),  IFERROR(VLOOKUP(SUBSTITUTE($A120&amp;$B120," ",""),members!$D$7:$G$2000,3,FALSE),""))</f>
        <v/>
      </c>
      <c r="H120" s="60" t="str">
        <f t="shared" si="11"/>
        <v/>
      </c>
      <c r="I120" s="57"/>
      <c r="J120" s="61" t="str">
        <f>IFERROR(VLOOKUP(SUBSTITUTE($Q120&amp;ROUNDUP($G120,2)," ",""),HFF_Data1!$C$4:$M$1004,MATCH('Estimator FF 120+'!$C120,HFF_Data1!$C$4:$M$4,0),TRUE)*1000,"")</f>
        <v/>
      </c>
      <c r="K120" s="61" t="str">
        <f>IFERROR($J120/HFF_Data1!$H$1,"")</f>
        <v/>
      </c>
      <c r="L120" s="62" t="str">
        <f t="shared" si="8"/>
        <v/>
      </c>
      <c r="M120" s="63" t="str">
        <f>IFERROR(VLOOKUP(SUBSTITUTE($Q120&amp;ROUNDUP($G120,2)," ",""),HFF_Data1!$C$4:$N$1004,12,TRUE),"")</f>
        <v/>
      </c>
      <c r="N120" s="64" t="str">
        <f t="shared" si="9"/>
        <v/>
      </c>
      <c r="O120" s="65" t="str">
        <f t="shared" si="10"/>
        <v/>
      </c>
      <c r="P120" s="57"/>
      <c r="Q120" s="55" t="str">
        <f>IF($B$1="Metric",IFERROR(VLOOKUP(SUBSTITUTE($A120&amp;"Metric"&amp;$B120," ",""),members_metric!$F$7:$K$2000,6,FALSE),""),IFERROR(VLOOKUP(SUBSTITUTE($A120&amp;$B120," ",""),members!$D$7:$I$2000,6,FALSE),""))</f>
        <v/>
      </c>
      <c r="R120" s="66" t="str">
        <f>IF($B$1="Metric", IFERROR(VLOOKUP(SUBSTITUTE($A120&amp;"Metric"&amp;$B120," ",""),members_metric!$F$7:$J$2000,2,FALSE)/12,""),IFERROR(VLOOKUP(SUBSTITUTE($A120&amp;$B120," ",""),members!$D$7:$G$2000,2,FALSE)/12,""))</f>
        <v/>
      </c>
      <c r="S120" s="67" t="str">
        <f>IF($B$1="Metric", IFERROR(VLOOKUP(SUBSTITUTE($A120&amp;"Metric"&amp;$B120," ",""),members_metric!$F$7:$J$2000,5,FALSE),""),IFERROR(VLOOKUP(SUBSTITUTE($A120&amp;$B120," ",""),members!$D$7:$H$2000,5,FALSE),""))</f>
        <v/>
      </c>
      <c r="T120" s="55"/>
      <c r="U120" s="119"/>
      <c r="V120" s="119"/>
      <c r="W120" s="119"/>
      <c r="X120" s="119"/>
      <c r="Y120" s="119"/>
      <c r="Z120" s="119"/>
      <c r="AA120" s="119"/>
      <c r="AB120" s="119"/>
      <c r="AC120" s="119"/>
      <c r="AD120" s="119"/>
      <c r="AE120" s="119"/>
      <c r="AF120" s="119"/>
      <c r="AG120" s="119"/>
      <c r="AH120" s="119"/>
      <c r="AI120" s="119"/>
      <c r="AJ120" s="119"/>
      <c r="AK120" s="119"/>
      <c r="AL120" s="119"/>
      <c r="AM120" s="119"/>
      <c r="AN120" s="119"/>
      <c r="AO120" s="119"/>
      <c r="AP120" s="119"/>
      <c r="AQ120" s="119"/>
      <c r="AR120" s="119"/>
      <c r="AS120" s="119"/>
      <c r="AT120" s="119"/>
      <c r="AU120" s="119"/>
      <c r="AV120" s="119"/>
      <c r="AW120" s="119"/>
    </row>
    <row r="121" spans="1:49" ht="15" x14ac:dyDescent="0.2">
      <c r="A121" s="121"/>
      <c r="B121" s="122"/>
      <c r="C121" s="122"/>
      <c r="D121" s="122"/>
      <c r="E121" s="122"/>
      <c r="F121" s="58">
        <f t="shared" si="6"/>
        <v>0</v>
      </c>
      <c r="G121" s="59" t="str">
        <f>IF($B$1="Metric", IFERROR(VLOOKUP(SUBSTITUTE($A121&amp;"Metric"&amp;$B121," ",""),members_metric!$F$7:$J$2000,3,FALSE),""),  IFERROR(VLOOKUP(SUBSTITUTE($A121&amp;$B121," ",""),members!$D$7:$G$2000,3,FALSE),""))</f>
        <v/>
      </c>
      <c r="H121" s="60" t="str">
        <f t="shared" si="11"/>
        <v/>
      </c>
      <c r="I121" s="57"/>
      <c r="J121" s="61" t="str">
        <f>IFERROR(VLOOKUP(SUBSTITUTE($Q121&amp;ROUNDUP($G121,2)," ",""),HFF_Data1!$C$4:$M$1004,MATCH('Estimator FF 120+'!$C121,HFF_Data1!$C$4:$M$4,0),TRUE)*1000,"")</f>
        <v/>
      </c>
      <c r="K121" s="61" t="str">
        <f>IFERROR($J121/HFF_Data1!$H$1,"")</f>
        <v/>
      </c>
      <c r="L121" s="62" t="str">
        <f t="shared" si="8"/>
        <v/>
      </c>
      <c r="M121" s="63" t="str">
        <f>IFERROR(VLOOKUP(SUBSTITUTE($Q121&amp;ROUNDUP($G121,2)," ",""),HFF_Data1!$C$4:$N$1004,12,TRUE),"")</f>
        <v/>
      </c>
      <c r="N121" s="64" t="str">
        <f t="shared" si="9"/>
        <v/>
      </c>
      <c r="O121" s="65" t="str">
        <f t="shared" si="10"/>
        <v/>
      </c>
      <c r="P121" s="57"/>
      <c r="Q121" s="55" t="str">
        <f>IF($B$1="Metric",IFERROR(VLOOKUP(SUBSTITUTE($A121&amp;"Metric"&amp;$B121," ",""),members_metric!$F$7:$K$2000,6,FALSE),""),IFERROR(VLOOKUP(SUBSTITUTE($A121&amp;$B121," ",""),members!$D$7:$I$2000,6,FALSE),""))</f>
        <v/>
      </c>
      <c r="R121" s="66" t="str">
        <f>IF($B$1="Metric", IFERROR(VLOOKUP(SUBSTITUTE($A121&amp;"Metric"&amp;$B121," ",""),members_metric!$F$7:$J$2000,2,FALSE)/12,""),IFERROR(VLOOKUP(SUBSTITUTE($A121&amp;$B121," ",""),members!$D$7:$G$2000,2,FALSE)/12,""))</f>
        <v/>
      </c>
      <c r="S121" s="67" t="str">
        <f>IF($B$1="Metric", IFERROR(VLOOKUP(SUBSTITUTE($A121&amp;"Metric"&amp;$B121," ",""),members_metric!$F$7:$J$2000,5,FALSE),""),IFERROR(VLOOKUP(SUBSTITUTE($A121&amp;$B121," ",""),members!$D$7:$H$2000,5,FALSE),""))</f>
        <v/>
      </c>
      <c r="T121" s="55"/>
      <c r="U121" s="119"/>
      <c r="V121" s="119"/>
      <c r="W121" s="119"/>
      <c r="X121" s="119"/>
      <c r="Y121" s="119"/>
      <c r="Z121" s="119"/>
      <c r="AA121" s="119"/>
      <c r="AB121" s="119"/>
      <c r="AC121" s="119"/>
      <c r="AD121" s="119"/>
      <c r="AE121" s="119"/>
      <c r="AF121" s="119"/>
      <c r="AG121" s="119"/>
      <c r="AH121" s="119"/>
      <c r="AI121" s="119"/>
      <c r="AJ121" s="119"/>
      <c r="AK121" s="119"/>
      <c r="AL121" s="119"/>
      <c r="AM121" s="119"/>
      <c r="AN121" s="119"/>
      <c r="AO121" s="119"/>
      <c r="AP121" s="119"/>
      <c r="AQ121" s="119"/>
      <c r="AR121" s="119"/>
      <c r="AS121" s="119"/>
      <c r="AT121" s="119"/>
      <c r="AU121" s="119"/>
      <c r="AV121" s="119"/>
      <c r="AW121" s="119"/>
    </row>
    <row r="122" spans="1:49" ht="15" x14ac:dyDescent="0.2">
      <c r="A122" s="121"/>
      <c r="B122" s="122"/>
      <c r="C122" s="122"/>
      <c r="D122" s="122"/>
      <c r="E122" s="122"/>
      <c r="F122" s="58">
        <f t="shared" si="6"/>
        <v>0</v>
      </c>
      <c r="G122" s="59" t="str">
        <f>IF($B$1="Metric", IFERROR(VLOOKUP(SUBSTITUTE($A122&amp;"Metric"&amp;$B122," ",""),members_metric!$F$7:$J$2000,3,FALSE),""),  IFERROR(VLOOKUP(SUBSTITUTE($A122&amp;$B122," ",""),members!$D$7:$G$2000,3,FALSE),""))</f>
        <v/>
      </c>
      <c r="H122" s="60" t="str">
        <f t="shared" si="11"/>
        <v/>
      </c>
      <c r="I122" s="57"/>
      <c r="J122" s="61" t="str">
        <f>IFERROR(VLOOKUP(SUBSTITUTE($Q122&amp;ROUNDUP($G122,2)," ",""),HFF_Data1!$C$4:$M$1004,MATCH('Estimator FF 120+'!$C122,HFF_Data1!$C$4:$M$4,0),TRUE)*1000,"")</f>
        <v/>
      </c>
      <c r="K122" s="61" t="str">
        <f>IFERROR($J122/HFF_Data1!$H$1,"")</f>
        <v/>
      </c>
      <c r="L122" s="62" t="str">
        <f t="shared" si="8"/>
        <v/>
      </c>
      <c r="M122" s="63" t="str">
        <f>IFERROR(VLOOKUP(SUBSTITUTE($Q122&amp;ROUNDUP($G122,2)," ",""),HFF_Data1!$C$4:$N$1004,12,TRUE),"")</f>
        <v/>
      </c>
      <c r="N122" s="64" t="str">
        <f t="shared" si="9"/>
        <v/>
      </c>
      <c r="O122" s="65" t="str">
        <f t="shared" si="10"/>
        <v/>
      </c>
      <c r="P122" s="57"/>
      <c r="Q122" s="55" t="str">
        <f>IF($B$1="Metric",IFERROR(VLOOKUP(SUBSTITUTE($A122&amp;"Metric"&amp;$B122," ",""),members_metric!$F$7:$K$2000,6,FALSE),""),IFERROR(VLOOKUP(SUBSTITUTE($A122&amp;$B122," ",""),members!$D$7:$I$2000,6,FALSE),""))</f>
        <v/>
      </c>
      <c r="R122" s="66" t="str">
        <f>IF($B$1="Metric", IFERROR(VLOOKUP(SUBSTITUTE($A122&amp;"Metric"&amp;$B122," ",""),members_metric!$F$7:$J$2000,2,FALSE)/12,""),IFERROR(VLOOKUP(SUBSTITUTE($A122&amp;$B122," ",""),members!$D$7:$G$2000,2,FALSE)/12,""))</f>
        <v/>
      </c>
      <c r="S122" s="67" t="str">
        <f>IF($B$1="Metric", IFERROR(VLOOKUP(SUBSTITUTE($A122&amp;"Metric"&amp;$B122," ",""),members_metric!$F$7:$J$2000,5,FALSE),""),IFERROR(VLOOKUP(SUBSTITUTE($A122&amp;$B122," ",""),members!$D$7:$H$2000,5,FALSE),""))</f>
        <v/>
      </c>
      <c r="T122" s="55"/>
      <c r="U122" s="119"/>
      <c r="V122" s="119"/>
      <c r="W122" s="119"/>
      <c r="X122" s="119"/>
      <c r="Y122" s="119"/>
      <c r="Z122" s="119"/>
      <c r="AA122" s="119"/>
      <c r="AB122" s="119"/>
      <c r="AC122" s="119"/>
      <c r="AD122" s="119"/>
      <c r="AE122" s="119"/>
      <c r="AF122" s="119"/>
      <c r="AG122" s="119"/>
      <c r="AH122" s="119"/>
      <c r="AI122" s="119"/>
      <c r="AJ122" s="119"/>
      <c r="AK122" s="119"/>
      <c r="AL122" s="119"/>
      <c r="AM122" s="119"/>
      <c r="AN122" s="119"/>
      <c r="AO122" s="119"/>
      <c r="AP122" s="119"/>
      <c r="AQ122" s="119"/>
      <c r="AR122" s="119"/>
      <c r="AS122" s="119"/>
      <c r="AT122" s="119"/>
      <c r="AU122" s="119"/>
      <c r="AV122" s="119"/>
      <c r="AW122" s="119"/>
    </row>
    <row r="123" spans="1:49" ht="15" x14ac:dyDescent="0.2">
      <c r="A123" s="121"/>
      <c r="B123" s="122"/>
      <c r="C123" s="122"/>
      <c r="D123" s="122"/>
      <c r="E123" s="122"/>
      <c r="F123" s="58">
        <f t="shared" si="6"/>
        <v>0</v>
      </c>
      <c r="G123" s="59" t="str">
        <f>IF($B$1="Metric", IFERROR(VLOOKUP(SUBSTITUTE($A123&amp;"Metric"&amp;$B123," ",""),members_metric!$F$7:$J$2000,3,FALSE),""),  IFERROR(VLOOKUP(SUBSTITUTE($A123&amp;$B123," ",""),members!$D$7:$G$2000,3,FALSE),""))</f>
        <v/>
      </c>
      <c r="H123" s="60" t="str">
        <f t="shared" si="11"/>
        <v/>
      </c>
      <c r="I123" s="57"/>
      <c r="J123" s="61" t="str">
        <f>IFERROR(VLOOKUP(SUBSTITUTE($Q123&amp;ROUNDUP($G123,2)," ",""),HFF_Data1!$C$4:$M$1004,MATCH('Estimator FF 120+'!$C123,HFF_Data1!$C$4:$M$4,0),TRUE)*1000,"")</f>
        <v/>
      </c>
      <c r="K123" s="61" t="str">
        <f>IFERROR($J123/HFF_Data1!$H$1,"")</f>
        <v/>
      </c>
      <c r="L123" s="62" t="str">
        <f t="shared" si="8"/>
        <v/>
      </c>
      <c r="M123" s="63" t="str">
        <f>IFERROR(VLOOKUP(SUBSTITUTE($Q123&amp;ROUNDUP($G123,2)," ",""),HFF_Data1!$C$4:$N$1004,12,TRUE),"")</f>
        <v/>
      </c>
      <c r="N123" s="64" t="str">
        <f t="shared" si="9"/>
        <v/>
      </c>
      <c r="O123" s="65" t="str">
        <f t="shared" si="10"/>
        <v/>
      </c>
      <c r="P123" s="57"/>
      <c r="Q123" s="55" t="str">
        <f>IF($B$1="Metric",IFERROR(VLOOKUP(SUBSTITUTE($A123&amp;"Metric"&amp;$B123," ",""),members_metric!$F$7:$K$2000,6,FALSE),""),IFERROR(VLOOKUP(SUBSTITUTE($A123&amp;$B123," ",""),members!$D$7:$I$2000,6,FALSE),""))</f>
        <v/>
      </c>
      <c r="R123" s="66" t="str">
        <f>IF($B$1="Metric", IFERROR(VLOOKUP(SUBSTITUTE($A123&amp;"Metric"&amp;$B123," ",""),members_metric!$F$7:$J$2000,2,FALSE)/12,""),IFERROR(VLOOKUP(SUBSTITUTE($A123&amp;$B123," ",""),members!$D$7:$G$2000,2,FALSE)/12,""))</f>
        <v/>
      </c>
      <c r="S123" s="67" t="str">
        <f>IF($B$1="Metric", IFERROR(VLOOKUP(SUBSTITUTE($A123&amp;"Metric"&amp;$B123," ",""),members_metric!$F$7:$J$2000,5,FALSE),""),IFERROR(VLOOKUP(SUBSTITUTE($A123&amp;$B123," ",""),members!$D$7:$H$2000,5,FALSE),""))</f>
        <v/>
      </c>
      <c r="T123" s="55"/>
      <c r="U123" s="119"/>
      <c r="V123" s="119"/>
      <c r="W123" s="119"/>
      <c r="X123" s="119"/>
      <c r="Y123" s="119"/>
      <c r="Z123" s="119"/>
      <c r="AA123" s="119"/>
      <c r="AB123" s="119"/>
      <c r="AC123" s="119"/>
      <c r="AD123" s="119"/>
      <c r="AE123" s="119"/>
      <c r="AF123" s="119"/>
      <c r="AG123" s="119"/>
      <c r="AH123" s="119"/>
      <c r="AI123" s="119"/>
      <c r="AJ123" s="119"/>
      <c r="AK123" s="119"/>
      <c r="AL123" s="119"/>
      <c r="AM123" s="119"/>
      <c r="AN123" s="119"/>
      <c r="AO123" s="119"/>
      <c r="AP123" s="119"/>
      <c r="AQ123" s="119"/>
      <c r="AR123" s="119"/>
      <c r="AS123" s="119"/>
      <c r="AT123" s="119"/>
      <c r="AU123" s="119"/>
      <c r="AV123" s="119"/>
      <c r="AW123" s="119"/>
    </row>
    <row r="124" spans="1:49" ht="15" x14ac:dyDescent="0.2">
      <c r="A124" s="121"/>
      <c r="B124" s="122"/>
      <c r="C124" s="122"/>
      <c r="D124" s="122"/>
      <c r="E124" s="122"/>
      <c r="F124" s="58">
        <f t="shared" si="6"/>
        <v>0</v>
      </c>
      <c r="G124" s="59" t="str">
        <f>IF($B$1="Metric", IFERROR(VLOOKUP(SUBSTITUTE($A124&amp;"Metric"&amp;$B124," ",""),members_metric!$F$7:$J$2000,3,FALSE),""),  IFERROR(VLOOKUP(SUBSTITUTE($A124&amp;$B124," ",""),members!$D$7:$G$2000,3,FALSE),""))</f>
        <v/>
      </c>
      <c r="H124" s="60" t="str">
        <f t="shared" si="11"/>
        <v/>
      </c>
      <c r="I124" s="57"/>
      <c r="J124" s="61" t="str">
        <f>IFERROR(VLOOKUP(SUBSTITUTE($Q124&amp;ROUNDUP($G124,2)," ",""),HFF_Data1!$C$4:$M$1004,MATCH('Estimator FF 120+'!$C124,HFF_Data1!$C$4:$M$4,0),TRUE)*1000,"")</f>
        <v/>
      </c>
      <c r="K124" s="61" t="str">
        <f>IFERROR($J124/HFF_Data1!$H$1,"")</f>
        <v/>
      </c>
      <c r="L124" s="62" t="str">
        <f t="shared" si="8"/>
        <v/>
      </c>
      <c r="M124" s="63" t="str">
        <f>IFERROR(VLOOKUP(SUBSTITUTE($Q124&amp;ROUNDUP($G124,2)," ",""),HFF_Data1!$C$4:$N$1004,12,TRUE),"")</f>
        <v/>
      </c>
      <c r="N124" s="64" t="str">
        <f t="shared" si="9"/>
        <v/>
      </c>
      <c r="O124" s="65" t="str">
        <f t="shared" si="10"/>
        <v/>
      </c>
      <c r="P124" s="57"/>
      <c r="Q124" s="55" t="str">
        <f>IF($B$1="Metric",IFERROR(VLOOKUP(SUBSTITUTE($A124&amp;"Metric"&amp;$B124," ",""),members_metric!$F$7:$K$2000,6,FALSE),""),IFERROR(VLOOKUP(SUBSTITUTE($A124&amp;$B124," ",""),members!$D$7:$I$2000,6,FALSE),""))</f>
        <v/>
      </c>
      <c r="R124" s="66" t="str">
        <f>IF($B$1="Metric", IFERROR(VLOOKUP(SUBSTITUTE($A124&amp;"Metric"&amp;$B124," ",""),members_metric!$F$7:$J$2000,2,FALSE)/12,""),IFERROR(VLOOKUP(SUBSTITUTE($A124&amp;$B124," ",""),members!$D$7:$G$2000,2,FALSE)/12,""))</f>
        <v/>
      </c>
      <c r="S124" s="67" t="str">
        <f>IF($B$1="Metric", IFERROR(VLOOKUP(SUBSTITUTE($A124&amp;"Metric"&amp;$B124," ",""),members_metric!$F$7:$J$2000,5,FALSE),""),IFERROR(VLOOKUP(SUBSTITUTE($A124&amp;$B124," ",""),members!$D$7:$H$2000,5,FALSE),""))</f>
        <v/>
      </c>
      <c r="T124" s="55"/>
      <c r="U124" s="119"/>
      <c r="V124" s="119"/>
      <c r="W124" s="119"/>
      <c r="X124" s="119"/>
      <c r="Y124" s="119"/>
      <c r="Z124" s="119"/>
      <c r="AA124" s="119"/>
      <c r="AB124" s="119"/>
      <c r="AC124" s="119"/>
      <c r="AD124" s="119"/>
      <c r="AE124" s="119"/>
      <c r="AF124" s="119"/>
      <c r="AG124" s="119"/>
      <c r="AH124" s="119"/>
      <c r="AI124" s="119"/>
      <c r="AJ124" s="119"/>
      <c r="AK124" s="119"/>
      <c r="AL124" s="119"/>
      <c r="AM124" s="119"/>
      <c r="AN124" s="119"/>
      <c r="AO124" s="119"/>
      <c r="AP124" s="119"/>
      <c r="AQ124" s="119"/>
      <c r="AR124" s="119"/>
      <c r="AS124" s="119"/>
      <c r="AT124" s="119"/>
      <c r="AU124" s="119"/>
      <c r="AV124" s="119"/>
      <c r="AW124" s="119"/>
    </row>
    <row r="125" spans="1:49" ht="15" x14ac:dyDescent="0.2">
      <c r="A125" s="121"/>
      <c r="B125" s="122"/>
      <c r="C125" s="122"/>
      <c r="D125" s="122"/>
      <c r="E125" s="122"/>
      <c r="F125" s="58">
        <f t="shared" si="6"/>
        <v>0</v>
      </c>
      <c r="G125" s="59" t="str">
        <f>IF($B$1="Metric", IFERROR(VLOOKUP(SUBSTITUTE($A125&amp;"Metric"&amp;$B125," ",""),members_metric!$F$7:$J$2000,3,FALSE),""),  IFERROR(VLOOKUP(SUBSTITUTE($A125&amp;$B125," ",""),members!$D$7:$G$2000,3,FALSE),""))</f>
        <v/>
      </c>
      <c r="H125" s="60" t="str">
        <f t="shared" si="11"/>
        <v/>
      </c>
      <c r="I125" s="57"/>
      <c r="J125" s="61" t="str">
        <f>IFERROR(VLOOKUP(SUBSTITUTE($Q125&amp;ROUNDUP($G125,2)," ",""),HFF_Data1!$C$4:$M$1004,MATCH('Estimator FF 120+'!$C125,HFF_Data1!$C$4:$M$4,0),TRUE)*1000,"")</f>
        <v/>
      </c>
      <c r="K125" s="61" t="str">
        <f>IFERROR($J125/HFF_Data1!$H$1,"")</f>
        <v/>
      </c>
      <c r="L125" s="62" t="str">
        <f t="shared" si="8"/>
        <v/>
      </c>
      <c r="M125" s="63" t="str">
        <f>IFERROR(VLOOKUP(SUBSTITUTE($Q125&amp;ROUNDUP($G125,2)," ",""),HFF_Data1!$C$4:$N$1004,12,TRUE),"")</f>
        <v/>
      </c>
      <c r="N125" s="64" t="str">
        <f t="shared" si="9"/>
        <v/>
      </c>
      <c r="O125" s="65" t="str">
        <f t="shared" si="10"/>
        <v/>
      </c>
      <c r="P125" s="57"/>
      <c r="Q125" s="55" t="str">
        <f>IF($B$1="Metric",IFERROR(VLOOKUP(SUBSTITUTE($A125&amp;"Metric"&amp;$B125," ",""),members_metric!$F$7:$K$2000,6,FALSE),""),IFERROR(VLOOKUP(SUBSTITUTE($A125&amp;$B125," ",""),members!$D$7:$I$2000,6,FALSE),""))</f>
        <v/>
      </c>
      <c r="R125" s="66" t="str">
        <f>IF($B$1="Metric", IFERROR(VLOOKUP(SUBSTITUTE($A125&amp;"Metric"&amp;$B125," ",""),members_metric!$F$7:$J$2000,2,FALSE)/12,""),IFERROR(VLOOKUP(SUBSTITUTE($A125&amp;$B125," ",""),members!$D$7:$G$2000,2,FALSE)/12,""))</f>
        <v/>
      </c>
      <c r="S125" s="67" t="str">
        <f>IF($B$1="Metric", IFERROR(VLOOKUP(SUBSTITUTE($A125&amp;"Metric"&amp;$B125," ",""),members_metric!$F$7:$J$2000,5,FALSE),""),IFERROR(VLOOKUP(SUBSTITUTE($A125&amp;$B125," ",""),members!$D$7:$H$2000,5,FALSE),""))</f>
        <v/>
      </c>
      <c r="T125" s="55"/>
      <c r="U125" s="119"/>
      <c r="V125" s="119"/>
      <c r="W125" s="119"/>
      <c r="X125" s="119"/>
      <c r="Y125" s="119"/>
      <c r="Z125" s="119"/>
      <c r="AA125" s="119"/>
      <c r="AB125" s="119"/>
      <c r="AC125" s="119"/>
      <c r="AD125" s="119"/>
      <c r="AE125" s="119"/>
      <c r="AF125" s="119"/>
      <c r="AG125" s="119"/>
      <c r="AH125" s="119"/>
      <c r="AI125" s="119"/>
      <c r="AJ125" s="119"/>
      <c r="AK125" s="119"/>
      <c r="AL125" s="119"/>
      <c r="AM125" s="119"/>
      <c r="AN125" s="119"/>
      <c r="AO125" s="119"/>
      <c r="AP125" s="119"/>
      <c r="AQ125" s="119"/>
      <c r="AR125" s="119"/>
      <c r="AS125" s="119"/>
      <c r="AT125" s="119"/>
      <c r="AU125" s="119"/>
      <c r="AV125" s="119"/>
      <c r="AW125" s="119"/>
    </row>
    <row r="126" spans="1:49" ht="15" x14ac:dyDescent="0.2">
      <c r="A126" s="121"/>
      <c r="B126" s="122"/>
      <c r="C126" s="122"/>
      <c r="D126" s="122"/>
      <c r="E126" s="122"/>
      <c r="F126" s="58">
        <f t="shared" si="6"/>
        <v>0</v>
      </c>
      <c r="G126" s="59" t="str">
        <f>IF($B$1="Metric", IFERROR(VLOOKUP(SUBSTITUTE($A126&amp;"Metric"&amp;$B126," ",""),members_metric!$F$7:$J$2000,3,FALSE),""),  IFERROR(VLOOKUP(SUBSTITUTE($A126&amp;$B126," ",""),members!$D$7:$G$2000,3,FALSE),""))</f>
        <v/>
      </c>
      <c r="H126" s="60" t="str">
        <f t="shared" si="11"/>
        <v/>
      </c>
      <c r="I126" s="57"/>
      <c r="J126" s="61" t="str">
        <f>IFERROR(VLOOKUP(SUBSTITUTE($Q126&amp;ROUNDUP($G126,2)," ",""),HFF_Data1!$C$4:$M$1004,MATCH('Estimator FF 120+'!$C126,HFF_Data1!$C$4:$M$4,0),TRUE)*1000,"")</f>
        <v/>
      </c>
      <c r="K126" s="61" t="str">
        <f>IFERROR($J126/HFF_Data1!$H$1,"")</f>
        <v/>
      </c>
      <c r="L126" s="62" t="str">
        <f t="shared" si="8"/>
        <v/>
      </c>
      <c r="M126" s="63" t="str">
        <f>IFERROR(VLOOKUP(SUBSTITUTE($Q126&amp;ROUNDUP($G126,2)," ",""),HFF_Data1!$C$4:$N$1004,12,TRUE),"")</f>
        <v/>
      </c>
      <c r="N126" s="64" t="str">
        <f t="shared" si="9"/>
        <v/>
      </c>
      <c r="O126" s="65" t="str">
        <f t="shared" si="10"/>
        <v/>
      </c>
      <c r="P126" s="57"/>
      <c r="Q126" s="55" t="str">
        <f>IF($B$1="Metric",IFERROR(VLOOKUP(SUBSTITUTE($A126&amp;"Metric"&amp;$B126," ",""),members_metric!$F$7:$K$2000,6,FALSE),""),IFERROR(VLOOKUP(SUBSTITUTE($A126&amp;$B126," ",""),members!$D$7:$I$2000,6,FALSE),""))</f>
        <v/>
      </c>
      <c r="R126" s="66" t="str">
        <f>IF($B$1="Metric", IFERROR(VLOOKUP(SUBSTITUTE($A126&amp;"Metric"&amp;$B126," ",""),members_metric!$F$7:$J$2000,2,FALSE)/12,""),IFERROR(VLOOKUP(SUBSTITUTE($A126&amp;$B126," ",""),members!$D$7:$G$2000,2,FALSE)/12,""))</f>
        <v/>
      </c>
      <c r="S126" s="67" t="str">
        <f>IF($B$1="Metric", IFERROR(VLOOKUP(SUBSTITUTE($A126&amp;"Metric"&amp;$B126," ",""),members_metric!$F$7:$J$2000,5,FALSE),""),IFERROR(VLOOKUP(SUBSTITUTE($A126&amp;$B126," ",""),members!$D$7:$H$2000,5,FALSE),""))</f>
        <v/>
      </c>
      <c r="T126" s="55"/>
      <c r="U126" s="119"/>
      <c r="V126" s="119"/>
      <c r="W126" s="119"/>
      <c r="X126" s="119"/>
      <c r="Y126" s="119"/>
      <c r="Z126" s="119"/>
      <c r="AA126" s="119"/>
      <c r="AB126" s="119"/>
      <c r="AC126" s="119"/>
      <c r="AD126" s="119"/>
      <c r="AE126" s="119"/>
      <c r="AF126" s="119"/>
      <c r="AG126" s="119"/>
      <c r="AH126" s="119"/>
      <c r="AI126" s="119"/>
      <c r="AJ126" s="119"/>
      <c r="AK126" s="119"/>
      <c r="AL126" s="119"/>
      <c r="AM126" s="119"/>
      <c r="AN126" s="119"/>
      <c r="AO126" s="119"/>
      <c r="AP126" s="119"/>
      <c r="AQ126" s="119"/>
      <c r="AR126" s="119"/>
      <c r="AS126" s="119"/>
      <c r="AT126" s="119"/>
      <c r="AU126" s="119"/>
      <c r="AV126" s="119"/>
      <c r="AW126" s="119"/>
    </row>
    <row r="127" spans="1:49" ht="15" x14ac:dyDescent="0.2">
      <c r="A127" s="121"/>
      <c r="B127" s="122"/>
      <c r="C127" s="122"/>
      <c r="D127" s="122"/>
      <c r="E127" s="122"/>
      <c r="F127" s="58">
        <f t="shared" si="6"/>
        <v>0</v>
      </c>
      <c r="G127" s="59" t="str">
        <f>IF($B$1="Metric", IFERROR(VLOOKUP(SUBSTITUTE($A127&amp;"Metric"&amp;$B127," ",""),members_metric!$F$7:$J$2000,3,FALSE),""),  IFERROR(VLOOKUP(SUBSTITUTE($A127&amp;$B127," ",""),members!$D$7:$G$2000,3,FALSE),""))</f>
        <v/>
      </c>
      <c r="H127" s="60" t="str">
        <f t="shared" si="11"/>
        <v/>
      </c>
      <c r="I127" s="57"/>
      <c r="J127" s="61" t="str">
        <f>IFERROR(VLOOKUP(SUBSTITUTE($Q127&amp;ROUNDUP($G127,2)," ",""),HFF_Data1!$C$4:$M$1004,MATCH('Estimator FF 120+'!$C127,HFF_Data1!$C$4:$M$4,0),TRUE)*1000,"")</f>
        <v/>
      </c>
      <c r="K127" s="61" t="str">
        <f>IFERROR($J127/HFF_Data1!$H$1,"")</f>
        <v/>
      </c>
      <c r="L127" s="62" t="str">
        <f t="shared" si="8"/>
        <v/>
      </c>
      <c r="M127" s="63" t="str">
        <f>IFERROR(VLOOKUP(SUBSTITUTE($Q127&amp;ROUNDUP($G127,2)," ",""),HFF_Data1!$C$4:$N$1004,12,TRUE),"")</f>
        <v/>
      </c>
      <c r="N127" s="64" t="str">
        <f t="shared" si="9"/>
        <v/>
      </c>
      <c r="O127" s="65" t="str">
        <f t="shared" si="10"/>
        <v/>
      </c>
      <c r="P127" s="57"/>
      <c r="Q127" s="55" t="str">
        <f>IF($B$1="Metric",IFERROR(VLOOKUP(SUBSTITUTE($A127&amp;"Metric"&amp;$B127," ",""),members_metric!$F$7:$K$2000,6,FALSE),""),IFERROR(VLOOKUP(SUBSTITUTE($A127&amp;$B127," ",""),members!$D$7:$I$2000,6,FALSE),""))</f>
        <v/>
      </c>
      <c r="R127" s="66" t="str">
        <f>IF($B$1="Metric", IFERROR(VLOOKUP(SUBSTITUTE($A127&amp;"Metric"&amp;$B127," ",""),members_metric!$F$7:$J$2000,2,FALSE)/12,""),IFERROR(VLOOKUP(SUBSTITUTE($A127&amp;$B127," ",""),members!$D$7:$G$2000,2,FALSE)/12,""))</f>
        <v/>
      </c>
      <c r="S127" s="67" t="str">
        <f>IF($B$1="Metric", IFERROR(VLOOKUP(SUBSTITUTE($A127&amp;"Metric"&amp;$B127," ",""),members_metric!$F$7:$J$2000,5,FALSE),""),IFERROR(VLOOKUP(SUBSTITUTE($A127&amp;$B127," ",""),members!$D$7:$H$2000,5,FALSE),""))</f>
        <v/>
      </c>
      <c r="T127" s="55"/>
      <c r="U127" s="119"/>
      <c r="V127" s="119"/>
      <c r="W127" s="119"/>
      <c r="X127" s="119"/>
      <c r="Y127" s="119"/>
      <c r="Z127" s="119"/>
      <c r="AA127" s="119"/>
      <c r="AB127" s="119"/>
      <c r="AC127" s="119"/>
      <c r="AD127" s="119"/>
      <c r="AE127" s="119"/>
      <c r="AF127" s="119"/>
      <c r="AG127" s="119"/>
      <c r="AH127" s="119"/>
      <c r="AI127" s="119"/>
      <c r="AJ127" s="119"/>
      <c r="AK127" s="119"/>
      <c r="AL127" s="119"/>
      <c r="AM127" s="119"/>
      <c r="AN127" s="119"/>
      <c r="AO127" s="119"/>
      <c r="AP127" s="119"/>
      <c r="AQ127" s="119"/>
      <c r="AR127" s="119"/>
      <c r="AS127" s="119"/>
      <c r="AT127" s="119"/>
      <c r="AU127" s="119"/>
      <c r="AV127" s="119"/>
      <c r="AW127" s="119"/>
    </row>
    <row r="128" spans="1:49" ht="15" x14ac:dyDescent="0.2">
      <c r="A128" s="121"/>
      <c r="B128" s="122"/>
      <c r="C128" s="122"/>
      <c r="D128" s="122"/>
      <c r="E128" s="122"/>
      <c r="F128" s="58">
        <f t="shared" si="6"/>
        <v>0</v>
      </c>
      <c r="G128" s="59" t="str">
        <f>IF($B$1="Metric", IFERROR(VLOOKUP(SUBSTITUTE($A128&amp;"Metric"&amp;$B128," ",""),members_metric!$F$7:$J$2000,3,FALSE),""),  IFERROR(VLOOKUP(SUBSTITUTE($A128&amp;$B128," ",""),members!$D$7:$G$2000,3,FALSE),""))</f>
        <v/>
      </c>
      <c r="H128" s="60" t="str">
        <f t="shared" si="11"/>
        <v/>
      </c>
      <c r="I128" s="57"/>
      <c r="J128" s="61" t="str">
        <f>IFERROR(VLOOKUP(SUBSTITUTE($Q128&amp;ROUNDUP($G128,2)," ",""),HFF_Data1!$C$4:$M$1004,MATCH('Estimator FF 120+'!$C128,HFF_Data1!$C$4:$M$4,0),TRUE)*1000,"")</f>
        <v/>
      </c>
      <c r="K128" s="61" t="str">
        <f>IFERROR($J128/HFF_Data1!$H$1,"")</f>
        <v/>
      </c>
      <c r="L128" s="62" t="str">
        <f t="shared" si="8"/>
        <v/>
      </c>
      <c r="M128" s="63" t="str">
        <f>IFERROR(VLOOKUP(SUBSTITUTE($Q128&amp;ROUNDUP($G128,2)," ",""),HFF_Data1!$C$4:$N$1004,12,TRUE),"")</f>
        <v/>
      </c>
      <c r="N128" s="64" t="str">
        <f t="shared" si="9"/>
        <v/>
      </c>
      <c r="O128" s="65" t="str">
        <f t="shared" si="10"/>
        <v/>
      </c>
      <c r="P128" s="57"/>
      <c r="Q128" s="55" t="str">
        <f>IF($B$1="Metric",IFERROR(VLOOKUP(SUBSTITUTE($A128&amp;"Metric"&amp;$B128," ",""),members_metric!$F$7:$K$2000,6,FALSE),""),IFERROR(VLOOKUP(SUBSTITUTE($A128&amp;$B128," ",""),members!$D$7:$I$2000,6,FALSE),""))</f>
        <v/>
      </c>
      <c r="R128" s="66" t="str">
        <f>IF($B$1="Metric", IFERROR(VLOOKUP(SUBSTITUTE($A128&amp;"Metric"&amp;$B128," ",""),members_metric!$F$7:$J$2000,2,FALSE)/12,""),IFERROR(VLOOKUP(SUBSTITUTE($A128&amp;$B128," ",""),members!$D$7:$G$2000,2,FALSE)/12,""))</f>
        <v/>
      </c>
      <c r="S128" s="67" t="str">
        <f>IF($B$1="Metric", IFERROR(VLOOKUP(SUBSTITUTE($A128&amp;"Metric"&amp;$B128," ",""),members_metric!$F$7:$J$2000,5,FALSE),""),IFERROR(VLOOKUP(SUBSTITUTE($A128&amp;$B128," ",""),members!$D$7:$H$2000,5,FALSE),""))</f>
        <v/>
      </c>
      <c r="T128" s="55"/>
      <c r="U128" s="119"/>
      <c r="V128" s="119"/>
      <c r="W128" s="119"/>
      <c r="X128" s="119"/>
      <c r="Y128" s="119"/>
      <c r="Z128" s="119"/>
      <c r="AA128" s="119"/>
      <c r="AB128" s="119"/>
      <c r="AC128" s="119"/>
      <c r="AD128" s="119"/>
      <c r="AE128" s="119"/>
      <c r="AF128" s="119"/>
      <c r="AG128" s="119"/>
      <c r="AH128" s="119"/>
      <c r="AI128" s="119"/>
      <c r="AJ128" s="119"/>
      <c r="AK128" s="119"/>
      <c r="AL128" s="119"/>
      <c r="AM128" s="119"/>
      <c r="AN128" s="119"/>
      <c r="AO128" s="119"/>
      <c r="AP128" s="119"/>
      <c r="AQ128" s="119"/>
      <c r="AR128" s="119"/>
      <c r="AS128" s="119"/>
      <c r="AT128" s="119"/>
      <c r="AU128" s="119"/>
      <c r="AV128" s="119"/>
      <c r="AW128" s="119"/>
    </row>
    <row r="129" spans="1:49" ht="15" x14ac:dyDescent="0.2">
      <c r="A129" s="121"/>
      <c r="B129" s="122"/>
      <c r="C129" s="122"/>
      <c r="D129" s="122"/>
      <c r="E129" s="122"/>
      <c r="F129" s="58">
        <f t="shared" si="6"/>
        <v>0</v>
      </c>
      <c r="G129" s="59" t="str">
        <f>IF($B$1="Metric", IFERROR(VLOOKUP(SUBSTITUTE($A129&amp;"Metric"&amp;$B129," ",""),members_metric!$F$7:$J$2000,3,FALSE),""),  IFERROR(VLOOKUP(SUBSTITUTE($A129&amp;$B129," ",""),members!$D$7:$G$2000,3,FALSE),""))</f>
        <v/>
      </c>
      <c r="H129" s="60" t="str">
        <f t="shared" si="11"/>
        <v/>
      </c>
      <c r="I129" s="57"/>
      <c r="J129" s="61" t="str">
        <f>IFERROR(VLOOKUP(SUBSTITUTE($Q129&amp;ROUNDUP($G129,2)," ",""),HFF_Data1!$C$4:$M$1004,MATCH('Estimator FF 120+'!$C129,HFF_Data1!$C$4:$M$4,0),TRUE)*1000,"")</f>
        <v/>
      </c>
      <c r="K129" s="61" t="str">
        <f>IFERROR($J129/HFF_Data1!$H$1,"")</f>
        <v/>
      </c>
      <c r="L129" s="62" t="str">
        <f t="shared" si="8"/>
        <v/>
      </c>
      <c r="M129" s="63" t="str">
        <f>IFERROR(VLOOKUP(SUBSTITUTE($Q129&amp;ROUNDUP($G129,2)," ",""),HFF_Data1!$C$4:$N$1004,12,TRUE),"")</f>
        <v/>
      </c>
      <c r="N129" s="64" t="str">
        <f t="shared" si="9"/>
        <v/>
      </c>
      <c r="O129" s="65" t="str">
        <f t="shared" si="10"/>
        <v/>
      </c>
      <c r="P129" s="57"/>
      <c r="Q129" s="55" t="str">
        <f>IF($B$1="Metric",IFERROR(VLOOKUP(SUBSTITUTE($A129&amp;"Metric"&amp;$B129," ",""),members_metric!$F$7:$K$2000,6,FALSE),""),IFERROR(VLOOKUP(SUBSTITUTE($A129&amp;$B129," ",""),members!$D$7:$I$2000,6,FALSE),""))</f>
        <v/>
      </c>
      <c r="R129" s="66" t="str">
        <f>IF($B$1="Metric", IFERROR(VLOOKUP(SUBSTITUTE($A129&amp;"Metric"&amp;$B129," ",""),members_metric!$F$7:$J$2000,2,FALSE)/12,""),IFERROR(VLOOKUP(SUBSTITUTE($A129&amp;$B129," ",""),members!$D$7:$G$2000,2,FALSE)/12,""))</f>
        <v/>
      </c>
      <c r="S129" s="67" t="str">
        <f>IF($B$1="Metric", IFERROR(VLOOKUP(SUBSTITUTE($A129&amp;"Metric"&amp;$B129," ",""),members_metric!$F$7:$J$2000,5,FALSE),""),IFERROR(VLOOKUP(SUBSTITUTE($A129&amp;$B129," ",""),members!$D$7:$H$2000,5,FALSE),""))</f>
        <v/>
      </c>
      <c r="T129" s="55"/>
      <c r="U129" s="119"/>
      <c r="V129" s="119"/>
      <c r="W129" s="119"/>
      <c r="X129" s="119"/>
      <c r="Y129" s="119"/>
      <c r="Z129" s="119"/>
      <c r="AA129" s="119"/>
      <c r="AB129" s="119"/>
      <c r="AC129" s="119"/>
      <c r="AD129" s="119"/>
      <c r="AE129" s="119"/>
      <c r="AF129" s="119"/>
      <c r="AG129" s="119"/>
      <c r="AH129" s="119"/>
      <c r="AI129" s="119"/>
      <c r="AJ129" s="119"/>
      <c r="AK129" s="119"/>
      <c r="AL129" s="119"/>
      <c r="AM129" s="119"/>
      <c r="AN129" s="119"/>
      <c r="AO129" s="119"/>
      <c r="AP129" s="119"/>
      <c r="AQ129" s="119"/>
      <c r="AR129" s="119"/>
      <c r="AS129" s="119"/>
      <c r="AT129" s="119"/>
      <c r="AU129" s="119"/>
      <c r="AV129" s="119"/>
      <c r="AW129" s="119"/>
    </row>
    <row r="130" spans="1:49" ht="15" x14ac:dyDescent="0.2">
      <c r="A130" s="121"/>
      <c r="B130" s="122"/>
      <c r="C130" s="122"/>
      <c r="D130" s="122"/>
      <c r="E130" s="122"/>
      <c r="F130" s="58">
        <f t="shared" si="6"/>
        <v>0</v>
      </c>
      <c r="G130" s="59" t="str">
        <f>IF($B$1="Metric", IFERROR(VLOOKUP(SUBSTITUTE($A130&amp;"Metric"&amp;$B130," ",""),members_metric!$F$7:$J$2000,3,FALSE),""),  IFERROR(VLOOKUP(SUBSTITUTE($A130&amp;$B130," ",""),members!$D$7:$G$2000,3,FALSE),""))</f>
        <v/>
      </c>
      <c r="H130" s="60" t="str">
        <f t="shared" si="11"/>
        <v/>
      </c>
      <c r="I130" s="57"/>
      <c r="J130" s="61" t="str">
        <f>IFERROR(VLOOKUP(SUBSTITUTE($Q130&amp;ROUNDUP($G130,2)," ",""),HFF_Data1!$C$4:$M$1004,MATCH('Estimator FF 120+'!$C130,HFF_Data1!$C$4:$M$4,0),TRUE)*1000,"")</f>
        <v/>
      </c>
      <c r="K130" s="61" t="str">
        <f>IFERROR($J130/HFF_Data1!$H$1,"")</f>
        <v/>
      </c>
      <c r="L130" s="62" t="str">
        <f t="shared" si="8"/>
        <v/>
      </c>
      <c r="M130" s="63" t="str">
        <f>IFERROR(VLOOKUP(SUBSTITUTE($Q130&amp;ROUNDUP($G130,2)," ",""),HFF_Data1!$C$4:$N$1004,12,TRUE),"")</f>
        <v/>
      </c>
      <c r="N130" s="64" t="str">
        <f t="shared" si="9"/>
        <v/>
      </c>
      <c r="O130" s="65" t="str">
        <f t="shared" si="10"/>
        <v/>
      </c>
      <c r="P130" s="57"/>
      <c r="Q130" s="55" t="str">
        <f>IF($B$1="Metric",IFERROR(VLOOKUP(SUBSTITUTE($A130&amp;"Metric"&amp;$B130," ",""),members_metric!$F$7:$K$2000,6,FALSE),""),IFERROR(VLOOKUP(SUBSTITUTE($A130&amp;$B130," ",""),members!$D$7:$I$2000,6,FALSE),""))</f>
        <v/>
      </c>
      <c r="R130" s="66" t="str">
        <f>IF($B$1="Metric", IFERROR(VLOOKUP(SUBSTITUTE($A130&amp;"Metric"&amp;$B130," ",""),members_metric!$F$7:$J$2000,2,FALSE)/12,""),IFERROR(VLOOKUP(SUBSTITUTE($A130&amp;$B130," ",""),members!$D$7:$G$2000,2,FALSE)/12,""))</f>
        <v/>
      </c>
      <c r="S130" s="67" t="str">
        <f>IF($B$1="Metric", IFERROR(VLOOKUP(SUBSTITUTE($A130&amp;"Metric"&amp;$B130," ",""),members_metric!$F$7:$J$2000,5,FALSE),""),IFERROR(VLOOKUP(SUBSTITUTE($A130&amp;$B130," ",""),members!$D$7:$H$2000,5,FALSE),""))</f>
        <v/>
      </c>
      <c r="T130" s="55"/>
      <c r="U130" s="119"/>
      <c r="V130" s="119"/>
      <c r="W130" s="119"/>
      <c r="X130" s="119"/>
      <c r="Y130" s="119"/>
      <c r="Z130" s="119"/>
      <c r="AA130" s="119"/>
      <c r="AB130" s="119"/>
      <c r="AC130" s="119"/>
      <c r="AD130" s="119"/>
      <c r="AE130" s="119"/>
      <c r="AF130" s="119"/>
      <c r="AG130" s="119"/>
      <c r="AH130" s="119"/>
      <c r="AI130" s="119"/>
      <c r="AJ130" s="119"/>
      <c r="AK130" s="119"/>
      <c r="AL130" s="119"/>
      <c r="AM130" s="119"/>
      <c r="AN130" s="119"/>
      <c r="AO130" s="119"/>
      <c r="AP130" s="119"/>
      <c r="AQ130" s="119"/>
      <c r="AR130" s="119"/>
      <c r="AS130" s="119"/>
      <c r="AT130" s="119"/>
      <c r="AU130" s="119"/>
      <c r="AV130" s="119"/>
      <c r="AW130" s="119"/>
    </row>
    <row r="131" spans="1:49" ht="15" x14ac:dyDescent="0.2">
      <c r="A131" s="121"/>
      <c r="B131" s="122"/>
      <c r="C131" s="122"/>
      <c r="D131" s="122"/>
      <c r="E131" s="122"/>
      <c r="F131" s="58">
        <f t="shared" si="6"/>
        <v>0</v>
      </c>
      <c r="G131" s="59" t="str">
        <f>IF($B$1="Metric", IFERROR(VLOOKUP(SUBSTITUTE($A131&amp;"Metric"&amp;$B131," ",""),members_metric!$F$7:$J$2000,3,FALSE),""),  IFERROR(VLOOKUP(SUBSTITUTE($A131&amp;$B131," ",""),members!$D$7:$G$2000,3,FALSE),""))</f>
        <v/>
      </c>
      <c r="H131" s="60" t="str">
        <f t="shared" si="11"/>
        <v/>
      </c>
      <c r="I131" s="57"/>
      <c r="J131" s="61" t="str">
        <f>IFERROR(VLOOKUP(SUBSTITUTE($Q131&amp;ROUNDUP($G131,2)," ",""),HFF_Data1!$C$4:$M$1004,MATCH('Estimator FF 120+'!$C131,HFF_Data1!$C$4:$M$4,0),TRUE)*1000,"")</f>
        <v/>
      </c>
      <c r="K131" s="61" t="str">
        <f>IFERROR($J131/HFF_Data1!$H$1,"")</f>
        <v/>
      </c>
      <c r="L131" s="62" t="str">
        <f t="shared" si="8"/>
        <v/>
      </c>
      <c r="M131" s="63" t="str">
        <f>IFERROR(VLOOKUP(SUBSTITUTE($Q131&amp;ROUNDUP($G131,2)," ",""),HFF_Data1!$C$4:$N$1004,12,TRUE),"")</f>
        <v/>
      </c>
      <c r="N131" s="64" t="str">
        <f t="shared" si="9"/>
        <v/>
      </c>
      <c r="O131" s="65" t="str">
        <f t="shared" si="10"/>
        <v/>
      </c>
      <c r="P131" s="57"/>
      <c r="Q131" s="55" t="str">
        <f>IF($B$1="Metric",IFERROR(VLOOKUP(SUBSTITUTE($A131&amp;"Metric"&amp;$B131," ",""),members_metric!$F$7:$K$2000,6,FALSE),""),IFERROR(VLOOKUP(SUBSTITUTE($A131&amp;$B131," ",""),members!$D$7:$I$2000,6,FALSE),""))</f>
        <v/>
      </c>
      <c r="R131" s="66" t="str">
        <f>IF($B$1="Metric", IFERROR(VLOOKUP(SUBSTITUTE($A131&amp;"Metric"&amp;$B131," ",""),members_metric!$F$7:$J$2000,2,FALSE)/12,""),IFERROR(VLOOKUP(SUBSTITUTE($A131&amp;$B131," ",""),members!$D$7:$G$2000,2,FALSE)/12,""))</f>
        <v/>
      </c>
      <c r="S131" s="67" t="str">
        <f>IF($B$1="Metric", IFERROR(VLOOKUP(SUBSTITUTE($A131&amp;"Metric"&amp;$B131," ",""),members_metric!$F$7:$J$2000,5,FALSE),""),IFERROR(VLOOKUP(SUBSTITUTE($A131&amp;$B131," ",""),members!$D$7:$H$2000,5,FALSE),""))</f>
        <v/>
      </c>
      <c r="T131" s="55"/>
      <c r="U131" s="119"/>
      <c r="V131" s="119"/>
      <c r="W131" s="119"/>
      <c r="X131" s="119"/>
      <c r="Y131" s="119"/>
      <c r="Z131" s="119"/>
      <c r="AA131" s="119"/>
      <c r="AB131" s="119"/>
      <c r="AC131" s="119"/>
      <c r="AD131" s="119"/>
      <c r="AE131" s="119"/>
      <c r="AF131" s="119"/>
      <c r="AG131" s="119"/>
      <c r="AH131" s="119"/>
      <c r="AI131" s="119"/>
      <c r="AJ131" s="119"/>
      <c r="AK131" s="119"/>
      <c r="AL131" s="119"/>
      <c r="AM131" s="119"/>
      <c r="AN131" s="119"/>
      <c r="AO131" s="119"/>
      <c r="AP131" s="119"/>
      <c r="AQ131" s="119"/>
      <c r="AR131" s="119"/>
      <c r="AS131" s="119"/>
      <c r="AT131" s="119"/>
      <c r="AU131" s="119"/>
      <c r="AV131" s="119"/>
      <c r="AW131" s="119"/>
    </row>
    <row r="132" spans="1:49" ht="15" x14ac:dyDescent="0.2">
      <c r="A132" s="121"/>
      <c r="B132" s="122"/>
      <c r="C132" s="122"/>
      <c r="D132" s="122"/>
      <c r="E132" s="122"/>
      <c r="F132" s="58">
        <f t="shared" si="6"/>
        <v>0</v>
      </c>
      <c r="G132" s="59" t="str">
        <f>IF($B$1="Metric", IFERROR(VLOOKUP(SUBSTITUTE($A132&amp;"Metric"&amp;$B132," ",""),members_metric!$F$7:$J$2000,3,FALSE),""),  IFERROR(VLOOKUP(SUBSTITUTE($A132&amp;$B132," ",""),members!$D$7:$G$2000,3,FALSE),""))</f>
        <v/>
      </c>
      <c r="H132" s="60" t="str">
        <f t="shared" si="11"/>
        <v/>
      </c>
      <c r="I132" s="57"/>
      <c r="J132" s="61" t="str">
        <f>IFERROR(VLOOKUP(SUBSTITUTE($Q132&amp;ROUNDUP($G132,2)," ",""),HFF_Data1!$C$4:$M$1004,MATCH('Estimator FF 120+'!$C132,HFF_Data1!$C$4:$M$4,0),TRUE)*1000,"")</f>
        <v/>
      </c>
      <c r="K132" s="61" t="str">
        <f>IFERROR($J132/HFF_Data1!$H$1,"")</f>
        <v/>
      </c>
      <c r="L132" s="62" t="str">
        <f t="shared" si="8"/>
        <v/>
      </c>
      <c r="M132" s="63" t="str">
        <f>IFERROR(VLOOKUP(SUBSTITUTE($Q132&amp;ROUNDUP($G132,2)," ",""),HFF_Data1!$C$4:$N$1004,12,TRUE),"")</f>
        <v/>
      </c>
      <c r="N132" s="64" t="str">
        <f t="shared" si="9"/>
        <v/>
      </c>
      <c r="O132" s="65" t="str">
        <f t="shared" si="10"/>
        <v/>
      </c>
      <c r="P132" s="57"/>
      <c r="Q132" s="55" t="str">
        <f>IF($B$1="Metric",IFERROR(VLOOKUP(SUBSTITUTE($A132&amp;"Metric"&amp;$B132," ",""),members_metric!$F$7:$K$2000,6,FALSE),""),IFERROR(VLOOKUP(SUBSTITUTE($A132&amp;$B132," ",""),members!$D$7:$I$2000,6,FALSE),""))</f>
        <v/>
      </c>
      <c r="R132" s="66" t="str">
        <f>IF($B$1="Metric", IFERROR(VLOOKUP(SUBSTITUTE($A132&amp;"Metric"&amp;$B132," ",""),members_metric!$F$7:$J$2000,2,FALSE)/12,""),IFERROR(VLOOKUP(SUBSTITUTE($A132&amp;$B132," ",""),members!$D$7:$G$2000,2,FALSE)/12,""))</f>
        <v/>
      </c>
      <c r="S132" s="67" t="str">
        <f>IF($B$1="Metric", IFERROR(VLOOKUP(SUBSTITUTE($A132&amp;"Metric"&amp;$B132," ",""),members_metric!$F$7:$J$2000,5,FALSE),""),IFERROR(VLOOKUP(SUBSTITUTE($A132&amp;$B132," ",""),members!$D$7:$H$2000,5,FALSE),""))</f>
        <v/>
      </c>
      <c r="T132" s="55"/>
      <c r="U132" s="119"/>
      <c r="V132" s="119"/>
      <c r="W132" s="119"/>
      <c r="X132" s="119"/>
      <c r="Y132" s="119"/>
      <c r="Z132" s="119"/>
      <c r="AA132" s="119"/>
      <c r="AB132" s="119"/>
      <c r="AC132" s="119"/>
      <c r="AD132" s="119"/>
      <c r="AE132" s="119"/>
      <c r="AF132" s="119"/>
      <c r="AG132" s="119"/>
      <c r="AH132" s="119"/>
      <c r="AI132" s="119"/>
      <c r="AJ132" s="119"/>
      <c r="AK132" s="119"/>
      <c r="AL132" s="119"/>
      <c r="AM132" s="119"/>
      <c r="AN132" s="119"/>
      <c r="AO132" s="119"/>
      <c r="AP132" s="119"/>
      <c r="AQ132" s="119"/>
      <c r="AR132" s="119"/>
      <c r="AS132" s="119"/>
      <c r="AT132" s="119"/>
      <c r="AU132" s="119"/>
      <c r="AV132" s="119"/>
      <c r="AW132" s="119"/>
    </row>
    <row r="133" spans="1:49" ht="15" x14ac:dyDescent="0.2">
      <c r="A133" s="121"/>
      <c r="B133" s="122"/>
      <c r="C133" s="122"/>
      <c r="D133" s="122"/>
      <c r="E133" s="122"/>
      <c r="F133" s="58">
        <f t="shared" si="6"/>
        <v>0</v>
      </c>
      <c r="G133" s="59" t="str">
        <f>IF($B$1="Metric", IFERROR(VLOOKUP(SUBSTITUTE($A133&amp;"Metric"&amp;$B133," ",""),members_metric!$F$7:$J$2000,3,FALSE),""),  IFERROR(VLOOKUP(SUBSTITUTE($A133&amp;$B133," ",""),members!$D$7:$G$2000,3,FALSE),""))</f>
        <v/>
      </c>
      <c r="H133" s="60" t="str">
        <f t="shared" si="11"/>
        <v/>
      </c>
      <c r="I133" s="57"/>
      <c r="J133" s="61" t="str">
        <f>IFERROR(VLOOKUP(SUBSTITUTE($Q133&amp;ROUNDUP($G133,2)," ",""),HFF_Data1!$C$4:$M$1004,MATCH('Estimator FF 120+'!$C133,HFF_Data1!$C$4:$M$4,0),TRUE)*1000,"")</f>
        <v/>
      </c>
      <c r="K133" s="61" t="str">
        <f>IFERROR($J133/HFF_Data1!$H$1,"")</f>
        <v/>
      </c>
      <c r="L133" s="62" t="str">
        <f t="shared" si="8"/>
        <v/>
      </c>
      <c r="M133" s="63" t="str">
        <f>IFERROR(VLOOKUP(SUBSTITUTE($Q133&amp;ROUNDUP($G133,2)," ",""),HFF_Data1!$C$4:$N$1004,12,TRUE),"")</f>
        <v/>
      </c>
      <c r="N133" s="64" t="str">
        <f t="shared" si="9"/>
        <v/>
      </c>
      <c r="O133" s="65" t="str">
        <f t="shared" si="10"/>
        <v/>
      </c>
      <c r="P133" s="57"/>
      <c r="Q133" s="55" t="str">
        <f>IF($B$1="Metric",IFERROR(VLOOKUP(SUBSTITUTE($A133&amp;"Metric"&amp;$B133," ",""),members_metric!$F$7:$K$2000,6,FALSE),""),IFERROR(VLOOKUP(SUBSTITUTE($A133&amp;$B133," ",""),members!$D$7:$I$2000,6,FALSE),""))</f>
        <v/>
      </c>
      <c r="R133" s="66" t="str">
        <f>IF($B$1="Metric", IFERROR(VLOOKUP(SUBSTITUTE($A133&amp;"Metric"&amp;$B133," ",""),members_metric!$F$7:$J$2000,2,FALSE)/12,""),IFERROR(VLOOKUP(SUBSTITUTE($A133&amp;$B133," ",""),members!$D$7:$G$2000,2,FALSE)/12,""))</f>
        <v/>
      </c>
      <c r="S133" s="67" t="str">
        <f>IF($B$1="Metric", IFERROR(VLOOKUP(SUBSTITUTE($A133&amp;"Metric"&amp;$B133," ",""),members_metric!$F$7:$J$2000,5,FALSE),""),IFERROR(VLOOKUP(SUBSTITUTE($A133&amp;$B133," ",""),members!$D$7:$H$2000,5,FALSE),""))</f>
        <v/>
      </c>
      <c r="T133" s="55"/>
      <c r="U133" s="119"/>
      <c r="V133" s="119"/>
      <c r="W133" s="119"/>
      <c r="X133" s="119"/>
      <c r="Y133" s="119"/>
      <c r="Z133" s="119"/>
      <c r="AA133" s="119"/>
      <c r="AB133" s="119"/>
      <c r="AC133" s="119"/>
      <c r="AD133" s="119"/>
      <c r="AE133" s="119"/>
      <c r="AF133" s="119"/>
      <c r="AG133" s="119"/>
      <c r="AH133" s="119"/>
      <c r="AI133" s="119"/>
      <c r="AJ133" s="119"/>
      <c r="AK133" s="119"/>
      <c r="AL133" s="119"/>
      <c r="AM133" s="119"/>
      <c r="AN133" s="119"/>
      <c r="AO133" s="119"/>
      <c r="AP133" s="119"/>
      <c r="AQ133" s="119"/>
      <c r="AR133" s="119"/>
      <c r="AS133" s="119"/>
      <c r="AT133" s="119"/>
      <c r="AU133" s="119"/>
      <c r="AV133" s="119"/>
      <c r="AW133" s="119"/>
    </row>
    <row r="134" spans="1:49" ht="15" x14ac:dyDescent="0.2">
      <c r="A134" s="121"/>
      <c r="B134" s="122"/>
      <c r="C134" s="122"/>
      <c r="D134" s="122"/>
      <c r="E134" s="122"/>
      <c r="F134" s="58">
        <f t="shared" si="6"/>
        <v>0</v>
      </c>
      <c r="G134" s="59" t="str">
        <f>IF($B$1="Metric", IFERROR(VLOOKUP(SUBSTITUTE($A134&amp;"Metric"&amp;$B134," ",""),members_metric!$F$7:$J$2000,3,FALSE),""),  IFERROR(VLOOKUP(SUBSTITUTE($A134&amp;$B134," ",""),members!$D$7:$G$2000,3,FALSE),""))</f>
        <v/>
      </c>
      <c r="H134" s="60" t="str">
        <f t="shared" si="11"/>
        <v/>
      </c>
      <c r="I134" s="57"/>
      <c r="J134" s="61" t="str">
        <f>IFERROR(VLOOKUP(SUBSTITUTE($Q134&amp;ROUNDUP($G134,2)," ",""),HFF_Data1!$C$4:$M$1004,MATCH('Estimator FF 120+'!$C134,HFF_Data1!$C$4:$M$4,0),TRUE)*1000,"")</f>
        <v/>
      </c>
      <c r="K134" s="61" t="str">
        <f>IFERROR($J134/HFF_Data1!$H$1,"")</f>
        <v/>
      </c>
      <c r="L134" s="62" t="str">
        <f t="shared" si="8"/>
        <v/>
      </c>
      <c r="M134" s="63" t="str">
        <f>IFERROR(VLOOKUP(SUBSTITUTE($Q134&amp;ROUNDUP($G134,2)," ",""),HFF_Data1!$C$4:$N$1004,12,TRUE),"")</f>
        <v/>
      </c>
      <c r="N134" s="64" t="str">
        <f t="shared" si="9"/>
        <v/>
      </c>
      <c r="O134" s="65" t="str">
        <f t="shared" si="10"/>
        <v/>
      </c>
      <c r="P134" s="57"/>
      <c r="Q134" s="55" t="str">
        <f>IF($B$1="Metric",IFERROR(VLOOKUP(SUBSTITUTE($A134&amp;"Metric"&amp;$B134," ",""),members_metric!$F$7:$K$2000,6,FALSE),""),IFERROR(VLOOKUP(SUBSTITUTE($A134&amp;$B134," ",""),members!$D$7:$I$2000,6,FALSE),""))</f>
        <v/>
      </c>
      <c r="R134" s="66" t="str">
        <f>IF($B$1="Metric", IFERROR(VLOOKUP(SUBSTITUTE($A134&amp;"Metric"&amp;$B134," ",""),members_metric!$F$7:$J$2000,2,FALSE)/12,""),IFERROR(VLOOKUP(SUBSTITUTE($A134&amp;$B134," ",""),members!$D$7:$G$2000,2,FALSE)/12,""))</f>
        <v/>
      </c>
      <c r="S134" s="67" t="str">
        <f>IF($B$1="Metric", IFERROR(VLOOKUP(SUBSTITUTE($A134&amp;"Metric"&amp;$B134," ",""),members_metric!$F$7:$J$2000,5,FALSE),""),IFERROR(VLOOKUP(SUBSTITUTE($A134&amp;$B134," ",""),members!$D$7:$H$2000,5,FALSE),""))</f>
        <v/>
      </c>
      <c r="T134" s="55"/>
      <c r="U134" s="119"/>
      <c r="V134" s="119"/>
      <c r="W134" s="119"/>
      <c r="X134" s="119"/>
      <c r="Y134" s="119"/>
      <c r="Z134" s="119"/>
      <c r="AA134" s="119"/>
      <c r="AB134" s="119"/>
      <c r="AC134" s="119"/>
      <c r="AD134" s="119"/>
      <c r="AE134" s="119"/>
      <c r="AF134" s="119"/>
      <c r="AG134" s="119"/>
      <c r="AH134" s="119"/>
      <c r="AI134" s="119"/>
      <c r="AJ134" s="119"/>
      <c r="AK134" s="119"/>
      <c r="AL134" s="119"/>
      <c r="AM134" s="119"/>
      <c r="AN134" s="119"/>
      <c r="AO134" s="119"/>
      <c r="AP134" s="119"/>
      <c r="AQ134" s="119"/>
      <c r="AR134" s="119"/>
      <c r="AS134" s="119"/>
      <c r="AT134" s="119"/>
      <c r="AU134" s="119"/>
      <c r="AV134" s="119"/>
      <c r="AW134" s="119"/>
    </row>
    <row r="135" spans="1:49" ht="15" x14ac:dyDescent="0.2">
      <c r="A135" s="121"/>
      <c r="B135" s="122"/>
      <c r="C135" s="122"/>
      <c r="D135" s="122"/>
      <c r="E135" s="122"/>
      <c r="F135" s="58">
        <f t="shared" si="6"/>
        <v>0</v>
      </c>
      <c r="G135" s="59" t="str">
        <f>IF($B$1="Metric", IFERROR(VLOOKUP(SUBSTITUTE($A135&amp;"Metric"&amp;$B135," ",""),members_metric!$F$7:$J$2000,3,FALSE),""),  IFERROR(VLOOKUP(SUBSTITUTE($A135&amp;$B135," ",""),members!$D$7:$G$2000,3,FALSE),""))</f>
        <v/>
      </c>
      <c r="H135" s="60" t="str">
        <f t="shared" si="11"/>
        <v/>
      </c>
      <c r="I135" s="57"/>
      <c r="J135" s="61" t="str">
        <f>IFERROR(VLOOKUP(SUBSTITUTE($Q135&amp;ROUNDUP($G135,2)," ",""),HFF_Data1!$C$4:$M$1004,MATCH('Estimator FF 120+'!$C135,HFF_Data1!$C$4:$M$4,0),TRUE)*1000,"")</f>
        <v/>
      </c>
      <c r="K135" s="61" t="str">
        <f>IFERROR($J135/HFF_Data1!$H$1,"")</f>
        <v/>
      </c>
      <c r="L135" s="62" t="str">
        <f t="shared" si="8"/>
        <v/>
      </c>
      <c r="M135" s="63" t="str">
        <f>IFERROR(VLOOKUP(SUBSTITUTE($Q135&amp;ROUNDUP($G135,2)," ",""),HFF_Data1!$C$4:$N$1004,12,TRUE),"")</f>
        <v/>
      </c>
      <c r="N135" s="64" t="str">
        <f t="shared" si="9"/>
        <v/>
      </c>
      <c r="O135" s="65" t="str">
        <f t="shared" si="10"/>
        <v/>
      </c>
      <c r="P135" s="57"/>
      <c r="Q135" s="55" t="str">
        <f>IF($B$1="Metric",IFERROR(VLOOKUP(SUBSTITUTE($A135&amp;"Metric"&amp;$B135," ",""),members_metric!$F$7:$K$2000,6,FALSE),""),IFERROR(VLOOKUP(SUBSTITUTE($A135&amp;$B135," ",""),members!$D$7:$I$2000,6,FALSE),""))</f>
        <v/>
      </c>
      <c r="R135" s="66" t="str">
        <f>IF($B$1="Metric", IFERROR(VLOOKUP(SUBSTITUTE($A135&amp;"Metric"&amp;$B135," ",""),members_metric!$F$7:$J$2000,2,FALSE)/12,""),IFERROR(VLOOKUP(SUBSTITUTE($A135&amp;$B135," ",""),members!$D$7:$G$2000,2,FALSE)/12,""))</f>
        <v/>
      </c>
      <c r="S135" s="67" t="str">
        <f>IF($B$1="Metric", IFERROR(VLOOKUP(SUBSTITUTE($A135&amp;"Metric"&amp;$B135," ",""),members_metric!$F$7:$J$2000,5,FALSE),""),IFERROR(VLOOKUP(SUBSTITUTE($A135&amp;$B135," ",""),members!$D$7:$H$2000,5,FALSE),""))</f>
        <v/>
      </c>
      <c r="T135" s="55"/>
      <c r="U135" s="119"/>
      <c r="V135" s="119"/>
      <c r="W135" s="119"/>
      <c r="X135" s="119"/>
      <c r="Y135" s="119"/>
      <c r="Z135" s="119"/>
      <c r="AA135" s="119"/>
      <c r="AB135" s="119"/>
      <c r="AC135" s="119"/>
      <c r="AD135" s="119"/>
      <c r="AE135" s="119"/>
      <c r="AF135" s="119"/>
      <c r="AG135" s="119"/>
      <c r="AH135" s="119"/>
      <c r="AI135" s="119"/>
      <c r="AJ135" s="119"/>
      <c r="AK135" s="119"/>
      <c r="AL135" s="119"/>
      <c r="AM135" s="119"/>
      <c r="AN135" s="119"/>
      <c r="AO135" s="119"/>
      <c r="AP135" s="119"/>
      <c r="AQ135" s="119"/>
      <c r="AR135" s="119"/>
      <c r="AS135" s="119"/>
      <c r="AT135" s="119"/>
      <c r="AU135" s="119"/>
      <c r="AV135" s="119"/>
      <c r="AW135" s="119"/>
    </row>
    <row r="136" spans="1:49" ht="15" x14ac:dyDescent="0.2">
      <c r="A136" s="121"/>
      <c r="B136" s="122"/>
      <c r="C136" s="122"/>
      <c r="D136" s="122"/>
      <c r="E136" s="122"/>
      <c r="F136" s="58">
        <f t="shared" si="6"/>
        <v>0</v>
      </c>
      <c r="G136" s="59" t="str">
        <f>IF($B$1="Metric", IFERROR(VLOOKUP(SUBSTITUTE($A136&amp;"Metric"&amp;$B136," ",""),members_metric!$F$7:$J$2000,3,FALSE),""),  IFERROR(VLOOKUP(SUBSTITUTE($A136&amp;$B136," ",""),members!$D$7:$G$2000,3,FALSE),""))</f>
        <v/>
      </c>
      <c r="H136" s="60" t="str">
        <f t="shared" si="11"/>
        <v/>
      </c>
      <c r="I136" s="57"/>
      <c r="J136" s="61" t="str">
        <f>IFERROR(VLOOKUP(SUBSTITUTE($Q136&amp;ROUNDUP($G136,2)," ",""),HFF_Data1!$C$4:$M$1004,MATCH('Estimator FF 120+'!$C136,HFF_Data1!$C$4:$M$4,0),TRUE)*1000,"")</f>
        <v/>
      </c>
      <c r="K136" s="61" t="str">
        <f>IFERROR($J136/HFF_Data1!$H$1,"")</f>
        <v/>
      </c>
      <c r="L136" s="62" t="str">
        <f t="shared" si="8"/>
        <v/>
      </c>
      <c r="M136" s="63" t="str">
        <f>IFERROR(VLOOKUP(SUBSTITUTE($Q136&amp;ROUNDUP($G136,2)," ",""),HFF_Data1!$C$4:$N$1004,12,TRUE),"")</f>
        <v/>
      </c>
      <c r="N136" s="64" t="str">
        <f t="shared" si="9"/>
        <v/>
      </c>
      <c r="O136" s="65" t="str">
        <f t="shared" si="10"/>
        <v/>
      </c>
      <c r="P136" s="57"/>
      <c r="Q136" s="55" t="str">
        <f>IF($B$1="Metric",IFERROR(VLOOKUP(SUBSTITUTE($A136&amp;"Metric"&amp;$B136," ",""),members_metric!$F$7:$K$2000,6,FALSE),""),IFERROR(VLOOKUP(SUBSTITUTE($A136&amp;$B136," ",""),members!$D$7:$I$2000,6,FALSE),""))</f>
        <v/>
      </c>
      <c r="R136" s="66" t="str">
        <f>IF($B$1="Metric", IFERROR(VLOOKUP(SUBSTITUTE($A136&amp;"Metric"&amp;$B136," ",""),members_metric!$F$7:$J$2000,2,FALSE)/12,""),IFERROR(VLOOKUP(SUBSTITUTE($A136&amp;$B136," ",""),members!$D$7:$G$2000,2,FALSE)/12,""))</f>
        <v/>
      </c>
      <c r="S136" s="67" t="str">
        <f>IF($B$1="Metric", IFERROR(VLOOKUP(SUBSTITUTE($A136&amp;"Metric"&amp;$B136," ",""),members_metric!$F$7:$J$2000,5,FALSE),""),IFERROR(VLOOKUP(SUBSTITUTE($A136&amp;$B136," ",""),members!$D$7:$H$2000,5,FALSE),""))</f>
        <v/>
      </c>
      <c r="T136" s="55"/>
      <c r="U136" s="119"/>
      <c r="V136" s="119"/>
      <c r="W136" s="119"/>
      <c r="X136" s="119"/>
      <c r="Y136" s="119"/>
      <c r="Z136" s="119"/>
      <c r="AA136" s="119"/>
      <c r="AB136" s="119"/>
      <c r="AC136" s="119"/>
      <c r="AD136" s="119"/>
      <c r="AE136" s="119"/>
      <c r="AF136" s="119"/>
      <c r="AG136" s="119"/>
      <c r="AH136" s="119"/>
      <c r="AI136" s="119"/>
      <c r="AJ136" s="119"/>
      <c r="AK136" s="119"/>
      <c r="AL136" s="119"/>
      <c r="AM136" s="119"/>
      <c r="AN136" s="119"/>
      <c r="AO136" s="119"/>
      <c r="AP136" s="119"/>
      <c r="AQ136" s="119"/>
      <c r="AR136" s="119"/>
      <c r="AS136" s="119"/>
      <c r="AT136" s="119"/>
      <c r="AU136" s="119"/>
      <c r="AV136" s="119"/>
      <c r="AW136" s="119"/>
    </row>
    <row r="137" spans="1:49" ht="15" x14ac:dyDescent="0.2">
      <c r="A137" s="121"/>
      <c r="B137" s="122"/>
      <c r="C137" s="122"/>
      <c r="D137" s="122"/>
      <c r="E137" s="122"/>
      <c r="F137" s="58">
        <f t="shared" si="6"/>
        <v>0</v>
      </c>
      <c r="G137" s="59" t="str">
        <f>IF($B$1="Metric", IFERROR(VLOOKUP(SUBSTITUTE($A137&amp;"Metric"&amp;$B137," ",""),members_metric!$F$7:$J$2000,3,FALSE),""),  IFERROR(VLOOKUP(SUBSTITUTE($A137&amp;$B137," ",""),members!$D$7:$G$2000,3,FALSE),""))</f>
        <v/>
      </c>
      <c r="H137" s="60" t="str">
        <f t="shared" si="11"/>
        <v/>
      </c>
      <c r="I137" s="57"/>
      <c r="J137" s="61" t="str">
        <f>IFERROR(VLOOKUP(SUBSTITUTE($Q137&amp;ROUNDUP($G137,2)," ",""),HFF_Data1!$C$4:$M$1004,MATCH('Estimator FF 120+'!$C137,HFF_Data1!$C$4:$M$4,0),TRUE)*1000,"")</f>
        <v/>
      </c>
      <c r="K137" s="61" t="str">
        <f>IFERROR($J137/HFF_Data1!$H$1,"")</f>
        <v/>
      </c>
      <c r="L137" s="62" t="str">
        <f t="shared" si="8"/>
        <v/>
      </c>
      <c r="M137" s="63" t="str">
        <f>IFERROR(VLOOKUP(SUBSTITUTE($Q137&amp;ROUNDUP($G137,2)," ",""),HFF_Data1!$C$4:$N$1004,12,TRUE),"")</f>
        <v/>
      </c>
      <c r="N137" s="64" t="str">
        <f t="shared" si="9"/>
        <v/>
      </c>
      <c r="O137" s="65" t="str">
        <f t="shared" si="10"/>
        <v/>
      </c>
      <c r="P137" s="57"/>
      <c r="Q137" s="55" t="str">
        <f>IF($B$1="Metric",IFERROR(VLOOKUP(SUBSTITUTE($A137&amp;"Metric"&amp;$B137," ",""),members_metric!$F$7:$K$2000,6,FALSE),""),IFERROR(VLOOKUP(SUBSTITUTE($A137&amp;$B137," ",""),members!$D$7:$I$2000,6,FALSE),""))</f>
        <v/>
      </c>
      <c r="R137" s="66" t="str">
        <f>IF($B$1="Metric", IFERROR(VLOOKUP(SUBSTITUTE($A137&amp;"Metric"&amp;$B137," ",""),members_metric!$F$7:$J$2000,2,FALSE)/12,""),IFERROR(VLOOKUP(SUBSTITUTE($A137&amp;$B137," ",""),members!$D$7:$G$2000,2,FALSE)/12,""))</f>
        <v/>
      </c>
      <c r="S137" s="67" t="str">
        <f>IF($B$1="Metric", IFERROR(VLOOKUP(SUBSTITUTE($A137&amp;"Metric"&amp;$B137," ",""),members_metric!$F$7:$J$2000,5,FALSE),""),IFERROR(VLOOKUP(SUBSTITUTE($A137&amp;$B137," ",""),members!$D$7:$H$2000,5,FALSE),""))</f>
        <v/>
      </c>
      <c r="T137" s="55"/>
      <c r="U137" s="119"/>
      <c r="V137" s="119"/>
      <c r="W137" s="119"/>
      <c r="X137" s="119"/>
      <c r="Y137" s="119"/>
      <c r="Z137" s="119"/>
      <c r="AA137" s="119"/>
      <c r="AB137" s="119"/>
      <c r="AC137" s="119"/>
      <c r="AD137" s="119"/>
      <c r="AE137" s="119"/>
      <c r="AF137" s="119"/>
      <c r="AG137" s="119"/>
      <c r="AH137" s="119"/>
      <c r="AI137" s="119"/>
      <c r="AJ137" s="119"/>
      <c r="AK137" s="119"/>
      <c r="AL137" s="119"/>
      <c r="AM137" s="119"/>
      <c r="AN137" s="119"/>
      <c r="AO137" s="119"/>
      <c r="AP137" s="119"/>
      <c r="AQ137" s="119"/>
      <c r="AR137" s="119"/>
      <c r="AS137" s="119"/>
      <c r="AT137" s="119"/>
      <c r="AU137" s="119"/>
      <c r="AV137" s="119"/>
      <c r="AW137" s="119"/>
    </row>
    <row r="138" spans="1:49" ht="15" x14ac:dyDescent="0.2">
      <c r="A138" s="121"/>
      <c r="B138" s="122"/>
      <c r="C138" s="122"/>
      <c r="D138" s="122"/>
      <c r="E138" s="122"/>
      <c r="F138" s="58">
        <f t="shared" si="6"/>
        <v>0</v>
      </c>
      <c r="G138" s="59" t="str">
        <f>IF($B$1="Metric", IFERROR(VLOOKUP(SUBSTITUTE($A138&amp;"Metric"&amp;$B138," ",""),members_metric!$F$7:$J$2000,3,FALSE),""),  IFERROR(VLOOKUP(SUBSTITUTE($A138&amp;$B138," ",""),members!$D$7:$G$2000,3,FALSE),""))</f>
        <v/>
      </c>
      <c r="H138" s="60" t="str">
        <f t="shared" si="11"/>
        <v/>
      </c>
      <c r="I138" s="57"/>
      <c r="J138" s="61" t="str">
        <f>IFERROR(VLOOKUP(SUBSTITUTE($Q138&amp;ROUNDUP($G138,2)," ",""),HFF_Data1!$C$4:$M$1004,MATCH('Estimator FF 120+'!$C138,HFF_Data1!$C$4:$M$4,0),TRUE)*1000,"")</f>
        <v/>
      </c>
      <c r="K138" s="61" t="str">
        <f>IFERROR($J138/HFF_Data1!$H$1,"")</f>
        <v/>
      </c>
      <c r="L138" s="62" t="str">
        <f t="shared" si="8"/>
        <v/>
      </c>
      <c r="M138" s="63" t="str">
        <f>IFERROR(VLOOKUP(SUBSTITUTE($Q138&amp;ROUNDUP($G138,2)," ",""),HFF_Data1!$C$4:$N$1004,12,TRUE),"")</f>
        <v/>
      </c>
      <c r="N138" s="64" t="str">
        <f t="shared" si="9"/>
        <v/>
      </c>
      <c r="O138" s="65" t="str">
        <f t="shared" si="10"/>
        <v/>
      </c>
      <c r="P138" s="57"/>
      <c r="Q138" s="55" t="str">
        <f>IF($B$1="Metric",IFERROR(VLOOKUP(SUBSTITUTE($A138&amp;"Metric"&amp;$B138," ",""),members_metric!$F$7:$K$2000,6,FALSE),""),IFERROR(VLOOKUP(SUBSTITUTE($A138&amp;$B138," ",""),members!$D$7:$I$2000,6,FALSE),""))</f>
        <v/>
      </c>
      <c r="R138" s="66" t="str">
        <f>IF($B$1="Metric", IFERROR(VLOOKUP(SUBSTITUTE($A138&amp;"Metric"&amp;$B138," ",""),members_metric!$F$7:$J$2000,2,FALSE)/12,""),IFERROR(VLOOKUP(SUBSTITUTE($A138&amp;$B138," ",""),members!$D$7:$G$2000,2,FALSE)/12,""))</f>
        <v/>
      </c>
      <c r="S138" s="67" t="str">
        <f>IF($B$1="Metric", IFERROR(VLOOKUP(SUBSTITUTE($A138&amp;"Metric"&amp;$B138," ",""),members_metric!$F$7:$J$2000,5,FALSE),""),IFERROR(VLOOKUP(SUBSTITUTE($A138&amp;$B138," ",""),members!$D$7:$H$2000,5,FALSE),""))</f>
        <v/>
      </c>
      <c r="T138" s="55"/>
      <c r="U138" s="119"/>
      <c r="V138" s="119"/>
      <c r="W138" s="119"/>
      <c r="X138" s="119"/>
      <c r="Y138" s="119"/>
      <c r="Z138" s="119"/>
      <c r="AA138" s="119"/>
      <c r="AB138" s="119"/>
      <c r="AC138" s="119"/>
      <c r="AD138" s="119"/>
      <c r="AE138" s="119"/>
      <c r="AF138" s="119"/>
      <c r="AG138" s="119"/>
      <c r="AH138" s="119"/>
      <c r="AI138" s="119"/>
      <c r="AJ138" s="119"/>
      <c r="AK138" s="119"/>
      <c r="AL138" s="119"/>
      <c r="AM138" s="119"/>
      <c r="AN138" s="119"/>
      <c r="AO138" s="119"/>
      <c r="AP138" s="119"/>
      <c r="AQ138" s="119"/>
      <c r="AR138" s="119"/>
      <c r="AS138" s="119"/>
      <c r="AT138" s="119"/>
      <c r="AU138" s="119"/>
      <c r="AV138" s="119"/>
      <c r="AW138" s="119"/>
    </row>
    <row r="139" spans="1:49" ht="15" x14ac:dyDescent="0.2">
      <c r="A139" s="121"/>
      <c r="B139" s="122"/>
      <c r="C139" s="122"/>
      <c r="D139" s="122"/>
      <c r="E139" s="122"/>
      <c r="F139" s="58">
        <f t="shared" si="6"/>
        <v>0</v>
      </c>
      <c r="G139" s="59" t="str">
        <f>IF($B$1="Metric", IFERROR(VLOOKUP(SUBSTITUTE($A139&amp;"Metric"&amp;$B139," ",""),members_metric!$F$7:$J$2000,3,FALSE),""),  IFERROR(VLOOKUP(SUBSTITUTE($A139&amp;$B139," ",""),members!$D$7:$G$2000,3,FALSE),""))</f>
        <v/>
      </c>
      <c r="H139" s="60" t="str">
        <f t="shared" si="11"/>
        <v/>
      </c>
      <c r="I139" s="57"/>
      <c r="J139" s="61" t="str">
        <f>IFERROR(VLOOKUP(SUBSTITUTE($Q139&amp;ROUNDUP($G139,2)," ",""),HFF_Data1!$C$4:$M$1004,MATCH('Estimator FF 120+'!$C139,HFF_Data1!$C$4:$M$4,0),TRUE)*1000,"")</f>
        <v/>
      </c>
      <c r="K139" s="61" t="str">
        <f>IFERROR($J139/HFF_Data1!$H$1,"")</f>
        <v/>
      </c>
      <c r="L139" s="62" t="str">
        <f t="shared" si="8"/>
        <v/>
      </c>
      <c r="M139" s="63" t="str">
        <f>IFERROR(VLOOKUP(SUBSTITUTE($Q139&amp;ROUNDUP($G139,2)," ",""),HFF_Data1!$C$4:$N$1004,12,TRUE),"")</f>
        <v/>
      </c>
      <c r="N139" s="64" t="str">
        <f t="shared" si="9"/>
        <v/>
      </c>
      <c r="O139" s="65" t="str">
        <f t="shared" si="10"/>
        <v/>
      </c>
      <c r="P139" s="57"/>
      <c r="Q139" s="55" t="str">
        <f>IF($B$1="Metric",IFERROR(VLOOKUP(SUBSTITUTE($A139&amp;"Metric"&amp;$B139," ",""),members_metric!$F$7:$K$2000,6,FALSE),""),IFERROR(VLOOKUP(SUBSTITUTE($A139&amp;$B139," ",""),members!$D$7:$I$2000,6,FALSE),""))</f>
        <v/>
      </c>
      <c r="R139" s="66" t="str">
        <f>IF($B$1="Metric", IFERROR(VLOOKUP(SUBSTITUTE($A139&amp;"Metric"&amp;$B139," ",""),members_metric!$F$7:$J$2000,2,FALSE)/12,""),IFERROR(VLOOKUP(SUBSTITUTE($A139&amp;$B139," ",""),members!$D$7:$G$2000,2,FALSE)/12,""))</f>
        <v/>
      </c>
      <c r="S139" s="67" t="str">
        <f>IF($B$1="Metric", IFERROR(VLOOKUP(SUBSTITUTE($A139&amp;"Metric"&amp;$B139," ",""),members_metric!$F$7:$J$2000,5,FALSE),""),IFERROR(VLOOKUP(SUBSTITUTE($A139&amp;$B139," ",""),members!$D$7:$H$2000,5,FALSE),""))</f>
        <v/>
      </c>
      <c r="T139" s="55"/>
      <c r="U139" s="119"/>
      <c r="V139" s="119"/>
      <c r="W139" s="119"/>
      <c r="X139" s="119"/>
      <c r="Y139" s="119"/>
      <c r="Z139" s="119"/>
      <c r="AA139" s="119"/>
      <c r="AB139" s="119"/>
      <c r="AC139" s="119"/>
      <c r="AD139" s="119"/>
      <c r="AE139" s="119"/>
      <c r="AF139" s="119"/>
      <c r="AG139" s="119"/>
      <c r="AH139" s="119"/>
      <c r="AI139" s="119"/>
      <c r="AJ139" s="119"/>
      <c r="AK139" s="119"/>
      <c r="AL139" s="119"/>
      <c r="AM139" s="119"/>
      <c r="AN139" s="119"/>
      <c r="AO139" s="119"/>
      <c r="AP139" s="119"/>
      <c r="AQ139" s="119"/>
      <c r="AR139" s="119"/>
      <c r="AS139" s="119"/>
      <c r="AT139" s="119"/>
      <c r="AU139" s="119"/>
      <c r="AV139" s="119"/>
      <c r="AW139" s="119"/>
    </row>
    <row r="140" spans="1:49" ht="15" x14ac:dyDescent="0.2">
      <c r="A140" s="121"/>
      <c r="B140" s="122"/>
      <c r="C140" s="122"/>
      <c r="D140" s="122"/>
      <c r="E140" s="122"/>
      <c r="F140" s="58">
        <f t="shared" si="6"/>
        <v>0</v>
      </c>
      <c r="G140" s="59" t="str">
        <f>IF($B$1="Metric", IFERROR(VLOOKUP(SUBSTITUTE($A140&amp;"Metric"&amp;$B140," ",""),members_metric!$F$7:$J$2000,3,FALSE),""),  IFERROR(VLOOKUP(SUBSTITUTE($A140&amp;$B140," ",""),members!$D$7:$G$2000,3,FALSE),""))</f>
        <v/>
      </c>
      <c r="H140" s="60" t="str">
        <f t="shared" si="11"/>
        <v/>
      </c>
      <c r="I140" s="57"/>
      <c r="J140" s="61" t="str">
        <f>IFERROR(VLOOKUP(SUBSTITUTE($Q140&amp;ROUNDUP($G140,2)," ",""),HFF_Data1!$C$4:$M$1004,MATCH('Estimator FF 120+'!$C140,HFF_Data1!$C$4:$M$4,0),TRUE)*1000,"")</f>
        <v/>
      </c>
      <c r="K140" s="61" t="str">
        <f>IFERROR($J140/HFF_Data1!$H$1,"")</f>
        <v/>
      </c>
      <c r="L140" s="62" t="str">
        <f t="shared" si="8"/>
        <v/>
      </c>
      <c r="M140" s="63" t="str">
        <f>IFERROR(VLOOKUP(SUBSTITUTE($Q140&amp;ROUNDUP($G140,2)," ",""),HFF_Data1!$C$4:$N$1004,12,TRUE),"")</f>
        <v/>
      </c>
      <c r="N140" s="64" t="str">
        <f t="shared" si="9"/>
        <v/>
      </c>
      <c r="O140" s="65" t="str">
        <f t="shared" si="10"/>
        <v/>
      </c>
      <c r="P140" s="57"/>
      <c r="Q140" s="55" t="str">
        <f>IF($B$1="Metric",IFERROR(VLOOKUP(SUBSTITUTE($A140&amp;"Metric"&amp;$B140," ",""),members_metric!$F$7:$K$2000,6,FALSE),""),IFERROR(VLOOKUP(SUBSTITUTE($A140&amp;$B140," ",""),members!$D$7:$I$2000,6,FALSE),""))</f>
        <v/>
      </c>
      <c r="R140" s="66" t="str">
        <f>IF($B$1="Metric", IFERROR(VLOOKUP(SUBSTITUTE($A140&amp;"Metric"&amp;$B140," ",""),members_metric!$F$7:$J$2000,2,FALSE)/12,""),IFERROR(VLOOKUP(SUBSTITUTE($A140&amp;$B140," ",""),members!$D$7:$G$2000,2,FALSE)/12,""))</f>
        <v/>
      </c>
      <c r="S140" s="67" t="str">
        <f>IF($B$1="Metric", IFERROR(VLOOKUP(SUBSTITUTE($A140&amp;"Metric"&amp;$B140," ",""),members_metric!$F$7:$J$2000,5,FALSE),""),IFERROR(VLOOKUP(SUBSTITUTE($A140&amp;$B140," ",""),members!$D$7:$H$2000,5,FALSE),""))</f>
        <v/>
      </c>
      <c r="T140" s="55"/>
      <c r="U140" s="119"/>
      <c r="V140" s="119"/>
      <c r="W140" s="119"/>
      <c r="X140" s="119"/>
      <c r="Y140" s="119"/>
      <c r="Z140" s="119"/>
      <c r="AA140" s="119"/>
      <c r="AB140" s="119"/>
      <c r="AC140" s="119"/>
      <c r="AD140" s="119"/>
      <c r="AE140" s="119"/>
      <c r="AF140" s="119"/>
      <c r="AG140" s="119"/>
      <c r="AH140" s="119"/>
      <c r="AI140" s="119"/>
      <c r="AJ140" s="119"/>
      <c r="AK140" s="119"/>
      <c r="AL140" s="119"/>
      <c r="AM140" s="119"/>
      <c r="AN140" s="119"/>
      <c r="AO140" s="119"/>
      <c r="AP140" s="119"/>
      <c r="AQ140" s="119"/>
      <c r="AR140" s="119"/>
      <c r="AS140" s="119"/>
      <c r="AT140" s="119"/>
      <c r="AU140" s="119"/>
      <c r="AV140" s="119"/>
      <c r="AW140" s="119"/>
    </row>
    <row r="141" spans="1:49" ht="15" x14ac:dyDescent="0.2">
      <c r="A141" s="121"/>
      <c r="B141" s="122"/>
      <c r="C141" s="122"/>
      <c r="D141" s="122"/>
      <c r="E141" s="122"/>
      <c r="F141" s="58">
        <f t="shared" si="6"/>
        <v>0</v>
      </c>
      <c r="G141" s="59" t="str">
        <f>IF($B$1="Metric", IFERROR(VLOOKUP(SUBSTITUTE($A141&amp;"Metric"&amp;$B141," ",""),members_metric!$F$7:$J$2000,3,FALSE),""),  IFERROR(VLOOKUP(SUBSTITUTE($A141&amp;$B141," ",""),members!$D$7:$G$2000,3,FALSE),""))</f>
        <v/>
      </c>
      <c r="H141" s="60" t="str">
        <f t="shared" si="11"/>
        <v/>
      </c>
      <c r="I141" s="57"/>
      <c r="J141" s="61" t="str">
        <f>IFERROR(VLOOKUP(SUBSTITUTE($Q141&amp;ROUNDUP($G141,2)," ",""),HFF_Data1!$C$4:$M$1004,MATCH('Estimator FF 120+'!$C141,HFF_Data1!$C$4:$M$4,0),TRUE)*1000,"")</f>
        <v/>
      </c>
      <c r="K141" s="61" t="str">
        <f>IFERROR($J141/HFF_Data1!$H$1,"")</f>
        <v/>
      </c>
      <c r="L141" s="62" t="str">
        <f t="shared" si="8"/>
        <v/>
      </c>
      <c r="M141" s="63" t="str">
        <f>IFERROR(VLOOKUP(SUBSTITUTE($Q141&amp;ROUNDUP($G141,2)," ",""),HFF_Data1!$C$4:$N$1004,12,TRUE),"")</f>
        <v/>
      </c>
      <c r="N141" s="64" t="str">
        <f t="shared" si="9"/>
        <v/>
      </c>
      <c r="O141" s="65" t="str">
        <f t="shared" si="10"/>
        <v/>
      </c>
      <c r="P141" s="57"/>
      <c r="Q141" s="55" t="str">
        <f>IF($B$1="Metric",IFERROR(VLOOKUP(SUBSTITUTE($A141&amp;"Metric"&amp;$B141," ",""),members_metric!$F$7:$K$2000,6,FALSE),""),IFERROR(VLOOKUP(SUBSTITUTE($A141&amp;$B141," ",""),members!$D$7:$I$2000,6,FALSE),""))</f>
        <v/>
      </c>
      <c r="R141" s="66" t="str">
        <f>IF($B$1="Metric", IFERROR(VLOOKUP(SUBSTITUTE($A141&amp;"Metric"&amp;$B141," ",""),members_metric!$F$7:$J$2000,2,FALSE)/12,""),IFERROR(VLOOKUP(SUBSTITUTE($A141&amp;$B141," ",""),members!$D$7:$G$2000,2,FALSE)/12,""))</f>
        <v/>
      </c>
      <c r="S141" s="67" t="str">
        <f>IF($B$1="Metric", IFERROR(VLOOKUP(SUBSTITUTE($A141&amp;"Metric"&amp;$B141," ",""),members_metric!$F$7:$J$2000,5,FALSE),""),IFERROR(VLOOKUP(SUBSTITUTE($A141&amp;$B141," ",""),members!$D$7:$H$2000,5,FALSE),""))</f>
        <v/>
      </c>
      <c r="T141" s="55"/>
      <c r="U141" s="119"/>
      <c r="V141" s="119"/>
      <c r="W141" s="119"/>
      <c r="X141" s="119"/>
      <c r="Y141" s="119"/>
      <c r="Z141" s="119"/>
      <c r="AA141" s="119"/>
      <c r="AB141" s="119"/>
      <c r="AC141" s="119"/>
      <c r="AD141" s="119"/>
      <c r="AE141" s="119"/>
      <c r="AF141" s="119"/>
      <c r="AG141" s="119"/>
      <c r="AH141" s="119"/>
      <c r="AI141" s="119"/>
      <c r="AJ141" s="119"/>
      <c r="AK141" s="119"/>
      <c r="AL141" s="119"/>
      <c r="AM141" s="119"/>
      <c r="AN141" s="119"/>
      <c r="AO141" s="119"/>
      <c r="AP141" s="119"/>
      <c r="AQ141" s="119"/>
      <c r="AR141" s="119"/>
      <c r="AS141" s="119"/>
      <c r="AT141" s="119"/>
      <c r="AU141" s="119"/>
      <c r="AV141" s="119"/>
      <c r="AW141" s="119"/>
    </row>
    <row r="142" spans="1:49" ht="15" x14ac:dyDescent="0.2">
      <c r="A142" s="121"/>
      <c r="B142" s="122"/>
      <c r="C142" s="122"/>
      <c r="D142" s="122"/>
      <c r="E142" s="122"/>
      <c r="F142" s="58">
        <f t="shared" si="6"/>
        <v>0</v>
      </c>
      <c r="G142" s="59" t="str">
        <f>IF($B$1="Metric", IFERROR(VLOOKUP(SUBSTITUTE($A142&amp;"Metric"&amp;$B142," ",""),members_metric!$F$7:$J$2000,3,FALSE),""),  IFERROR(VLOOKUP(SUBSTITUTE($A142&amp;$B142," ",""),members!$D$7:$G$2000,3,FALSE),""))</f>
        <v/>
      </c>
      <c r="H142" s="60" t="str">
        <f t="shared" si="11"/>
        <v/>
      </c>
      <c r="I142" s="57"/>
      <c r="J142" s="61" t="str">
        <f>IFERROR(VLOOKUP(SUBSTITUTE($Q142&amp;ROUNDUP($G142,2)," ",""),HFF_Data1!$C$4:$M$1004,MATCH('Estimator FF 120+'!$C142,HFF_Data1!$C$4:$M$4,0),TRUE)*1000,"")</f>
        <v/>
      </c>
      <c r="K142" s="61" t="str">
        <f>IFERROR($J142/HFF_Data1!$H$1,"")</f>
        <v/>
      </c>
      <c r="L142" s="62" t="str">
        <f t="shared" si="8"/>
        <v/>
      </c>
      <c r="M142" s="63" t="str">
        <f>IFERROR(VLOOKUP(SUBSTITUTE($Q142&amp;ROUNDUP($G142,2)," ",""),HFF_Data1!$C$4:$N$1004,12,TRUE),"")</f>
        <v/>
      </c>
      <c r="N142" s="64" t="str">
        <f t="shared" si="9"/>
        <v/>
      </c>
      <c r="O142" s="65" t="str">
        <f t="shared" si="10"/>
        <v/>
      </c>
      <c r="P142" s="57"/>
      <c r="Q142" s="55" t="str">
        <f>IF($B$1="Metric",IFERROR(VLOOKUP(SUBSTITUTE($A142&amp;"Metric"&amp;$B142," ",""),members_metric!$F$7:$K$2000,6,FALSE),""),IFERROR(VLOOKUP(SUBSTITUTE($A142&amp;$B142," ",""),members!$D$7:$I$2000,6,FALSE),""))</f>
        <v/>
      </c>
      <c r="R142" s="66" t="str">
        <f>IF($B$1="Metric", IFERROR(VLOOKUP(SUBSTITUTE($A142&amp;"Metric"&amp;$B142," ",""),members_metric!$F$7:$J$2000,2,FALSE)/12,""),IFERROR(VLOOKUP(SUBSTITUTE($A142&amp;$B142," ",""),members!$D$7:$G$2000,2,FALSE)/12,""))</f>
        <v/>
      </c>
      <c r="S142" s="67" t="str">
        <f>IF($B$1="Metric", IFERROR(VLOOKUP(SUBSTITUTE($A142&amp;"Metric"&amp;$B142," ",""),members_metric!$F$7:$J$2000,5,FALSE),""),IFERROR(VLOOKUP(SUBSTITUTE($A142&amp;$B142," ",""),members!$D$7:$H$2000,5,FALSE),""))</f>
        <v/>
      </c>
      <c r="T142" s="55"/>
      <c r="U142" s="119"/>
      <c r="V142" s="119"/>
      <c r="W142" s="119"/>
      <c r="X142" s="119"/>
      <c r="Y142" s="119"/>
      <c r="Z142" s="119"/>
      <c r="AA142" s="119"/>
      <c r="AB142" s="119"/>
      <c r="AC142" s="119"/>
      <c r="AD142" s="119"/>
      <c r="AE142" s="119"/>
      <c r="AF142" s="119"/>
      <c r="AG142" s="119"/>
      <c r="AH142" s="119"/>
      <c r="AI142" s="119"/>
      <c r="AJ142" s="119"/>
      <c r="AK142" s="119"/>
      <c r="AL142" s="119"/>
      <c r="AM142" s="119"/>
      <c r="AN142" s="119"/>
      <c r="AO142" s="119"/>
      <c r="AP142" s="119"/>
      <c r="AQ142" s="119"/>
      <c r="AR142" s="119"/>
      <c r="AS142" s="119"/>
      <c r="AT142" s="119"/>
      <c r="AU142" s="119"/>
      <c r="AV142" s="119"/>
      <c r="AW142" s="119"/>
    </row>
    <row r="143" spans="1:49" ht="15" x14ac:dyDescent="0.2">
      <c r="A143" s="121"/>
      <c r="B143" s="122"/>
      <c r="C143" s="122"/>
      <c r="D143" s="122"/>
      <c r="E143" s="122"/>
      <c r="F143" s="58">
        <f t="shared" ref="F143:F206" si="12">D143*E143</f>
        <v>0</v>
      </c>
      <c r="G143" s="59" t="str">
        <f>IF($B$1="Metric", IFERROR(VLOOKUP(SUBSTITUTE($A143&amp;"Metric"&amp;$B143," ",""),members_metric!$F$7:$J$2000,3,FALSE),""),  IFERROR(VLOOKUP(SUBSTITUTE($A143&amp;$B143," ",""),members!$D$7:$G$2000,3,FALSE),""))</f>
        <v/>
      </c>
      <c r="H143" s="60" t="str">
        <f t="shared" ref="H143:H174" si="13">IFERROR($R143*$E143*$D143,"")</f>
        <v/>
      </c>
      <c r="I143" s="57"/>
      <c r="J143" s="61" t="str">
        <f>IFERROR(VLOOKUP(SUBSTITUTE($Q143&amp;ROUNDUP($G143,2)," ",""),HFF_Data1!$C$4:$M$1004,MATCH('Estimator FF 120+'!$C143,HFF_Data1!$C$4:$M$4,0),TRUE)*1000,"")</f>
        <v/>
      </c>
      <c r="K143" s="61" t="str">
        <f>IFERROR($J143/HFF_Data1!$H$1,"")</f>
        <v/>
      </c>
      <c r="L143" s="62" t="str">
        <f t="shared" ref="L143:L206" si="14">IFERROR(1/((($K143/1000)*12*12)/231),"")</f>
        <v/>
      </c>
      <c r="M143" s="63" t="str">
        <f>IFERROR(VLOOKUP(SUBSTITUTE($Q143&amp;ROUNDUP($G143,2)," ",""),HFF_Data1!$C$4:$N$1004,12,TRUE),"")</f>
        <v/>
      </c>
      <c r="N143" s="64" t="str">
        <f t="shared" ref="N143:N206" si="15">IFERROR($H143/$L143,"")</f>
        <v/>
      </c>
      <c r="O143" s="65" t="str">
        <f t="shared" ref="O143:O206" si="16">IFERROR(ROUNDUP($K143/$O$13,0), "")</f>
        <v/>
      </c>
      <c r="P143" s="57"/>
      <c r="Q143" s="55" t="str">
        <f>IF($B$1="Metric",IFERROR(VLOOKUP(SUBSTITUTE($A143&amp;"Metric"&amp;$B143," ",""),members_metric!$F$7:$K$2000,6,FALSE),""),IFERROR(VLOOKUP(SUBSTITUTE($A143&amp;$B143," ",""),members!$D$7:$I$2000,6,FALSE),""))</f>
        <v/>
      </c>
      <c r="R143" s="66" t="str">
        <f>IF($B$1="Metric", IFERROR(VLOOKUP(SUBSTITUTE($A143&amp;"Metric"&amp;$B143," ",""),members_metric!$F$7:$J$2000,2,FALSE)/12,""),IFERROR(VLOOKUP(SUBSTITUTE($A143&amp;$B143," ",""),members!$D$7:$G$2000,2,FALSE)/12,""))</f>
        <v/>
      </c>
      <c r="S143" s="67" t="str">
        <f>IF($B$1="Metric", IFERROR(VLOOKUP(SUBSTITUTE($A143&amp;"Metric"&amp;$B143," ",""),members_metric!$F$7:$J$2000,5,FALSE),""),IFERROR(VLOOKUP(SUBSTITUTE($A143&amp;$B143," ",""),members!$D$7:$H$2000,5,FALSE),""))</f>
        <v/>
      </c>
      <c r="T143" s="55"/>
      <c r="U143" s="119"/>
      <c r="V143" s="119"/>
      <c r="W143" s="119"/>
      <c r="X143" s="119"/>
      <c r="Y143" s="119"/>
      <c r="Z143" s="119"/>
      <c r="AA143" s="119"/>
      <c r="AB143" s="119"/>
      <c r="AC143" s="119"/>
      <c r="AD143" s="119"/>
      <c r="AE143" s="119"/>
      <c r="AF143" s="119"/>
      <c r="AG143" s="119"/>
      <c r="AH143" s="119"/>
      <c r="AI143" s="119"/>
      <c r="AJ143" s="119"/>
      <c r="AK143" s="119"/>
      <c r="AL143" s="119"/>
      <c r="AM143" s="119"/>
      <c r="AN143" s="119"/>
      <c r="AO143" s="119"/>
      <c r="AP143" s="119"/>
      <c r="AQ143" s="119"/>
      <c r="AR143" s="119"/>
      <c r="AS143" s="119"/>
      <c r="AT143" s="119"/>
      <c r="AU143" s="119"/>
      <c r="AV143" s="119"/>
      <c r="AW143" s="119"/>
    </row>
    <row r="144" spans="1:49" ht="15" x14ac:dyDescent="0.2">
      <c r="A144" s="121"/>
      <c r="B144" s="122"/>
      <c r="C144" s="122"/>
      <c r="D144" s="122"/>
      <c r="E144" s="122"/>
      <c r="F144" s="58">
        <f t="shared" si="12"/>
        <v>0</v>
      </c>
      <c r="G144" s="59" t="str">
        <f>IF($B$1="Metric", IFERROR(VLOOKUP(SUBSTITUTE($A144&amp;"Metric"&amp;$B144," ",""),members_metric!$F$7:$J$2000,3,FALSE),""),  IFERROR(VLOOKUP(SUBSTITUTE($A144&amp;$B144," ",""),members!$D$7:$G$2000,3,FALSE),""))</f>
        <v/>
      </c>
      <c r="H144" s="60" t="str">
        <f t="shared" si="13"/>
        <v/>
      </c>
      <c r="I144" s="57"/>
      <c r="J144" s="61" t="str">
        <f>IFERROR(VLOOKUP(SUBSTITUTE($Q144&amp;ROUNDUP($G144,2)," ",""),HFF_Data1!$C$4:$M$1004,MATCH('Estimator FF 120+'!$C144,HFF_Data1!$C$4:$M$4,0),TRUE)*1000,"")</f>
        <v/>
      </c>
      <c r="K144" s="61" t="str">
        <f>IFERROR($J144/HFF_Data1!$H$1,"")</f>
        <v/>
      </c>
      <c r="L144" s="62" t="str">
        <f t="shared" si="14"/>
        <v/>
      </c>
      <c r="M144" s="63" t="str">
        <f>IFERROR(VLOOKUP(SUBSTITUTE($Q144&amp;ROUNDUP($G144,2)," ",""),HFF_Data1!$C$4:$N$1004,12,TRUE),"")</f>
        <v/>
      </c>
      <c r="N144" s="64" t="str">
        <f t="shared" si="15"/>
        <v/>
      </c>
      <c r="O144" s="65" t="str">
        <f t="shared" si="16"/>
        <v/>
      </c>
      <c r="P144" s="57"/>
      <c r="Q144" s="55" t="str">
        <f>IF($B$1="Metric",IFERROR(VLOOKUP(SUBSTITUTE($A144&amp;"Metric"&amp;$B144," ",""),members_metric!$F$7:$K$2000,6,FALSE),""),IFERROR(VLOOKUP(SUBSTITUTE($A144&amp;$B144," ",""),members!$D$7:$I$2000,6,FALSE),""))</f>
        <v/>
      </c>
      <c r="R144" s="66" t="str">
        <f>IF($B$1="Metric", IFERROR(VLOOKUP(SUBSTITUTE($A144&amp;"Metric"&amp;$B144," ",""),members_metric!$F$7:$J$2000,2,FALSE)/12,""),IFERROR(VLOOKUP(SUBSTITUTE($A144&amp;$B144," ",""),members!$D$7:$G$2000,2,FALSE)/12,""))</f>
        <v/>
      </c>
      <c r="S144" s="67" t="str">
        <f>IF($B$1="Metric", IFERROR(VLOOKUP(SUBSTITUTE($A144&amp;"Metric"&amp;$B144," ",""),members_metric!$F$7:$J$2000,5,FALSE),""),IFERROR(VLOOKUP(SUBSTITUTE($A144&amp;$B144," ",""),members!$D$7:$H$2000,5,FALSE),""))</f>
        <v/>
      </c>
      <c r="T144" s="55"/>
      <c r="U144" s="119"/>
      <c r="V144" s="119"/>
      <c r="W144" s="119"/>
      <c r="X144" s="119"/>
      <c r="Y144" s="119"/>
      <c r="Z144" s="119"/>
      <c r="AA144" s="119"/>
      <c r="AB144" s="119"/>
      <c r="AC144" s="119"/>
      <c r="AD144" s="119"/>
      <c r="AE144" s="119"/>
      <c r="AF144" s="119"/>
      <c r="AG144" s="119"/>
      <c r="AH144" s="119"/>
      <c r="AI144" s="119"/>
      <c r="AJ144" s="119"/>
      <c r="AK144" s="119"/>
      <c r="AL144" s="119"/>
      <c r="AM144" s="119"/>
      <c r="AN144" s="119"/>
      <c r="AO144" s="119"/>
      <c r="AP144" s="119"/>
      <c r="AQ144" s="119"/>
      <c r="AR144" s="119"/>
      <c r="AS144" s="119"/>
      <c r="AT144" s="119"/>
      <c r="AU144" s="119"/>
      <c r="AV144" s="119"/>
      <c r="AW144" s="119"/>
    </row>
    <row r="145" spans="1:49" ht="15" x14ac:dyDescent="0.2">
      <c r="A145" s="121"/>
      <c r="B145" s="122"/>
      <c r="C145" s="122"/>
      <c r="D145" s="122"/>
      <c r="E145" s="122"/>
      <c r="F145" s="58">
        <f t="shared" si="12"/>
        <v>0</v>
      </c>
      <c r="G145" s="59" t="str">
        <f>IF($B$1="Metric", IFERROR(VLOOKUP(SUBSTITUTE($A145&amp;"Metric"&amp;$B145," ",""),members_metric!$F$7:$J$2000,3,FALSE),""),  IFERROR(VLOOKUP(SUBSTITUTE($A145&amp;$B145," ",""),members!$D$7:$G$2000,3,FALSE),""))</f>
        <v/>
      </c>
      <c r="H145" s="60" t="str">
        <f t="shared" si="13"/>
        <v/>
      </c>
      <c r="I145" s="57"/>
      <c r="J145" s="61" t="str">
        <f>IFERROR(VLOOKUP(SUBSTITUTE($Q145&amp;ROUNDUP($G145,2)," ",""),HFF_Data1!$C$4:$M$1004,MATCH('Estimator FF 120+'!$C145,HFF_Data1!$C$4:$M$4,0),TRUE)*1000,"")</f>
        <v/>
      </c>
      <c r="K145" s="61" t="str">
        <f>IFERROR($J145/HFF_Data1!$H$1,"")</f>
        <v/>
      </c>
      <c r="L145" s="62" t="str">
        <f t="shared" si="14"/>
        <v/>
      </c>
      <c r="M145" s="63" t="str">
        <f>IFERROR(VLOOKUP(SUBSTITUTE($Q145&amp;ROUNDUP($G145,2)," ",""),HFF_Data1!$C$4:$N$1004,12,TRUE),"")</f>
        <v/>
      </c>
      <c r="N145" s="64" t="str">
        <f t="shared" si="15"/>
        <v/>
      </c>
      <c r="O145" s="65" t="str">
        <f t="shared" si="16"/>
        <v/>
      </c>
      <c r="P145" s="57"/>
      <c r="Q145" s="55" t="str">
        <f>IF($B$1="Metric",IFERROR(VLOOKUP(SUBSTITUTE($A145&amp;"Metric"&amp;$B145," ",""),members_metric!$F$7:$K$2000,6,FALSE),""),IFERROR(VLOOKUP(SUBSTITUTE($A145&amp;$B145," ",""),members!$D$7:$I$2000,6,FALSE),""))</f>
        <v/>
      </c>
      <c r="R145" s="66" t="str">
        <f>IF($B$1="Metric", IFERROR(VLOOKUP(SUBSTITUTE($A145&amp;"Metric"&amp;$B145," ",""),members_metric!$F$7:$J$2000,2,FALSE)/12,""),IFERROR(VLOOKUP(SUBSTITUTE($A145&amp;$B145," ",""),members!$D$7:$G$2000,2,FALSE)/12,""))</f>
        <v/>
      </c>
      <c r="S145" s="67" t="str">
        <f>IF($B$1="Metric", IFERROR(VLOOKUP(SUBSTITUTE($A145&amp;"Metric"&amp;$B145," ",""),members_metric!$F$7:$J$2000,5,FALSE),""),IFERROR(VLOOKUP(SUBSTITUTE($A145&amp;$B145," ",""),members!$D$7:$H$2000,5,FALSE),""))</f>
        <v/>
      </c>
      <c r="T145" s="55"/>
      <c r="U145" s="119"/>
      <c r="V145" s="119"/>
      <c r="W145" s="119"/>
      <c r="X145" s="119"/>
      <c r="Y145" s="119"/>
      <c r="Z145" s="119"/>
      <c r="AA145" s="119"/>
      <c r="AB145" s="119"/>
      <c r="AC145" s="119"/>
      <c r="AD145" s="119"/>
      <c r="AE145" s="119"/>
      <c r="AF145" s="119"/>
      <c r="AG145" s="119"/>
      <c r="AH145" s="119"/>
      <c r="AI145" s="119"/>
      <c r="AJ145" s="119"/>
      <c r="AK145" s="119"/>
      <c r="AL145" s="119"/>
      <c r="AM145" s="119"/>
      <c r="AN145" s="119"/>
      <c r="AO145" s="119"/>
      <c r="AP145" s="119"/>
      <c r="AQ145" s="119"/>
      <c r="AR145" s="119"/>
      <c r="AS145" s="119"/>
      <c r="AT145" s="119"/>
      <c r="AU145" s="119"/>
      <c r="AV145" s="119"/>
      <c r="AW145" s="119"/>
    </row>
    <row r="146" spans="1:49" ht="15" x14ac:dyDescent="0.2">
      <c r="A146" s="121"/>
      <c r="B146" s="122"/>
      <c r="C146" s="122"/>
      <c r="D146" s="122"/>
      <c r="E146" s="122"/>
      <c r="F146" s="58">
        <f t="shared" si="12"/>
        <v>0</v>
      </c>
      <c r="G146" s="59" t="str">
        <f>IF($B$1="Metric", IFERROR(VLOOKUP(SUBSTITUTE($A146&amp;"Metric"&amp;$B146," ",""),members_metric!$F$7:$J$2000,3,FALSE),""),  IFERROR(VLOOKUP(SUBSTITUTE($A146&amp;$B146," ",""),members!$D$7:$G$2000,3,FALSE),""))</f>
        <v/>
      </c>
      <c r="H146" s="60" t="str">
        <f t="shared" si="13"/>
        <v/>
      </c>
      <c r="I146" s="57"/>
      <c r="J146" s="61" t="str">
        <f>IFERROR(VLOOKUP(SUBSTITUTE($Q146&amp;ROUNDUP($G146,2)," ",""),HFF_Data1!$C$4:$M$1004,MATCH('Estimator FF 120+'!$C146,HFF_Data1!$C$4:$M$4,0),TRUE)*1000,"")</f>
        <v/>
      </c>
      <c r="K146" s="61" t="str">
        <f>IFERROR($J146/HFF_Data1!$H$1,"")</f>
        <v/>
      </c>
      <c r="L146" s="62" t="str">
        <f t="shared" si="14"/>
        <v/>
      </c>
      <c r="M146" s="63" t="str">
        <f>IFERROR(VLOOKUP(SUBSTITUTE($Q146&amp;ROUNDUP($G146,2)," ",""),HFF_Data1!$C$4:$N$1004,12,TRUE),"")</f>
        <v/>
      </c>
      <c r="N146" s="64" t="str">
        <f t="shared" si="15"/>
        <v/>
      </c>
      <c r="O146" s="65" t="str">
        <f t="shared" si="16"/>
        <v/>
      </c>
      <c r="P146" s="57"/>
      <c r="Q146" s="55" t="str">
        <f>IF($B$1="Metric",IFERROR(VLOOKUP(SUBSTITUTE($A146&amp;"Metric"&amp;$B146," ",""),members_metric!$F$7:$K$2000,6,FALSE),""),IFERROR(VLOOKUP(SUBSTITUTE($A146&amp;$B146," ",""),members!$D$7:$I$2000,6,FALSE),""))</f>
        <v/>
      </c>
      <c r="R146" s="66" t="str">
        <f>IF($B$1="Metric", IFERROR(VLOOKUP(SUBSTITUTE($A146&amp;"Metric"&amp;$B146," ",""),members_metric!$F$7:$J$2000,2,FALSE)/12,""),IFERROR(VLOOKUP(SUBSTITUTE($A146&amp;$B146," ",""),members!$D$7:$G$2000,2,FALSE)/12,""))</f>
        <v/>
      </c>
      <c r="S146" s="67" t="str">
        <f>IF($B$1="Metric", IFERROR(VLOOKUP(SUBSTITUTE($A146&amp;"Metric"&amp;$B146," ",""),members_metric!$F$7:$J$2000,5,FALSE),""),IFERROR(VLOOKUP(SUBSTITUTE($A146&amp;$B146," ",""),members!$D$7:$H$2000,5,FALSE),""))</f>
        <v/>
      </c>
      <c r="T146" s="55"/>
      <c r="U146" s="119"/>
      <c r="V146" s="119"/>
      <c r="W146" s="119"/>
      <c r="X146" s="119"/>
      <c r="Y146" s="119"/>
      <c r="Z146" s="119"/>
      <c r="AA146" s="119"/>
      <c r="AB146" s="119"/>
      <c r="AC146" s="119"/>
      <c r="AD146" s="119"/>
      <c r="AE146" s="119"/>
      <c r="AF146" s="119"/>
      <c r="AG146" s="119"/>
      <c r="AH146" s="119"/>
      <c r="AI146" s="119"/>
      <c r="AJ146" s="119"/>
      <c r="AK146" s="119"/>
      <c r="AL146" s="119"/>
      <c r="AM146" s="119"/>
      <c r="AN146" s="119"/>
      <c r="AO146" s="119"/>
      <c r="AP146" s="119"/>
      <c r="AQ146" s="119"/>
      <c r="AR146" s="119"/>
      <c r="AS146" s="119"/>
      <c r="AT146" s="119"/>
      <c r="AU146" s="119"/>
      <c r="AV146" s="119"/>
      <c r="AW146" s="119"/>
    </row>
    <row r="147" spans="1:49" ht="15" x14ac:dyDescent="0.2">
      <c r="A147" s="121"/>
      <c r="B147" s="122"/>
      <c r="C147" s="122"/>
      <c r="D147" s="122"/>
      <c r="E147" s="122"/>
      <c r="F147" s="58">
        <f t="shared" si="12"/>
        <v>0</v>
      </c>
      <c r="G147" s="59" t="str">
        <f>IF($B$1="Metric", IFERROR(VLOOKUP(SUBSTITUTE($A147&amp;"Metric"&amp;$B147," ",""),members_metric!$F$7:$J$2000,3,FALSE),""),  IFERROR(VLOOKUP(SUBSTITUTE($A147&amp;$B147," ",""),members!$D$7:$G$2000,3,FALSE),""))</f>
        <v/>
      </c>
      <c r="H147" s="60" t="str">
        <f t="shared" si="13"/>
        <v/>
      </c>
      <c r="I147" s="57"/>
      <c r="J147" s="61" t="str">
        <f>IFERROR(VLOOKUP(SUBSTITUTE($Q147&amp;ROUNDUP($G147,2)," ",""),HFF_Data1!$C$4:$M$1004,MATCH('Estimator FF 120+'!$C147,HFF_Data1!$C$4:$M$4,0),TRUE)*1000,"")</f>
        <v/>
      </c>
      <c r="K147" s="61" t="str">
        <f>IFERROR($J147/HFF_Data1!$H$1,"")</f>
        <v/>
      </c>
      <c r="L147" s="62" t="str">
        <f t="shared" si="14"/>
        <v/>
      </c>
      <c r="M147" s="63" t="str">
        <f>IFERROR(VLOOKUP(SUBSTITUTE($Q147&amp;ROUNDUP($G147,2)," ",""),HFF_Data1!$C$4:$N$1004,12,TRUE),"")</f>
        <v/>
      </c>
      <c r="N147" s="64" t="str">
        <f t="shared" si="15"/>
        <v/>
      </c>
      <c r="O147" s="65" t="str">
        <f t="shared" si="16"/>
        <v/>
      </c>
      <c r="P147" s="57"/>
      <c r="Q147" s="55" t="str">
        <f>IF($B$1="Metric",IFERROR(VLOOKUP(SUBSTITUTE($A147&amp;"Metric"&amp;$B147," ",""),members_metric!$F$7:$K$2000,6,FALSE),""),IFERROR(VLOOKUP(SUBSTITUTE($A147&amp;$B147," ",""),members!$D$7:$I$2000,6,FALSE),""))</f>
        <v/>
      </c>
      <c r="R147" s="66" t="str">
        <f>IF($B$1="Metric", IFERROR(VLOOKUP(SUBSTITUTE($A147&amp;"Metric"&amp;$B147," ",""),members_metric!$F$7:$J$2000,2,FALSE)/12,""),IFERROR(VLOOKUP(SUBSTITUTE($A147&amp;$B147," ",""),members!$D$7:$G$2000,2,FALSE)/12,""))</f>
        <v/>
      </c>
      <c r="S147" s="67" t="str">
        <f>IF($B$1="Metric", IFERROR(VLOOKUP(SUBSTITUTE($A147&amp;"Metric"&amp;$B147," ",""),members_metric!$F$7:$J$2000,5,FALSE),""),IFERROR(VLOOKUP(SUBSTITUTE($A147&amp;$B147," ",""),members!$D$7:$H$2000,5,FALSE),""))</f>
        <v/>
      </c>
      <c r="T147" s="55"/>
      <c r="U147" s="119"/>
      <c r="V147" s="119"/>
      <c r="W147" s="119"/>
      <c r="X147" s="119"/>
      <c r="Y147" s="119"/>
      <c r="Z147" s="119"/>
      <c r="AA147" s="119"/>
      <c r="AB147" s="119"/>
      <c r="AC147" s="119"/>
      <c r="AD147" s="119"/>
      <c r="AE147" s="119"/>
      <c r="AF147" s="119"/>
      <c r="AG147" s="119"/>
      <c r="AH147" s="119"/>
      <c r="AI147" s="119"/>
      <c r="AJ147" s="119"/>
      <c r="AK147" s="119"/>
      <c r="AL147" s="119"/>
      <c r="AM147" s="119"/>
      <c r="AN147" s="119"/>
      <c r="AO147" s="119"/>
      <c r="AP147" s="119"/>
      <c r="AQ147" s="119"/>
      <c r="AR147" s="119"/>
      <c r="AS147" s="119"/>
      <c r="AT147" s="119"/>
      <c r="AU147" s="119"/>
      <c r="AV147" s="119"/>
      <c r="AW147" s="119"/>
    </row>
    <row r="148" spans="1:49" ht="15" x14ac:dyDescent="0.2">
      <c r="A148" s="121"/>
      <c r="B148" s="122"/>
      <c r="C148" s="122"/>
      <c r="D148" s="122"/>
      <c r="E148" s="122"/>
      <c r="F148" s="58">
        <f t="shared" si="12"/>
        <v>0</v>
      </c>
      <c r="G148" s="59" t="str">
        <f>IF($B$1="Metric", IFERROR(VLOOKUP(SUBSTITUTE($A148&amp;"Metric"&amp;$B148," ",""),members_metric!$F$7:$J$2000,3,FALSE),""),  IFERROR(VLOOKUP(SUBSTITUTE($A148&amp;$B148," ",""),members!$D$7:$G$2000,3,FALSE),""))</f>
        <v/>
      </c>
      <c r="H148" s="60" t="str">
        <f t="shared" si="13"/>
        <v/>
      </c>
      <c r="I148" s="57"/>
      <c r="J148" s="61" t="str">
        <f>IFERROR(VLOOKUP(SUBSTITUTE($Q148&amp;ROUNDUP($G148,2)," ",""),HFF_Data1!$C$4:$M$1004,MATCH('Estimator FF 120+'!$C148,HFF_Data1!$C$4:$M$4,0),TRUE)*1000,"")</f>
        <v/>
      </c>
      <c r="K148" s="61" t="str">
        <f>IFERROR($J148/HFF_Data1!$H$1,"")</f>
        <v/>
      </c>
      <c r="L148" s="62" t="str">
        <f t="shared" si="14"/>
        <v/>
      </c>
      <c r="M148" s="63" t="str">
        <f>IFERROR(VLOOKUP(SUBSTITUTE($Q148&amp;ROUNDUP($G148,2)," ",""),HFF_Data1!$C$4:$N$1004,12,TRUE),"")</f>
        <v/>
      </c>
      <c r="N148" s="64" t="str">
        <f t="shared" si="15"/>
        <v/>
      </c>
      <c r="O148" s="65" t="str">
        <f t="shared" si="16"/>
        <v/>
      </c>
      <c r="P148" s="57"/>
      <c r="Q148" s="55" t="str">
        <f>IF($B$1="Metric",IFERROR(VLOOKUP(SUBSTITUTE($A148&amp;"Metric"&amp;$B148," ",""),members_metric!$F$7:$K$2000,6,FALSE),""),IFERROR(VLOOKUP(SUBSTITUTE($A148&amp;$B148," ",""),members!$D$7:$I$2000,6,FALSE),""))</f>
        <v/>
      </c>
      <c r="R148" s="66" t="str">
        <f>IF($B$1="Metric", IFERROR(VLOOKUP(SUBSTITUTE($A148&amp;"Metric"&amp;$B148," ",""),members_metric!$F$7:$J$2000,2,FALSE)/12,""),IFERROR(VLOOKUP(SUBSTITUTE($A148&amp;$B148," ",""),members!$D$7:$G$2000,2,FALSE)/12,""))</f>
        <v/>
      </c>
      <c r="S148" s="67" t="str">
        <f>IF($B$1="Metric", IFERROR(VLOOKUP(SUBSTITUTE($A148&amp;"Metric"&amp;$B148," ",""),members_metric!$F$7:$J$2000,5,FALSE),""),IFERROR(VLOOKUP(SUBSTITUTE($A148&amp;$B148," ",""),members!$D$7:$H$2000,5,FALSE),""))</f>
        <v/>
      </c>
      <c r="T148" s="55"/>
      <c r="U148" s="119"/>
      <c r="V148" s="119"/>
      <c r="W148" s="119"/>
      <c r="X148" s="119"/>
      <c r="Y148" s="119"/>
      <c r="Z148" s="119"/>
      <c r="AA148" s="119"/>
      <c r="AB148" s="119"/>
      <c r="AC148" s="119"/>
      <c r="AD148" s="119"/>
      <c r="AE148" s="119"/>
      <c r="AF148" s="119"/>
      <c r="AG148" s="119"/>
      <c r="AH148" s="119"/>
      <c r="AI148" s="119"/>
      <c r="AJ148" s="119"/>
      <c r="AK148" s="119"/>
      <c r="AL148" s="119"/>
      <c r="AM148" s="119"/>
      <c r="AN148" s="119"/>
      <c r="AO148" s="119"/>
      <c r="AP148" s="119"/>
      <c r="AQ148" s="119"/>
      <c r="AR148" s="119"/>
      <c r="AS148" s="119"/>
      <c r="AT148" s="119"/>
      <c r="AU148" s="119"/>
      <c r="AV148" s="119"/>
      <c r="AW148" s="119"/>
    </row>
    <row r="149" spans="1:49" ht="15" x14ac:dyDescent="0.2">
      <c r="A149" s="121"/>
      <c r="B149" s="122"/>
      <c r="C149" s="122"/>
      <c r="D149" s="122"/>
      <c r="E149" s="122"/>
      <c r="F149" s="58">
        <f t="shared" si="12"/>
        <v>0</v>
      </c>
      <c r="G149" s="59" t="str">
        <f>IF($B$1="Metric", IFERROR(VLOOKUP(SUBSTITUTE($A149&amp;"Metric"&amp;$B149," ",""),members_metric!$F$7:$J$2000,3,FALSE),""),  IFERROR(VLOOKUP(SUBSTITUTE($A149&amp;$B149," ",""),members!$D$7:$G$2000,3,FALSE),""))</f>
        <v/>
      </c>
      <c r="H149" s="60" t="str">
        <f t="shared" si="13"/>
        <v/>
      </c>
      <c r="I149" s="57"/>
      <c r="J149" s="61" t="str">
        <f>IFERROR(VLOOKUP(SUBSTITUTE($Q149&amp;ROUNDUP($G149,2)," ",""),HFF_Data1!$C$4:$M$1004,MATCH('Estimator FF 120+'!$C149,HFF_Data1!$C$4:$M$4,0),TRUE)*1000,"")</f>
        <v/>
      </c>
      <c r="K149" s="61" t="str">
        <f>IFERROR($J149/HFF_Data1!$H$1,"")</f>
        <v/>
      </c>
      <c r="L149" s="62" t="str">
        <f t="shared" si="14"/>
        <v/>
      </c>
      <c r="M149" s="63" t="str">
        <f>IFERROR(VLOOKUP(SUBSTITUTE($Q149&amp;ROUNDUP($G149,2)," ",""),HFF_Data1!$C$4:$N$1004,12,TRUE),"")</f>
        <v/>
      </c>
      <c r="N149" s="64" t="str">
        <f t="shared" si="15"/>
        <v/>
      </c>
      <c r="O149" s="65" t="str">
        <f t="shared" si="16"/>
        <v/>
      </c>
      <c r="P149" s="57"/>
      <c r="Q149" s="55" t="str">
        <f>IF($B$1="Metric",IFERROR(VLOOKUP(SUBSTITUTE($A149&amp;"Metric"&amp;$B149," ",""),members_metric!$F$7:$K$2000,6,FALSE),""),IFERROR(VLOOKUP(SUBSTITUTE($A149&amp;$B149," ",""),members!$D$7:$I$2000,6,FALSE),""))</f>
        <v/>
      </c>
      <c r="R149" s="66" t="str">
        <f>IF($B$1="Metric", IFERROR(VLOOKUP(SUBSTITUTE($A149&amp;"Metric"&amp;$B149," ",""),members_metric!$F$7:$J$2000,2,FALSE)/12,""),IFERROR(VLOOKUP(SUBSTITUTE($A149&amp;$B149," ",""),members!$D$7:$G$2000,2,FALSE)/12,""))</f>
        <v/>
      </c>
      <c r="S149" s="67" t="str">
        <f>IF($B$1="Metric", IFERROR(VLOOKUP(SUBSTITUTE($A149&amp;"Metric"&amp;$B149," ",""),members_metric!$F$7:$J$2000,5,FALSE),""),IFERROR(VLOOKUP(SUBSTITUTE($A149&amp;$B149," ",""),members!$D$7:$H$2000,5,FALSE),""))</f>
        <v/>
      </c>
      <c r="T149" s="55"/>
      <c r="U149" s="119"/>
      <c r="V149" s="119"/>
      <c r="W149" s="119"/>
      <c r="X149" s="119"/>
      <c r="Y149" s="119"/>
      <c r="Z149" s="119"/>
      <c r="AA149" s="119"/>
      <c r="AB149" s="119"/>
      <c r="AC149" s="119"/>
      <c r="AD149" s="119"/>
      <c r="AE149" s="119"/>
      <c r="AF149" s="119"/>
      <c r="AG149" s="119"/>
      <c r="AH149" s="119"/>
      <c r="AI149" s="119"/>
      <c r="AJ149" s="119"/>
      <c r="AK149" s="119"/>
      <c r="AL149" s="119"/>
      <c r="AM149" s="119"/>
      <c r="AN149" s="119"/>
      <c r="AO149" s="119"/>
      <c r="AP149" s="119"/>
      <c r="AQ149" s="119"/>
      <c r="AR149" s="119"/>
      <c r="AS149" s="119"/>
      <c r="AT149" s="119"/>
      <c r="AU149" s="119"/>
      <c r="AV149" s="119"/>
      <c r="AW149" s="119"/>
    </row>
    <row r="150" spans="1:49" ht="15" x14ac:dyDescent="0.2">
      <c r="A150" s="121"/>
      <c r="B150" s="122"/>
      <c r="C150" s="122"/>
      <c r="D150" s="122"/>
      <c r="E150" s="122"/>
      <c r="F150" s="58">
        <f t="shared" si="12"/>
        <v>0</v>
      </c>
      <c r="G150" s="59" t="str">
        <f>IF($B$1="Metric", IFERROR(VLOOKUP(SUBSTITUTE($A150&amp;"Metric"&amp;$B150," ",""),members_metric!$F$7:$J$2000,3,FALSE),""),  IFERROR(VLOOKUP(SUBSTITUTE($A150&amp;$B150," ",""),members!$D$7:$G$2000,3,FALSE),""))</f>
        <v/>
      </c>
      <c r="H150" s="60" t="str">
        <f t="shared" si="13"/>
        <v/>
      </c>
      <c r="I150" s="57"/>
      <c r="J150" s="61" t="str">
        <f>IFERROR(VLOOKUP(SUBSTITUTE($Q150&amp;ROUNDUP($G150,2)," ",""),HFF_Data1!$C$4:$M$1004,MATCH('Estimator FF 120+'!$C150,HFF_Data1!$C$4:$M$4,0),TRUE)*1000,"")</f>
        <v/>
      </c>
      <c r="K150" s="61" t="str">
        <f>IFERROR($J150/HFF_Data1!$H$1,"")</f>
        <v/>
      </c>
      <c r="L150" s="62" t="str">
        <f t="shared" si="14"/>
        <v/>
      </c>
      <c r="M150" s="63" t="str">
        <f>IFERROR(VLOOKUP(SUBSTITUTE($Q150&amp;ROUNDUP($G150,2)," ",""),HFF_Data1!$C$4:$N$1004,12,TRUE),"")</f>
        <v/>
      </c>
      <c r="N150" s="64" t="str">
        <f t="shared" si="15"/>
        <v/>
      </c>
      <c r="O150" s="65" t="str">
        <f t="shared" si="16"/>
        <v/>
      </c>
      <c r="P150" s="57"/>
      <c r="Q150" s="55" t="str">
        <f>IF($B$1="Metric",IFERROR(VLOOKUP(SUBSTITUTE($A150&amp;"Metric"&amp;$B150," ",""),members_metric!$F$7:$K$2000,6,FALSE),""),IFERROR(VLOOKUP(SUBSTITUTE($A150&amp;$B150," ",""),members!$D$7:$I$2000,6,FALSE),""))</f>
        <v/>
      </c>
      <c r="R150" s="66" t="str">
        <f>IF($B$1="Metric", IFERROR(VLOOKUP(SUBSTITUTE($A150&amp;"Metric"&amp;$B150," ",""),members_metric!$F$7:$J$2000,2,FALSE)/12,""),IFERROR(VLOOKUP(SUBSTITUTE($A150&amp;$B150," ",""),members!$D$7:$G$2000,2,FALSE)/12,""))</f>
        <v/>
      </c>
      <c r="S150" s="67" t="str">
        <f>IF($B$1="Metric", IFERROR(VLOOKUP(SUBSTITUTE($A150&amp;"Metric"&amp;$B150," ",""),members_metric!$F$7:$J$2000,5,FALSE),""),IFERROR(VLOOKUP(SUBSTITUTE($A150&amp;$B150," ",""),members!$D$7:$H$2000,5,FALSE),""))</f>
        <v/>
      </c>
      <c r="T150" s="55"/>
      <c r="U150" s="119"/>
      <c r="V150" s="119"/>
      <c r="W150" s="119"/>
      <c r="X150" s="119"/>
      <c r="Y150" s="119"/>
      <c r="Z150" s="119"/>
      <c r="AA150" s="119"/>
      <c r="AB150" s="119"/>
      <c r="AC150" s="119"/>
      <c r="AD150" s="119"/>
      <c r="AE150" s="119"/>
      <c r="AF150" s="119"/>
      <c r="AG150" s="119"/>
      <c r="AH150" s="119"/>
      <c r="AI150" s="119"/>
      <c r="AJ150" s="119"/>
      <c r="AK150" s="119"/>
      <c r="AL150" s="119"/>
      <c r="AM150" s="119"/>
      <c r="AN150" s="119"/>
      <c r="AO150" s="119"/>
      <c r="AP150" s="119"/>
      <c r="AQ150" s="119"/>
      <c r="AR150" s="119"/>
      <c r="AS150" s="119"/>
      <c r="AT150" s="119"/>
      <c r="AU150" s="119"/>
      <c r="AV150" s="119"/>
      <c r="AW150" s="119"/>
    </row>
    <row r="151" spans="1:49" ht="15" x14ac:dyDescent="0.2">
      <c r="A151" s="121"/>
      <c r="B151" s="122"/>
      <c r="C151" s="122"/>
      <c r="D151" s="122"/>
      <c r="E151" s="122"/>
      <c r="F151" s="58">
        <f t="shared" si="12"/>
        <v>0</v>
      </c>
      <c r="G151" s="59" t="str">
        <f>IF($B$1="Metric", IFERROR(VLOOKUP(SUBSTITUTE($A151&amp;"Metric"&amp;$B151," ",""),members_metric!$F$7:$J$2000,3,FALSE),""),  IFERROR(VLOOKUP(SUBSTITUTE($A151&amp;$B151," ",""),members!$D$7:$G$2000,3,FALSE),""))</f>
        <v/>
      </c>
      <c r="H151" s="60" t="str">
        <f t="shared" si="13"/>
        <v/>
      </c>
      <c r="I151" s="57"/>
      <c r="J151" s="61" t="str">
        <f>IFERROR(VLOOKUP(SUBSTITUTE($Q151&amp;ROUNDUP($G151,2)," ",""),HFF_Data1!$C$4:$M$1004,MATCH('Estimator FF 120+'!$C151,HFF_Data1!$C$4:$M$4,0),TRUE)*1000,"")</f>
        <v/>
      </c>
      <c r="K151" s="61" t="str">
        <f>IFERROR($J151/HFF_Data1!$H$1,"")</f>
        <v/>
      </c>
      <c r="L151" s="62" t="str">
        <f t="shared" si="14"/>
        <v/>
      </c>
      <c r="M151" s="63" t="str">
        <f>IFERROR(VLOOKUP(SUBSTITUTE($Q151&amp;ROUNDUP($G151,2)," ",""),HFF_Data1!$C$4:$N$1004,12,TRUE),"")</f>
        <v/>
      </c>
      <c r="N151" s="64" t="str">
        <f t="shared" si="15"/>
        <v/>
      </c>
      <c r="O151" s="65" t="str">
        <f t="shared" si="16"/>
        <v/>
      </c>
      <c r="P151" s="57"/>
      <c r="Q151" s="55" t="str">
        <f>IF($B$1="Metric",IFERROR(VLOOKUP(SUBSTITUTE($A151&amp;"Metric"&amp;$B151," ",""),members_metric!$F$7:$K$2000,6,FALSE),""),IFERROR(VLOOKUP(SUBSTITUTE($A151&amp;$B151," ",""),members!$D$7:$I$2000,6,FALSE),""))</f>
        <v/>
      </c>
      <c r="R151" s="66" t="str">
        <f>IF($B$1="Metric", IFERROR(VLOOKUP(SUBSTITUTE($A151&amp;"Metric"&amp;$B151," ",""),members_metric!$F$7:$J$2000,2,FALSE)/12,""),IFERROR(VLOOKUP(SUBSTITUTE($A151&amp;$B151," ",""),members!$D$7:$G$2000,2,FALSE)/12,""))</f>
        <v/>
      </c>
      <c r="S151" s="67" t="str">
        <f>IF($B$1="Metric", IFERROR(VLOOKUP(SUBSTITUTE($A151&amp;"Metric"&amp;$B151," ",""),members_metric!$F$7:$J$2000,5,FALSE),""),IFERROR(VLOOKUP(SUBSTITUTE($A151&amp;$B151," ",""),members!$D$7:$H$2000,5,FALSE),""))</f>
        <v/>
      </c>
      <c r="T151" s="55"/>
      <c r="U151" s="119"/>
      <c r="V151" s="119"/>
      <c r="W151" s="119"/>
      <c r="X151" s="119"/>
      <c r="Y151" s="119"/>
      <c r="Z151" s="119"/>
      <c r="AA151" s="119"/>
      <c r="AB151" s="119"/>
      <c r="AC151" s="119"/>
      <c r="AD151" s="119"/>
      <c r="AE151" s="119"/>
      <c r="AF151" s="119"/>
      <c r="AG151" s="119"/>
      <c r="AH151" s="119"/>
      <c r="AI151" s="119"/>
      <c r="AJ151" s="119"/>
      <c r="AK151" s="119"/>
      <c r="AL151" s="119"/>
      <c r="AM151" s="119"/>
      <c r="AN151" s="119"/>
      <c r="AO151" s="119"/>
      <c r="AP151" s="119"/>
      <c r="AQ151" s="119"/>
      <c r="AR151" s="119"/>
      <c r="AS151" s="119"/>
      <c r="AT151" s="119"/>
      <c r="AU151" s="119"/>
      <c r="AV151" s="119"/>
      <c r="AW151" s="119"/>
    </row>
    <row r="152" spans="1:49" ht="15" x14ac:dyDescent="0.2">
      <c r="A152" s="121"/>
      <c r="B152" s="122"/>
      <c r="C152" s="122"/>
      <c r="D152" s="122"/>
      <c r="E152" s="122"/>
      <c r="F152" s="58">
        <f t="shared" si="12"/>
        <v>0</v>
      </c>
      <c r="G152" s="59" t="str">
        <f>IF($B$1="Metric", IFERROR(VLOOKUP(SUBSTITUTE($A152&amp;"Metric"&amp;$B152," ",""),members_metric!$F$7:$J$2000,3,FALSE),""),  IFERROR(VLOOKUP(SUBSTITUTE($A152&amp;$B152," ",""),members!$D$7:$G$2000,3,FALSE),""))</f>
        <v/>
      </c>
      <c r="H152" s="60" t="str">
        <f t="shared" si="13"/>
        <v/>
      </c>
      <c r="I152" s="57"/>
      <c r="J152" s="61" t="str">
        <f>IFERROR(VLOOKUP(SUBSTITUTE($Q152&amp;ROUNDUP($G152,2)," ",""),HFF_Data1!$C$4:$M$1004,MATCH('Estimator FF 120+'!$C152,HFF_Data1!$C$4:$M$4,0),TRUE)*1000,"")</f>
        <v/>
      </c>
      <c r="K152" s="61" t="str">
        <f>IFERROR($J152/HFF_Data1!$H$1,"")</f>
        <v/>
      </c>
      <c r="L152" s="62" t="str">
        <f t="shared" si="14"/>
        <v/>
      </c>
      <c r="M152" s="63" t="str">
        <f>IFERROR(VLOOKUP(SUBSTITUTE($Q152&amp;ROUNDUP($G152,2)," ",""),HFF_Data1!$C$4:$N$1004,12,TRUE),"")</f>
        <v/>
      </c>
      <c r="N152" s="64" t="str">
        <f t="shared" si="15"/>
        <v/>
      </c>
      <c r="O152" s="65" t="str">
        <f t="shared" si="16"/>
        <v/>
      </c>
      <c r="P152" s="57"/>
      <c r="Q152" s="55" t="str">
        <f>IF($B$1="Metric",IFERROR(VLOOKUP(SUBSTITUTE($A152&amp;"Metric"&amp;$B152," ",""),members_metric!$F$7:$K$2000,6,FALSE),""),IFERROR(VLOOKUP(SUBSTITUTE($A152&amp;$B152," ",""),members!$D$7:$I$2000,6,FALSE),""))</f>
        <v/>
      </c>
      <c r="R152" s="66" t="str">
        <f>IF($B$1="Metric", IFERROR(VLOOKUP(SUBSTITUTE($A152&amp;"Metric"&amp;$B152," ",""),members_metric!$F$7:$J$2000,2,FALSE)/12,""),IFERROR(VLOOKUP(SUBSTITUTE($A152&amp;$B152," ",""),members!$D$7:$G$2000,2,FALSE)/12,""))</f>
        <v/>
      </c>
      <c r="S152" s="67" t="str">
        <f>IF($B$1="Metric", IFERROR(VLOOKUP(SUBSTITUTE($A152&amp;"Metric"&amp;$B152," ",""),members_metric!$F$7:$J$2000,5,FALSE),""),IFERROR(VLOOKUP(SUBSTITUTE($A152&amp;$B152," ",""),members!$D$7:$H$2000,5,FALSE),""))</f>
        <v/>
      </c>
      <c r="T152" s="55"/>
      <c r="U152" s="119"/>
      <c r="V152" s="119"/>
      <c r="W152" s="119"/>
      <c r="X152" s="119"/>
      <c r="Y152" s="119"/>
      <c r="Z152" s="119"/>
      <c r="AA152" s="119"/>
      <c r="AB152" s="119"/>
      <c r="AC152" s="119"/>
      <c r="AD152" s="119"/>
      <c r="AE152" s="119"/>
      <c r="AF152" s="119"/>
      <c r="AG152" s="119"/>
      <c r="AH152" s="119"/>
      <c r="AI152" s="119"/>
      <c r="AJ152" s="119"/>
      <c r="AK152" s="119"/>
      <c r="AL152" s="119"/>
      <c r="AM152" s="119"/>
      <c r="AN152" s="119"/>
      <c r="AO152" s="119"/>
      <c r="AP152" s="119"/>
      <c r="AQ152" s="119"/>
      <c r="AR152" s="119"/>
      <c r="AS152" s="119"/>
      <c r="AT152" s="119"/>
      <c r="AU152" s="119"/>
      <c r="AV152" s="119"/>
      <c r="AW152" s="119"/>
    </row>
    <row r="153" spans="1:49" ht="15" x14ac:dyDescent="0.2">
      <c r="A153" s="121"/>
      <c r="B153" s="122"/>
      <c r="C153" s="122"/>
      <c r="D153" s="122"/>
      <c r="E153" s="122"/>
      <c r="F153" s="58">
        <f t="shared" si="12"/>
        <v>0</v>
      </c>
      <c r="G153" s="59" t="str">
        <f>IF($B$1="Metric", IFERROR(VLOOKUP(SUBSTITUTE($A153&amp;"Metric"&amp;$B153," ",""),members_metric!$F$7:$J$2000,3,FALSE),""),  IFERROR(VLOOKUP(SUBSTITUTE($A153&amp;$B153," ",""),members!$D$7:$G$2000,3,FALSE),""))</f>
        <v/>
      </c>
      <c r="H153" s="60" t="str">
        <f t="shared" si="13"/>
        <v/>
      </c>
      <c r="I153" s="57"/>
      <c r="J153" s="61" t="str">
        <f>IFERROR(VLOOKUP(SUBSTITUTE($Q153&amp;ROUNDUP($G153,2)," ",""),HFF_Data1!$C$4:$M$1004,MATCH('Estimator FF 120+'!$C153,HFF_Data1!$C$4:$M$4,0),TRUE)*1000,"")</f>
        <v/>
      </c>
      <c r="K153" s="61" t="str">
        <f>IFERROR($J153/HFF_Data1!$H$1,"")</f>
        <v/>
      </c>
      <c r="L153" s="62" t="str">
        <f t="shared" si="14"/>
        <v/>
      </c>
      <c r="M153" s="63" t="str">
        <f>IFERROR(VLOOKUP(SUBSTITUTE($Q153&amp;ROUNDUP($G153,2)," ",""),HFF_Data1!$C$4:$N$1004,12,TRUE),"")</f>
        <v/>
      </c>
      <c r="N153" s="64" t="str">
        <f t="shared" si="15"/>
        <v/>
      </c>
      <c r="O153" s="65" t="str">
        <f t="shared" si="16"/>
        <v/>
      </c>
      <c r="P153" s="57"/>
      <c r="Q153" s="55" t="str">
        <f>IF($B$1="Metric",IFERROR(VLOOKUP(SUBSTITUTE($A153&amp;"Metric"&amp;$B153," ",""),members_metric!$F$7:$K$2000,6,FALSE),""),IFERROR(VLOOKUP(SUBSTITUTE($A153&amp;$B153," ",""),members!$D$7:$I$2000,6,FALSE),""))</f>
        <v/>
      </c>
      <c r="R153" s="66" t="str">
        <f>IF($B$1="Metric", IFERROR(VLOOKUP(SUBSTITUTE($A153&amp;"Metric"&amp;$B153," ",""),members_metric!$F$7:$J$2000,2,FALSE)/12,""),IFERROR(VLOOKUP(SUBSTITUTE($A153&amp;$B153," ",""),members!$D$7:$G$2000,2,FALSE)/12,""))</f>
        <v/>
      </c>
      <c r="S153" s="67" t="str">
        <f>IF($B$1="Metric", IFERROR(VLOOKUP(SUBSTITUTE($A153&amp;"Metric"&amp;$B153," ",""),members_metric!$F$7:$J$2000,5,FALSE),""),IFERROR(VLOOKUP(SUBSTITUTE($A153&amp;$B153," ",""),members!$D$7:$H$2000,5,FALSE),""))</f>
        <v/>
      </c>
      <c r="T153" s="55"/>
      <c r="U153" s="119"/>
      <c r="V153" s="119"/>
      <c r="W153" s="119"/>
      <c r="X153" s="119"/>
      <c r="Y153" s="119"/>
      <c r="Z153" s="119"/>
      <c r="AA153" s="119"/>
      <c r="AB153" s="119"/>
      <c r="AC153" s="119"/>
      <c r="AD153" s="119"/>
      <c r="AE153" s="119"/>
      <c r="AF153" s="119"/>
      <c r="AG153" s="119"/>
      <c r="AH153" s="119"/>
      <c r="AI153" s="119"/>
      <c r="AJ153" s="119"/>
      <c r="AK153" s="119"/>
      <c r="AL153" s="119"/>
      <c r="AM153" s="119"/>
      <c r="AN153" s="119"/>
      <c r="AO153" s="119"/>
      <c r="AP153" s="119"/>
      <c r="AQ153" s="119"/>
      <c r="AR153" s="119"/>
      <c r="AS153" s="119"/>
      <c r="AT153" s="119"/>
      <c r="AU153" s="119"/>
      <c r="AV153" s="119"/>
      <c r="AW153" s="119"/>
    </row>
    <row r="154" spans="1:49" ht="15" x14ac:dyDescent="0.2">
      <c r="A154" s="121"/>
      <c r="B154" s="122"/>
      <c r="C154" s="122"/>
      <c r="D154" s="122"/>
      <c r="E154" s="122"/>
      <c r="F154" s="58">
        <f t="shared" si="12"/>
        <v>0</v>
      </c>
      <c r="G154" s="59" t="str">
        <f>IF($B$1="Metric", IFERROR(VLOOKUP(SUBSTITUTE($A154&amp;"Metric"&amp;$B154," ",""),members_metric!$F$7:$J$2000,3,FALSE),""),  IFERROR(VLOOKUP(SUBSTITUTE($A154&amp;$B154," ",""),members!$D$7:$G$2000,3,FALSE),""))</f>
        <v/>
      </c>
      <c r="H154" s="60" t="str">
        <f t="shared" si="13"/>
        <v/>
      </c>
      <c r="I154" s="57"/>
      <c r="J154" s="61" t="str">
        <f>IFERROR(VLOOKUP(SUBSTITUTE($Q154&amp;ROUNDUP($G154,2)," ",""),HFF_Data1!$C$4:$M$1004,MATCH('Estimator FF 120+'!$C154,HFF_Data1!$C$4:$M$4,0),TRUE)*1000,"")</f>
        <v/>
      </c>
      <c r="K154" s="61" t="str">
        <f>IFERROR($J154/HFF_Data1!$H$1,"")</f>
        <v/>
      </c>
      <c r="L154" s="62" t="str">
        <f t="shared" si="14"/>
        <v/>
      </c>
      <c r="M154" s="63" t="str">
        <f>IFERROR(VLOOKUP(SUBSTITUTE($Q154&amp;ROUNDUP($G154,2)," ",""),HFF_Data1!$C$4:$N$1004,12,TRUE),"")</f>
        <v/>
      </c>
      <c r="N154" s="64" t="str">
        <f t="shared" si="15"/>
        <v/>
      </c>
      <c r="O154" s="65" t="str">
        <f t="shared" si="16"/>
        <v/>
      </c>
      <c r="P154" s="57"/>
      <c r="Q154" s="55" t="str">
        <f>IF($B$1="Metric",IFERROR(VLOOKUP(SUBSTITUTE($A154&amp;"Metric"&amp;$B154," ",""),members_metric!$F$7:$K$2000,6,FALSE),""),IFERROR(VLOOKUP(SUBSTITUTE($A154&amp;$B154," ",""),members!$D$7:$I$2000,6,FALSE),""))</f>
        <v/>
      </c>
      <c r="R154" s="66" t="str">
        <f>IF($B$1="Metric", IFERROR(VLOOKUP(SUBSTITUTE($A154&amp;"Metric"&amp;$B154," ",""),members_metric!$F$7:$J$2000,2,FALSE)/12,""),IFERROR(VLOOKUP(SUBSTITUTE($A154&amp;$B154," ",""),members!$D$7:$G$2000,2,FALSE)/12,""))</f>
        <v/>
      </c>
      <c r="S154" s="67" t="str">
        <f>IF($B$1="Metric", IFERROR(VLOOKUP(SUBSTITUTE($A154&amp;"Metric"&amp;$B154," ",""),members_metric!$F$7:$J$2000,5,FALSE),""),IFERROR(VLOOKUP(SUBSTITUTE($A154&amp;$B154," ",""),members!$D$7:$H$2000,5,FALSE),""))</f>
        <v/>
      </c>
      <c r="T154" s="55"/>
      <c r="U154" s="119"/>
      <c r="V154" s="119"/>
      <c r="W154" s="119"/>
      <c r="X154" s="119"/>
      <c r="Y154" s="119"/>
      <c r="Z154" s="119"/>
      <c r="AA154" s="119"/>
      <c r="AB154" s="119"/>
      <c r="AC154" s="119"/>
      <c r="AD154" s="119"/>
      <c r="AE154" s="119"/>
      <c r="AF154" s="119"/>
      <c r="AG154" s="119"/>
      <c r="AH154" s="119"/>
      <c r="AI154" s="119"/>
      <c r="AJ154" s="119"/>
      <c r="AK154" s="119"/>
      <c r="AL154" s="119"/>
      <c r="AM154" s="119"/>
      <c r="AN154" s="119"/>
      <c r="AO154" s="119"/>
      <c r="AP154" s="119"/>
      <c r="AQ154" s="119"/>
      <c r="AR154" s="119"/>
      <c r="AS154" s="119"/>
      <c r="AT154" s="119"/>
      <c r="AU154" s="119"/>
      <c r="AV154" s="119"/>
      <c r="AW154" s="119"/>
    </row>
    <row r="155" spans="1:49" ht="15" x14ac:dyDescent="0.2">
      <c r="A155" s="121"/>
      <c r="B155" s="122"/>
      <c r="C155" s="122"/>
      <c r="D155" s="122"/>
      <c r="E155" s="122"/>
      <c r="F155" s="58">
        <f t="shared" si="12"/>
        <v>0</v>
      </c>
      <c r="G155" s="59" t="str">
        <f>IF($B$1="Metric", IFERROR(VLOOKUP(SUBSTITUTE($A155&amp;"Metric"&amp;$B155," ",""),members_metric!$F$7:$J$2000,3,FALSE),""),  IFERROR(VLOOKUP(SUBSTITUTE($A155&amp;$B155," ",""),members!$D$7:$G$2000,3,FALSE),""))</f>
        <v/>
      </c>
      <c r="H155" s="60" t="str">
        <f t="shared" si="13"/>
        <v/>
      </c>
      <c r="I155" s="57"/>
      <c r="J155" s="61" t="str">
        <f>IFERROR(VLOOKUP(SUBSTITUTE($Q155&amp;ROUNDUP($G155,2)," ",""),HFF_Data1!$C$4:$M$1004,MATCH('Estimator FF 120+'!$C155,HFF_Data1!$C$4:$M$4,0),TRUE)*1000,"")</f>
        <v/>
      </c>
      <c r="K155" s="61" t="str">
        <f>IFERROR($J155/HFF_Data1!$H$1,"")</f>
        <v/>
      </c>
      <c r="L155" s="62" t="str">
        <f t="shared" si="14"/>
        <v/>
      </c>
      <c r="M155" s="63" t="str">
        <f>IFERROR(VLOOKUP(SUBSTITUTE($Q155&amp;ROUNDUP($G155,2)," ",""),HFF_Data1!$C$4:$N$1004,12,TRUE),"")</f>
        <v/>
      </c>
      <c r="N155" s="64" t="str">
        <f t="shared" si="15"/>
        <v/>
      </c>
      <c r="O155" s="65" t="str">
        <f t="shared" si="16"/>
        <v/>
      </c>
      <c r="P155" s="57"/>
      <c r="Q155" s="55" t="str">
        <f>IF($B$1="Metric",IFERROR(VLOOKUP(SUBSTITUTE($A155&amp;"Metric"&amp;$B155," ",""),members_metric!$F$7:$K$2000,6,FALSE),""),IFERROR(VLOOKUP(SUBSTITUTE($A155&amp;$B155," ",""),members!$D$7:$I$2000,6,FALSE),""))</f>
        <v/>
      </c>
      <c r="R155" s="66" t="str">
        <f>IF($B$1="Metric", IFERROR(VLOOKUP(SUBSTITUTE($A155&amp;"Metric"&amp;$B155," ",""),members_metric!$F$7:$J$2000,2,FALSE)/12,""),IFERROR(VLOOKUP(SUBSTITUTE($A155&amp;$B155," ",""),members!$D$7:$G$2000,2,FALSE)/12,""))</f>
        <v/>
      </c>
      <c r="S155" s="67" t="str">
        <f>IF($B$1="Metric", IFERROR(VLOOKUP(SUBSTITUTE($A155&amp;"Metric"&amp;$B155," ",""),members_metric!$F$7:$J$2000,5,FALSE),""),IFERROR(VLOOKUP(SUBSTITUTE($A155&amp;$B155," ",""),members!$D$7:$H$2000,5,FALSE),""))</f>
        <v/>
      </c>
      <c r="T155" s="55"/>
      <c r="U155" s="119"/>
      <c r="V155" s="119"/>
      <c r="W155" s="119"/>
      <c r="X155" s="119"/>
      <c r="Y155" s="119"/>
      <c r="Z155" s="119"/>
      <c r="AA155" s="119"/>
      <c r="AB155" s="119"/>
      <c r="AC155" s="119"/>
      <c r="AD155" s="119"/>
      <c r="AE155" s="119"/>
      <c r="AF155" s="119"/>
      <c r="AG155" s="119"/>
      <c r="AH155" s="119"/>
      <c r="AI155" s="119"/>
      <c r="AJ155" s="119"/>
      <c r="AK155" s="119"/>
      <c r="AL155" s="119"/>
      <c r="AM155" s="119"/>
      <c r="AN155" s="119"/>
      <c r="AO155" s="119"/>
      <c r="AP155" s="119"/>
      <c r="AQ155" s="119"/>
      <c r="AR155" s="119"/>
      <c r="AS155" s="119"/>
      <c r="AT155" s="119"/>
      <c r="AU155" s="119"/>
      <c r="AV155" s="119"/>
      <c r="AW155" s="119"/>
    </row>
    <row r="156" spans="1:49" ht="15" x14ac:dyDescent="0.2">
      <c r="A156" s="121"/>
      <c r="B156" s="122"/>
      <c r="C156" s="122"/>
      <c r="D156" s="122"/>
      <c r="E156" s="122"/>
      <c r="F156" s="58">
        <f t="shared" si="12"/>
        <v>0</v>
      </c>
      <c r="G156" s="59" t="str">
        <f>IF($B$1="Metric", IFERROR(VLOOKUP(SUBSTITUTE($A156&amp;"Metric"&amp;$B156," ",""),members_metric!$F$7:$J$2000,3,FALSE),""),  IFERROR(VLOOKUP(SUBSTITUTE($A156&amp;$B156," ",""),members!$D$7:$G$2000,3,FALSE),""))</f>
        <v/>
      </c>
      <c r="H156" s="60" t="str">
        <f t="shared" si="13"/>
        <v/>
      </c>
      <c r="I156" s="57"/>
      <c r="J156" s="61" t="str">
        <f>IFERROR(VLOOKUP(SUBSTITUTE($Q156&amp;ROUNDUP($G156,2)," ",""),HFF_Data1!$C$4:$M$1004,MATCH('Estimator FF 120+'!$C156,HFF_Data1!$C$4:$M$4,0),TRUE)*1000,"")</f>
        <v/>
      </c>
      <c r="K156" s="61" t="str">
        <f>IFERROR($J156/HFF_Data1!$H$1,"")</f>
        <v/>
      </c>
      <c r="L156" s="62" t="str">
        <f t="shared" si="14"/>
        <v/>
      </c>
      <c r="M156" s="63" t="str">
        <f>IFERROR(VLOOKUP(SUBSTITUTE($Q156&amp;ROUNDUP($G156,2)," ",""),HFF_Data1!$C$4:$N$1004,12,TRUE),"")</f>
        <v/>
      </c>
      <c r="N156" s="64" t="str">
        <f t="shared" si="15"/>
        <v/>
      </c>
      <c r="O156" s="65" t="str">
        <f t="shared" si="16"/>
        <v/>
      </c>
      <c r="P156" s="57"/>
      <c r="Q156" s="55" t="str">
        <f>IF($B$1="Metric",IFERROR(VLOOKUP(SUBSTITUTE($A156&amp;"Metric"&amp;$B156," ",""),members_metric!$F$7:$K$2000,6,FALSE),""),IFERROR(VLOOKUP(SUBSTITUTE($A156&amp;$B156," ",""),members!$D$7:$I$2000,6,FALSE),""))</f>
        <v/>
      </c>
      <c r="R156" s="66" t="str">
        <f>IF($B$1="Metric", IFERROR(VLOOKUP(SUBSTITUTE($A156&amp;"Metric"&amp;$B156," ",""),members_metric!$F$7:$J$2000,2,FALSE)/12,""),IFERROR(VLOOKUP(SUBSTITUTE($A156&amp;$B156," ",""),members!$D$7:$G$2000,2,FALSE)/12,""))</f>
        <v/>
      </c>
      <c r="S156" s="67" t="str">
        <f>IF($B$1="Metric", IFERROR(VLOOKUP(SUBSTITUTE($A156&amp;"Metric"&amp;$B156," ",""),members_metric!$F$7:$J$2000,5,FALSE),""),IFERROR(VLOOKUP(SUBSTITUTE($A156&amp;$B156," ",""),members!$D$7:$H$2000,5,FALSE),""))</f>
        <v/>
      </c>
      <c r="T156" s="55"/>
      <c r="U156" s="119"/>
      <c r="V156" s="119"/>
      <c r="W156" s="119"/>
      <c r="X156" s="119"/>
      <c r="Y156" s="119"/>
      <c r="Z156" s="119"/>
      <c r="AA156" s="119"/>
      <c r="AB156" s="119"/>
      <c r="AC156" s="119"/>
      <c r="AD156" s="119"/>
      <c r="AE156" s="119"/>
      <c r="AF156" s="119"/>
      <c r="AG156" s="119"/>
      <c r="AH156" s="119"/>
      <c r="AI156" s="119"/>
      <c r="AJ156" s="119"/>
      <c r="AK156" s="119"/>
      <c r="AL156" s="119"/>
      <c r="AM156" s="119"/>
      <c r="AN156" s="119"/>
      <c r="AO156" s="119"/>
      <c r="AP156" s="119"/>
      <c r="AQ156" s="119"/>
      <c r="AR156" s="119"/>
      <c r="AS156" s="119"/>
      <c r="AT156" s="119"/>
      <c r="AU156" s="119"/>
      <c r="AV156" s="119"/>
      <c r="AW156" s="119"/>
    </row>
    <row r="157" spans="1:49" ht="15" x14ac:dyDescent="0.2">
      <c r="A157" s="121"/>
      <c r="B157" s="122"/>
      <c r="C157" s="122"/>
      <c r="D157" s="122"/>
      <c r="E157" s="122"/>
      <c r="F157" s="58">
        <f t="shared" si="12"/>
        <v>0</v>
      </c>
      <c r="G157" s="59" t="str">
        <f>IF($B$1="Metric", IFERROR(VLOOKUP(SUBSTITUTE($A157&amp;"Metric"&amp;$B157," ",""),members_metric!$F$7:$J$2000,3,FALSE),""),  IFERROR(VLOOKUP(SUBSTITUTE($A157&amp;$B157," ",""),members!$D$7:$G$2000,3,FALSE),""))</f>
        <v/>
      </c>
      <c r="H157" s="60" t="str">
        <f t="shared" si="13"/>
        <v/>
      </c>
      <c r="I157" s="57"/>
      <c r="J157" s="61" t="str">
        <f>IFERROR(VLOOKUP(SUBSTITUTE($Q157&amp;ROUNDUP($G157,2)," ",""),HFF_Data1!$C$4:$M$1004,MATCH('Estimator FF 120+'!$C157,HFF_Data1!$C$4:$M$4,0),TRUE)*1000,"")</f>
        <v/>
      </c>
      <c r="K157" s="61" t="str">
        <f>IFERROR($J157/HFF_Data1!$H$1,"")</f>
        <v/>
      </c>
      <c r="L157" s="62" t="str">
        <f t="shared" si="14"/>
        <v/>
      </c>
      <c r="M157" s="63" t="str">
        <f>IFERROR(VLOOKUP(SUBSTITUTE($Q157&amp;ROUNDUP($G157,2)," ",""),HFF_Data1!$C$4:$N$1004,12,TRUE),"")</f>
        <v/>
      </c>
      <c r="N157" s="64" t="str">
        <f t="shared" si="15"/>
        <v/>
      </c>
      <c r="O157" s="65" t="str">
        <f t="shared" si="16"/>
        <v/>
      </c>
      <c r="P157" s="57"/>
      <c r="Q157" s="55" t="str">
        <f>IF($B$1="Metric",IFERROR(VLOOKUP(SUBSTITUTE($A157&amp;"Metric"&amp;$B157," ",""),members_metric!$F$7:$K$2000,6,FALSE),""),IFERROR(VLOOKUP(SUBSTITUTE($A157&amp;$B157," ",""),members!$D$7:$I$2000,6,FALSE),""))</f>
        <v/>
      </c>
      <c r="R157" s="66" t="str">
        <f>IF($B$1="Metric", IFERROR(VLOOKUP(SUBSTITUTE($A157&amp;"Metric"&amp;$B157," ",""),members_metric!$F$7:$J$2000,2,FALSE)/12,""),IFERROR(VLOOKUP(SUBSTITUTE($A157&amp;$B157," ",""),members!$D$7:$G$2000,2,FALSE)/12,""))</f>
        <v/>
      </c>
      <c r="S157" s="67" t="str">
        <f>IF($B$1="Metric", IFERROR(VLOOKUP(SUBSTITUTE($A157&amp;"Metric"&amp;$B157," ",""),members_metric!$F$7:$J$2000,5,FALSE),""),IFERROR(VLOOKUP(SUBSTITUTE($A157&amp;$B157," ",""),members!$D$7:$H$2000,5,FALSE),""))</f>
        <v/>
      </c>
      <c r="T157" s="55"/>
      <c r="U157" s="119"/>
      <c r="V157" s="119"/>
      <c r="W157" s="119"/>
      <c r="X157" s="119"/>
      <c r="Y157" s="119"/>
      <c r="Z157" s="119"/>
      <c r="AA157" s="119"/>
      <c r="AB157" s="119"/>
      <c r="AC157" s="119"/>
      <c r="AD157" s="119"/>
      <c r="AE157" s="119"/>
      <c r="AF157" s="119"/>
      <c r="AG157" s="119"/>
      <c r="AH157" s="119"/>
      <c r="AI157" s="119"/>
      <c r="AJ157" s="119"/>
      <c r="AK157" s="119"/>
      <c r="AL157" s="119"/>
      <c r="AM157" s="119"/>
      <c r="AN157" s="119"/>
      <c r="AO157" s="119"/>
      <c r="AP157" s="119"/>
      <c r="AQ157" s="119"/>
      <c r="AR157" s="119"/>
      <c r="AS157" s="119"/>
      <c r="AT157" s="119"/>
      <c r="AU157" s="119"/>
      <c r="AV157" s="119"/>
      <c r="AW157" s="119"/>
    </row>
    <row r="158" spans="1:49" ht="15" x14ac:dyDescent="0.2">
      <c r="A158" s="121"/>
      <c r="B158" s="122"/>
      <c r="C158" s="122"/>
      <c r="D158" s="122"/>
      <c r="E158" s="122"/>
      <c r="F158" s="58">
        <f t="shared" si="12"/>
        <v>0</v>
      </c>
      <c r="G158" s="59" t="str">
        <f>IF($B$1="Metric", IFERROR(VLOOKUP(SUBSTITUTE($A158&amp;"Metric"&amp;$B158," ",""),members_metric!$F$7:$J$2000,3,FALSE),""),  IFERROR(VLOOKUP(SUBSTITUTE($A158&amp;$B158," ",""),members!$D$7:$G$2000,3,FALSE),""))</f>
        <v/>
      </c>
      <c r="H158" s="60" t="str">
        <f t="shared" si="13"/>
        <v/>
      </c>
      <c r="I158" s="57"/>
      <c r="J158" s="61" t="str">
        <f>IFERROR(VLOOKUP(SUBSTITUTE($Q158&amp;ROUNDUP($G158,2)," ",""),HFF_Data1!$C$4:$M$1004,MATCH('Estimator FF 120+'!$C158,HFF_Data1!$C$4:$M$4,0),TRUE)*1000,"")</f>
        <v/>
      </c>
      <c r="K158" s="61" t="str">
        <f>IFERROR($J158/HFF_Data1!$H$1,"")</f>
        <v/>
      </c>
      <c r="L158" s="62" t="str">
        <f t="shared" si="14"/>
        <v/>
      </c>
      <c r="M158" s="63" t="str">
        <f>IFERROR(VLOOKUP(SUBSTITUTE($Q158&amp;ROUNDUP($G158,2)," ",""),HFF_Data1!$C$4:$N$1004,12,TRUE),"")</f>
        <v/>
      </c>
      <c r="N158" s="64" t="str">
        <f t="shared" si="15"/>
        <v/>
      </c>
      <c r="O158" s="65" t="str">
        <f t="shared" si="16"/>
        <v/>
      </c>
      <c r="P158" s="57"/>
      <c r="Q158" s="55" t="str">
        <f>IF($B$1="Metric",IFERROR(VLOOKUP(SUBSTITUTE($A158&amp;"Metric"&amp;$B158," ",""),members_metric!$F$7:$K$2000,6,FALSE),""),IFERROR(VLOOKUP(SUBSTITUTE($A158&amp;$B158," ",""),members!$D$7:$I$2000,6,FALSE),""))</f>
        <v/>
      </c>
      <c r="R158" s="66" t="str">
        <f>IF($B$1="Metric", IFERROR(VLOOKUP(SUBSTITUTE($A158&amp;"Metric"&amp;$B158," ",""),members_metric!$F$7:$J$2000,2,FALSE)/12,""),IFERROR(VLOOKUP(SUBSTITUTE($A158&amp;$B158," ",""),members!$D$7:$G$2000,2,FALSE)/12,""))</f>
        <v/>
      </c>
      <c r="S158" s="67" t="str">
        <f>IF($B$1="Metric", IFERROR(VLOOKUP(SUBSTITUTE($A158&amp;"Metric"&amp;$B158," ",""),members_metric!$F$7:$J$2000,5,FALSE),""),IFERROR(VLOOKUP(SUBSTITUTE($A158&amp;$B158," ",""),members!$D$7:$H$2000,5,FALSE),""))</f>
        <v/>
      </c>
      <c r="T158" s="55"/>
      <c r="U158" s="119"/>
      <c r="V158" s="119"/>
      <c r="W158" s="119"/>
      <c r="X158" s="119"/>
      <c r="Y158" s="119"/>
      <c r="Z158" s="119"/>
      <c r="AA158" s="119"/>
      <c r="AB158" s="119"/>
      <c r="AC158" s="119"/>
      <c r="AD158" s="119"/>
      <c r="AE158" s="119"/>
      <c r="AF158" s="119"/>
      <c r="AG158" s="119"/>
      <c r="AH158" s="119"/>
      <c r="AI158" s="119"/>
      <c r="AJ158" s="119"/>
      <c r="AK158" s="119"/>
      <c r="AL158" s="119"/>
      <c r="AM158" s="119"/>
      <c r="AN158" s="119"/>
      <c r="AO158" s="119"/>
      <c r="AP158" s="119"/>
      <c r="AQ158" s="119"/>
      <c r="AR158" s="119"/>
      <c r="AS158" s="119"/>
      <c r="AT158" s="119"/>
      <c r="AU158" s="119"/>
      <c r="AV158" s="119"/>
      <c r="AW158" s="119"/>
    </row>
    <row r="159" spans="1:49" ht="15" x14ac:dyDescent="0.2">
      <c r="A159" s="121"/>
      <c r="B159" s="122"/>
      <c r="C159" s="122"/>
      <c r="D159" s="122"/>
      <c r="E159" s="122"/>
      <c r="F159" s="58">
        <f t="shared" si="12"/>
        <v>0</v>
      </c>
      <c r="G159" s="59" t="str">
        <f>IF($B$1="Metric", IFERROR(VLOOKUP(SUBSTITUTE($A159&amp;"Metric"&amp;$B159," ",""),members_metric!$F$7:$J$2000,3,FALSE),""),  IFERROR(VLOOKUP(SUBSTITUTE($A159&amp;$B159," ",""),members!$D$7:$G$2000,3,FALSE),""))</f>
        <v/>
      </c>
      <c r="H159" s="60" t="str">
        <f t="shared" si="13"/>
        <v/>
      </c>
      <c r="I159" s="57"/>
      <c r="J159" s="61" t="str">
        <f>IFERROR(VLOOKUP(SUBSTITUTE($Q159&amp;ROUNDUP($G159,2)," ",""),HFF_Data1!$C$4:$M$1004,MATCH('Estimator FF 120+'!$C159,HFF_Data1!$C$4:$M$4,0),TRUE)*1000,"")</f>
        <v/>
      </c>
      <c r="K159" s="61" t="str">
        <f>IFERROR($J159/HFF_Data1!$H$1,"")</f>
        <v/>
      </c>
      <c r="L159" s="62" t="str">
        <f t="shared" si="14"/>
        <v/>
      </c>
      <c r="M159" s="63" t="str">
        <f>IFERROR(VLOOKUP(SUBSTITUTE($Q159&amp;ROUNDUP($G159,2)," ",""),HFF_Data1!$C$4:$N$1004,12,TRUE),"")</f>
        <v/>
      </c>
      <c r="N159" s="64" t="str">
        <f t="shared" si="15"/>
        <v/>
      </c>
      <c r="O159" s="65" t="str">
        <f t="shared" si="16"/>
        <v/>
      </c>
      <c r="P159" s="57"/>
      <c r="Q159" s="55" t="str">
        <f>IF($B$1="Metric",IFERROR(VLOOKUP(SUBSTITUTE($A159&amp;"Metric"&amp;$B159," ",""),members_metric!$F$7:$K$2000,6,FALSE),""),IFERROR(VLOOKUP(SUBSTITUTE($A159&amp;$B159," ",""),members!$D$7:$I$2000,6,FALSE),""))</f>
        <v/>
      </c>
      <c r="R159" s="66" t="str">
        <f>IF($B$1="Metric", IFERROR(VLOOKUP(SUBSTITUTE($A159&amp;"Metric"&amp;$B159," ",""),members_metric!$F$7:$J$2000,2,FALSE)/12,""),IFERROR(VLOOKUP(SUBSTITUTE($A159&amp;$B159," ",""),members!$D$7:$G$2000,2,FALSE)/12,""))</f>
        <v/>
      </c>
      <c r="S159" s="67" t="str">
        <f>IF($B$1="Metric", IFERROR(VLOOKUP(SUBSTITUTE($A159&amp;"Metric"&amp;$B159," ",""),members_metric!$F$7:$J$2000,5,FALSE),""),IFERROR(VLOOKUP(SUBSTITUTE($A159&amp;$B159," ",""),members!$D$7:$H$2000,5,FALSE),""))</f>
        <v/>
      </c>
      <c r="T159" s="55"/>
      <c r="U159" s="119"/>
      <c r="V159" s="119"/>
      <c r="W159" s="119"/>
      <c r="X159" s="119"/>
      <c r="Y159" s="119"/>
      <c r="Z159" s="119"/>
      <c r="AA159" s="119"/>
      <c r="AB159" s="119"/>
      <c r="AC159" s="119"/>
      <c r="AD159" s="119"/>
      <c r="AE159" s="119"/>
      <c r="AF159" s="119"/>
      <c r="AG159" s="119"/>
      <c r="AH159" s="119"/>
      <c r="AI159" s="119"/>
      <c r="AJ159" s="119"/>
      <c r="AK159" s="119"/>
      <c r="AL159" s="119"/>
      <c r="AM159" s="119"/>
      <c r="AN159" s="119"/>
      <c r="AO159" s="119"/>
      <c r="AP159" s="119"/>
      <c r="AQ159" s="119"/>
      <c r="AR159" s="119"/>
      <c r="AS159" s="119"/>
      <c r="AT159" s="119"/>
      <c r="AU159" s="119"/>
      <c r="AV159" s="119"/>
      <c r="AW159" s="119"/>
    </row>
    <row r="160" spans="1:49" ht="15" x14ac:dyDescent="0.2">
      <c r="A160" s="121"/>
      <c r="B160" s="122"/>
      <c r="C160" s="122"/>
      <c r="D160" s="122"/>
      <c r="E160" s="122"/>
      <c r="F160" s="58">
        <f t="shared" si="12"/>
        <v>0</v>
      </c>
      <c r="G160" s="59" t="str">
        <f>IF($B$1="Metric", IFERROR(VLOOKUP(SUBSTITUTE($A160&amp;"Metric"&amp;$B160," ",""),members_metric!$F$7:$J$2000,3,FALSE),""),  IFERROR(VLOOKUP(SUBSTITUTE($A160&amp;$B160," ",""),members!$D$7:$G$2000,3,FALSE),""))</f>
        <v/>
      </c>
      <c r="H160" s="60" t="str">
        <f t="shared" si="13"/>
        <v/>
      </c>
      <c r="I160" s="57"/>
      <c r="J160" s="61" t="str">
        <f>IFERROR(VLOOKUP(SUBSTITUTE($Q160&amp;ROUNDUP($G160,2)," ",""),HFF_Data1!$C$4:$M$1004,MATCH('Estimator FF 120+'!$C160,HFF_Data1!$C$4:$M$4,0),TRUE)*1000,"")</f>
        <v/>
      </c>
      <c r="K160" s="61" t="str">
        <f>IFERROR($J160/HFF_Data1!$H$1,"")</f>
        <v/>
      </c>
      <c r="L160" s="62" t="str">
        <f t="shared" si="14"/>
        <v/>
      </c>
      <c r="M160" s="63" t="str">
        <f>IFERROR(VLOOKUP(SUBSTITUTE($Q160&amp;ROUNDUP($G160,2)," ",""),HFF_Data1!$C$4:$N$1004,12,TRUE),"")</f>
        <v/>
      </c>
      <c r="N160" s="64" t="str">
        <f t="shared" si="15"/>
        <v/>
      </c>
      <c r="O160" s="65" t="str">
        <f t="shared" si="16"/>
        <v/>
      </c>
      <c r="P160" s="57"/>
      <c r="Q160" s="55" t="str">
        <f>IF($B$1="Metric",IFERROR(VLOOKUP(SUBSTITUTE($A160&amp;"Metric"&amp;$B160," ",""),members_metric!$F$7:$K$2000,6,FALSE),""),IFERROR(VLOOKUP(SUBSTITUTE($A160&amp;$B160," ",""),members!$D$7:$I$2000,6,FALSE),""))</f>
        <v/>
      </c>
      <c r="R160" s="66" t="str">
        <f>IF($B$1="Metric", IFERROR(VLOOKUP(SUBSTITUTE($A160&amp;"Metric"&amp;$B160," ",""),members_metric!$F$7:$J$2000,2,FALSE)/12,""),IFERROR(VLOOKUP(SUBSTITUTE($A160&amp;$B160," ",""),members!$D$7:$G$2000,2,FALSE)/12,""))</f>
        <v/>
      </c>
      <c r="S160" s="67" t="str">
        <f>IF($B$1="Metric", IFERROR(VLOOKUP(SUBSTITUTE($A160&amp;"Metric"&amp;$B160," ",""),members_metric!$F$7:$J$2000,5,FALSE),""),IFERROR(VLOOKUP(SUBSTITUTE($A160&amp;$B160," ",""),members!$D$7:$H$2000,5,FALSE),""))</f>
        <v/>
      </c>
      <c r="T160" s="55"/>
      <c r="U160" s="119"/>
      <c r="V160" s="119"/>
      <c r="W160" s="119"/>
      <c r="X160" s="119"/>
      <c r="Y160" s="119"/>
      <c r="Z160" s="119"/>
      <c r="AA160" s="119"/>
      <c r="AB160" s="119"/>
      <c r="AC160" s="119"/>
      <c r="AD160" s="119"/>
      <c r="AE160" s="119"/>
      <c r="AF160" s="119"/>
      <c r="AG160" s="119"/>
      <c r="AH160" s="119"/>
      <c r="AI160" s="119"/>
      <c r="AJ160" s="119"/>
      <c r="AK160" s="119"/>
      <c r="AL160" s="119"/>
      <c r="AM160" s="119"/>
      <c r="AN160" s="119"/>
      <c r="AO160" s="119"/>
      <c r="AP160" s="119"/>
      <c r="AQ160" s="119"/>
      <c r="AR160" s="119"/>
      <c r="AS160" s="119"/>
      <c r="AT160" s="119"/>
      <c r="AU160" s="119"/>
      <c r="AV160" s="119"/>
      <c r="AW160" s="119"/>
    </row>
    <row r="161" spans="1:49" ht="15" x14ac:dyDescent="0.2">
      <c r="A161" s="121"/>
      <c r="B161" s="122"/>
      <c r="C161" s="122"/>
      <c r="D161" s="122"/>
      <c r="E161" s="122"/>
      <c r="F161" s="58">
        <f t="shared" si="12"/>
        <v>0</v>
      </c>
      <c r="G161" s="59" t="str">
        <f>IF($B$1="Metric", IFERROR(VLOOKUP(SUBSTITUTE($A161&amp;"Metric"&amp;$B161," ",""),members_metric!$F$7:$J$2000,3,FALSE),""),  IFERROR(VLOOKUP(SUBSTITUTE($A161&amp;$B161," ",""),members!$D$7:$G$2000,3,FALSE),""))</f>
        <v/>
      </c>
      <c r="H161" s="60" t="str">
        <f t="shared" si="13"/>
        <v/>
      </c>
      <c r="I161" s="57"/>
      <c r="J161" s="61" t="str">
        <f>IFERROR(VLOOKUP(SUBSTITUTE($Q161&amp;ROUNDUP($G161,2)," ",""),HFF_Data1!$C$4:$M$1004,MATCH('Estimator FF 120+'!$C161,HFF_Data1!$C$4:$M$4,0),TRUE)*1000,"")</f>
        <v/>
      </c>
      <c r="K161" s="61" t="str">
        <f>IFERROR($J161/HFF_Data1!$H$1,"")</f>
        <v/>
      </c>
      <c r="L161" s="62" t="str">
        <f t="shared" si="14"/>
        <v/>
      </c>
      <c r="M161" s="63" t="str">
        <f>IFERROR(VLOOKUP(SUBSTITUTE($Q161&amp;ROUNDUP($G161,2)," ",""),HFF_Data1!$C$4:$N$1004,12,TRUE),"")</f>
        <v/>
      </c>
      <c r="N161" s="64" t="str">
        <f t="shared" si="15"/>
        <v/>
      </c>
      <c r="O161" s="65" t="str">
        <f t="shared" si="16"/>
        <v/>
      </c>
      <c r="P161" s="57"/>
      <c r="Q161" s="55" t="str">
        <f>IF($B$1="Metric",IFERROR(VLOOKUP(SUBSTITUTE($A161&amp;"Metric"&amp;$B161," ",""),members_metric!$F$7:$K$2000,6,FALSE),""),IFERROR(VLOOKUP(SUBSTITUTE($A161&amp;$B161," ",""),members!$D$7:$I$2000,6,FALSE),""))</f>
        <v/>
      </c>
      <c r="R161" s="66" t="str">
        <f>IF($B$1="Metric", IFERROR(VLOOKUP(SUBSTITUTE($A161&amp;"Metric"&amp;$B161," ",""),members_metric!$F$7:$J$2000,2,FALSE)/12,""),IFERROR(VLOOKUP(SUBSTITUTE($A161&amp;$B161," ",""),members!$D$7:$G$2000,2,FALSE)/12,""))</f>
        <v/>
      </c>
      <c r="S161" s="67" t="str">
        <f>IF($B$1="Metric", IFERROR(VLOOKUP(SUBSTITUTE($A161&amp;"Metric"&amp;$B161," ",""),members_metric!$F$7:$J$2000,5,FALSE),""),IFERROR(VLOOKUP(SUBSTITUTE($A161&amp;$B161," ",""),members!$D$7:$H$2000,5,FALSE),""))</f>
        <v/>
      </c>
      <c r="T161" s="55"/>
      <c r="U161" s="119"/>
      <c r="V161" s="119"/>
      <c r="W161" s="119"/>
      <c r="X161" s="119"/>
      <c r="Y161" s="119"/>
      <c r="Z161" s="119"/>
      <c r="AA161" s="119"/>
      <c r="AB161" s="119"/>
      <c r="AC161" s="119"/>
      <c r="AD161" s="119"/>
      <c r="AE161" s="119"/>
      <c r="AF161" s="119"/>
      <c r="AG161" s="119"/>
      <c r="AH161" s="119"/>
      <c r="AI161" s="119"/>
      <c r="AJ161" s="119"/>
      <c r="AK161" s="119"/>
      <c r="AL161" s="119"/>
      <c r="AM161" s="119"/>
      <c r="AN161" s="119"/>
      <c r="AO161" s="119"/>
      <c r="AP161" s="119"/>
      <c r="AQ161" s="119"/>
      <c r="AR161" s="119"/>
      <c r="AS161" s="119"/>
      <c r="AT161" s="119"/>
      <c r="AU161" s="119"/>
      <c r="AV161" s="119"/>
      <c r="AW161" s="119"/>
    </row>
    <row r="162" spans="1:49" ht="15" x14ac:dyDescent="0.2">
      <c r="A162" s="121"/>
      <c r="B162" s="122"/>
      <c r="C162" s="122"/>
      <c r="D162" s="122"/>
      <c r="E162" s="122"/>
      <c r="F162" s="58">
        <f t="shared" si="12"/>
        <v>0</v>
      </c>
      <c r="G162" s="59" t="str">
        <f>IF($B$1="Metric", IFERROR(VLOOKUP(SUBSTITUTE($A162&amp;"Metric"&amp;$B162," ",""),members_metric!$F$7:$J$2000,3,FALSE),""),  IFERROR(VLOOKUP(SUBSTITUTE($A162&amp;$B162," ",""),members!$D$7:$G$2000,3,FALSE),""))</f>
        <v/>
      </c>
      <c r="H162" s="60" t="str">
        <f t="shared" si="13"/>
        <v/>
      </c>
      <c r="I162" s="57"/>
      <c r="J162" s="61" t="str">
        <f>IFERROR(VLOOKUP(SUBSTITUTE($Q162&amp;ROUNDUP($G162,2)," ",""),HFF_Data1!$C$4:$M$1004,MATCH('Estimator FF 120+'!$C162,HFF_Data1!$C$4:$M$4,0),TRUE)*1000,"")</f>
        <v/>
      </c>
      <c r="K162" s="61" t="str">
        <f>IFERROR($J162/HFF_Data1!$H$1,"")</f>
        <v/>
      </c>
      <c r="L162" s="62" t="str">
        <f t="shared" si="14"/>
        <v/>
      </c>
      <c r="M162" s="63" t="str">
        <f>IFERROR(VLOOKUP(SUBSTITUTE($Q162&amp;ROUNDUP($G162,2)," ",""),HFF_Data1!$C$4:$N$1004,12,TRUE),"")</f>
        <v/>
      </c>
      <c r="N162" s="64" t="str">
        <f t="shared" si="15"/>
        <v/>
      </c>
      <c r="O162" s="65" t="str">
        <f t="shared" si="16"/>
        <v/>
      </c>
      <c r="P162" s="57"/>
      <c r="Q162" s="55" t="str">
        <f>IF($B$1="Metric",IFERROR(VLOOKUP(SUBSTITUTE($A162&amp;"Metric"&amp;$B162," ",""),members_metric!$F$7:$K$2000,6,FALSE),""),IFERROR(VLOOKUP(SUBSTITUTE($A162&amp;$B162," ",""),members!$D$7:$I$2000,6,FALSE),""))</f>
        <v/>
      </c>
      <c r="R162" s="66" t="str">
        <f>IF($B$1="Metric", IFERROR(VLOOKUP(SUBSTITUTE($A162&amp;"Metric"&amp;$B162," ",""),members_metric!$F$7:$J$2000,2,FALSE)/12,""),IFERROR(VLOOKUP(SUBSTITUTE($A162&amp;$B162," ",""),members!$D$7:$G$2000,2,FALSE)/12,""))</f>
        <v/>
      </c>
      <c r="S162" s="67" t="str">
        <f>IF($B$1="Metric", IFERROR(VLOOKUP(SUBSTITUTE($A162&amp;"Metric"&amp;$B162," ",""),members_metric!$F$7:$J$2000,5,FALSE),""),IFERROR(VLOOKUP(SUBSTITUTE($A162&amp;$B162," ",""),members!$D$7:$H$2000,5,FALSE),""))</f>
        <v/>
      </c>
      <c r="T162" s="55"/>
      <c r="U162" s="119"/>
      <c r="V162" s="119"/>
      <c r="W162" s="119"/>
      <c r="X162" s="119"/>
      <c r="Y162" s="119"/>
      <c r="Z162" s="119"/>
      <c r="AA162" s="119"/>
      <c r="AB162" s="119"/>
      <c r="AC162" s="119"/>
      <c r="AD162" s="119"/>
      <c r="AE162" s="119"/>
      <c r="AF162" s="119"/>
      <c r="AG162" s="119"/>
      <c r="AH162" s="119"/>
      <c r="AI162" s="119"/>
      <c r="AJ162" s="119"/>
      <c r="AK162" s="119"/>
      <c r="AL162" s="119"/>
      <c r="AM162" s="119"/>
      <c r="AN162" s="119"/>
      <c r="AO162" s="119"/>
      <c r="AP162" s="119"/>
      <c r="AQ162" s="119"/>
      <c r="AR162" s="119"/>
      <c r="AS162" s="119"/>
      <c r="AT162" s="119"/>
      <c r="AU162" s="119"/>
      <c r="AV162" s="119"/>
      <c r="AW162" s="119"/>
    </row>
    <row r="163" spans="1:49" ht="15" x14ac:dyDescent="0.2">
      <c r="A163" s="121"/>
      <c r="B163" s="122"/>
      <c r="C163" s="122"/>
      <c r="D163" s="122"/>
      <c r="E163" s="122"/>
      <c r="F163" s="58">
        <f t="shared" si="12"/>
        <v>0</v>
      </c>
      <c r="G163" s="59" t="str">
        <f>IF($B$1="Metric", IFERROR(VLOOKUP(SUBSTITUTE($A163&amp;"Metric"&amp;$B163," ",""),members_metric!$F$7:$J$2000,3,FALSE),""),  IFERROR(VLOOKUP(SUBSTITUTE($A163&amp;$B163," ",""),members!$D$7:$G$2000,3,FALSE),""))</f>
        <v/>
      </c>
      <c r="H163" s="60" t="str">
        <f t="shared" si="13"/>
        <v/>
      </c>
      <c r="I163" s="57"/>
      <c r="J163" s="61" t="str">
        <f>IFERROR(VLOOKUP(SUBSTITUTE($Q163&amp;ROUNDUP($G163,2)," ",""),HFF_Data1!$C$4:$M$1004,MATCH('Estimator FF 120+'!$C163,HFF_Data1!$C$4:$M$4,0),TRUE)*1000,"")</f>
        <v/>
      </c>
      <c r="K163" s="61" t="str">
        <f>IFERROR($J163/HFF_Data1!$H$1,"")</f>
        <v/>
      </c>
      <c r="L163" s="62" t="str">
        <f t="shared" si="14"/>
        <v/>
      </c>
      <c r="M163" s="63" t="str">
        <f>IFERROR(VLOOKUP(SUBSTITUTE($Q163&amp;ROUNDUP($G163,2)," ",""),HFF_Data1!$C$4:$N$1004,12,TRUE),"")</f>
        <v/>
      </c>
      <c r="N163" s="64" t="str">
        <f t="shared" si="15"/>
        <v/>
      </c>
      <c r="O163" s="65" t="str">
        <f t="shared" si="16"/>
        <v/>
      </c>
      <c r="P163" s="57"/>
      <c r="Q163" s="55" t="str">
        <f>IF($B$1="Metric",IFERROR(VLOOKUP(SUBSTITUTE($A163&amp;"Metric"&amp;$B163," ",""),members_metric!$F$7:$K$2000,6,FALSE),""),IFERROR(VLOOKUP(SUBSTITUTE($A163&amp;$B163," ",""),members!$D$7:$I$2000,6,FALSE),""))</f>
        <v/>
      </c>
      <c r="R163" s="66" t="str">
        <f>IF($B$1="Metric", IFERROR(VLOOKUP(SUBSTITUTE($A163&amp;"Metric"&amp;$B163," ",""),members_metric!$F$7:$J$2000,2,FALSE)/12,""),IFERROR(VLOOKUP(SUBSTITUTE($A163&amp;$B163," ",""),members!$D$7:$G$2000,2,FALSE)/12,""))</f>
        <v/>
      </c>
      <c r="S163" s="67" t="str">
        <f>IF($B$1="Metric", IFERROR(VLOOKUP(SUBSTITUTE($A163&amp;"Metric"&amp;$B163," ",""),members_metric!$F$7:$J$2000,5,FALSE),""),IFERROR(VLOOKUP(SUBSTITUTE($A163&amp;$B163," ",""),members!$D$7:$H$2000,5,FALSE),""))</f>
        <v/>
      </c>
      <c r="T163" s="55"/>
      <c r="U163" s="119"/>
      <c r="V163" s="119"/>
      <c r="W163" s="119"/>
      <c r="X163" s="119"/>
      <c r="Y163" s="119"/>
      <c r="Z163" s="119"/>
      <c r="AA163" s="119"/>
      <c r="AB163" s="119"/>
      <c r="AC163" s="119"/>
      <c r="AD163" s="119"/>
      <c r="AE163" s="119"/>
      <c r="AF163" s="119"/>
      <c r="AG163" s="119"/>
      <c r="AH163" s="119"/>
      <c r="AI163" s="119"/>
      <c r="AJ163" s="119"/>
      <c r="AK163" s="119"/>
      <c r="AL163" s="119"/>
      <c r="AM163" s="119"/>
      <c r="AN163" s="119"/>
      <c r="AO163" s="119"/>
      <c r="AP163" s="119"/>
      <c r="AQ163" s="119"/>
      <c r="AR163" s="119"/>
      <c r="AS163" s="119"/>
      <c r="AT163" s="119"/>
      <c r="AU163" s="119"/>
      <c r="AV163" s="119"/>
      <c r="AW163" s="119"/>
    </row>
    <row r="164" spans="1:49" ht="15" x14ac:dyDescent="0.2">
      <c r="A164" s="121"/>
      <c r="B164" s="122"/>
      <c r="C164" s="122"/>
      <c r="D164" s="122"/>
      <c r="E164" s="122"/>
      <c r="F164" s="58">
        <f t="shared" si="12"/>
        <v>0</v>
      </c>
      <c r="G164" s="59" t="str">
        <f>IF($B$1="Metric", IFERROR(VLOOKUP(SUBSTITUTE($A164&amp;"Metric"&amp;$B164," ",""),members_metric!$F$7:$J$2000,3,FALSE),""),  IFERROR(VLOOKUP(SUBSTITUTE($A164&amp;$B164," ",""),members!$D$7:$G$2000,3,FALSE),""))</f>
        <v/>
      </c>
      <c r="H164" s="60" t="str">
        <f t="shared" si="13"/>
        <v/>
      </c>
      <c r="I164" s="57"/>
      <c r="J164" s="61" t="str">
        <f>IFERROR(VLOOKUP(SUBSTITUTE($Q164&amp;ROUNDUP($G164,2)," ",""),HFF_Data1!$C$4:$M$1004,MATCH('Estimator FF 120+'!$C164,HFF_Data1!$C$4:$M$4,0),TRUE)*1000,"")</f>
        <v/>
      </c>
      <c r="K164" s="61" t="str">
        <f>IFERROR($J164/HFF_Data1!$H$1,"")</f>
        <v/>
      </c>
      <c r="L164" s="62" t="str">
        <f t="shared" si="14"/>
        <v/>
      </c>
      <c r="M164" s="63" t="str">
        <f>IFERROR(VLOOKUP(SUBSTITUTE($Q164&amp;ROUNDUP($G164,2)," ",""),HFF_Data1!$C$4:$N$1004,12,TRUE),"")</f>
        <v/>
      </c>
      <c r="N164" s="64" t="str">
        <f t="shared" si="15"/>
        <v/>
      </c>
      <c r="O164" s="65" t="str">
        <f t="shared" si="16"/>
        <v/>
      </c>
      <c r="P164" s="57"/>
      <c r="Q164" s="55" t="str">
        <f>IF($B$1="Metric",IFERROR(VLOOKUP(SUBSTITUTE($A164&amp;"Metric"&amp;$B164," ",""),members_metric!$F$7:$K$2000,6,FALSE),""),IFERROR(VLOOKUP(SUBSTITUTE($A164&amp;$B164," ",""),members!$D$7:$I$2000,6,FALSE),""))</f>
        <v/>
      </c>
      <c r="R164" s="66" t="str">
        <f>IF($B$1="Metric", IFERROR(VLOOKUP(SUBSTITUTE($A164&amp;"Metric"&amp;$B164," ",""),members_metric!$F$7:$J$2000,2,FALSE)/12,""),IFERROR(VLOOKUP(SUBSTITUTE($A164&amp;$B164," ",""),members!$D$7:$G$2000,2,FALSE)/12,""))</f>
        <v/>
      </c>
      <c r="S164" s="67" t="str">
        <f>IF($B$1="Metric", IFERROR(VLOOKUP(SUBSTITUTE($A164&amp;"Metric"&amp;$B164," ",""),members_metric!$F$7:$J$2000,5,FALSE),""),IFERROR(VLOOKUP(SUBSTITUTE($A164&amp;$B164," ",""),members!$D$7:$H$2000,5,FALSE),""))</f>
        <v/>
      </c>
      <c r="T164" s="55"/>
      <c r="U164" s="119"/>
      <c r="V164" s="119"/>
      <c r="W164" s="119"/>
      <c r="X164" s="119"/>
      <c r="Y164" s="119"/>
      <c r="Z164" s="119"/>
      <c r="AA164" s="119"/>
      <c r="AB164" s="119"/>
      <c r="AC164" s="119"/>
      <c r="AD164" s="119"/>
      <c r="AE164" s="119"/>
      <c r="AF164" s="119"/>
      <c r="AG164" s="119"/>
      <c r="AH164" s="119"/>
      <c r="AI164" s="119"/>
      <c r="AJ164" s="119"/>
      <c r="AK164" s="119"/>
      <c r="AL164" s="119"/>
      <c r="AM164" s="119"/>
      <c r="AN164" s="119"/>
      <c r="AO164" s="119"/>
      <c r="AP164" s="119"/>
      <c r="AQ164" s="119"/>
      <c r="AR164" s="119"/>
      <c r="AS164" s="119"/>
      <c r="AT164" s="119"/>
      <c r="AU164" s="119"/>
      <c r="AV164" s="119"/>
      <c r="AW164" s="119"/>
    </row>
    <row r="165" spans="1:49" ht="15" x14ac:dyDescent="0.2">
      <c r="A165" s="121"/>
      <c r="B165" s="122"/>
      <c r="C165" s="122"/>
      <c r="D165" s="122"/>
      <c r="E165" s="122"/>
      <c r="F165" s="58">
        <f t="shared" si="12"/>
        <v>0</v>
      </c>
      <c r="G165" s="59" t="str">
        <f>IF($B$1="Metric", IFERROR(VLOOKUP(SUBSTITUTE($A165&amp;"Metric"&amp;$B165," ",""),members_metric!$F$7:$J$2000,3,FALSE),""),  IFERROR(VLOOKUP(SUBSTITUTE($A165&amp;$B165," ",""),members!$D$7:$G$2000,3,FALSE),""))</f>
        <v/>
      </c>
      <c r="H165" s="60" t="str">
        <f t="shared" si="13"/>
        <v/>
      </c>
      <c r="I165" s="57"/>
      <c r="J165" s="61" t="str">
        <f>IFERROR(VLOOKUP(SUBSTITUTE($Q165&amp;ROUNDUP($G165,2)," ",""),HFF_Data1!$C$4:$M$1004,MATCH('Estimator FF 120+'!$C165,HFF_Data1!$C$4:$M$4,0),TRUE)*1000,"")</f>
        <v/>
      </c>
      <c r="K165" s="61" t="str">
        <f>IFERROR($J165/HFF_Data1!$H$1,"")</f>
        <v/>
      </c>
      <c r="L165" s="62" t="str">
        <f t="shared" si="14"/>
        <v/>
      </c>
      <c r="M165" s="63" t="str">
        <f>IFERROR(VLOOKUP(SUBSTITUTE($Q165&amp;ROUNDUP($G165,2)," ",""),HFF_Data1!$C$4:$N$1004,12,TRUE),"")</f>
        <v/>
      </c>
      <c r="N165" s="64" t="str">
        <f t="shared" si="15"/>
        <v/>
      </c>
      <c r="O165" s="65" t="str">
        <f t="shared" si="16"/>
        <v/>
      </c>
      <c r="P165" s="57"/>
      <c r="Q165" s="55" t="str">
        <f>IF($B$1="Metric",IFERROR(VLOOKUP(SUBSTITUTE($A165&amp;"Metric"&amp;$B165," ",""),members_metric!$F$7:$K$2000,6,FALSE),""),IFERROR(VLOOKUP(SUBSTITUTE($A165&amp;$B165," ",""),members!$D$7:$I$2000,6,FALSE),""))</f>
        <v/>
      </c>
      <c r="R165" s="66" t="str">
        <f>IF($B$1="Metric", IFERROR(VLOOKUP(SUBSTITUTE($A165&amp;"Metric"&amp;$B165," ",""),members_metric!$F$7:$J$2000,2,FALSE)/12,""),IFERROR(VLOOKUP(SUBSTITUTE($A165&amp;$B165," ",""),members!$D$7:$G$2000,2,FALSE)/12,""))</f>
        <v/>
      </c>
      <c r="S165" s="67" t="str">
        <f>IF($B$1="Metric", IFERROR(VLOOKUP(SUBSTITUTE($A165&amp;"Metric"&amp;$B165," ",""),members_metric!$F$7:$J$2000,5,FALSE),""),IFERROR(VLOOKUP(SUBSTITUTE($A165&amp;$B165," ",""),members!$D$7:$H$2000,5,FALSE),""))</f>
        <v/>
      </c>
      <c r="T165" s="55"/>
      <c r="U165" s="119"/>
      <c r="V165" s="119"/>
      <c r="W165" s="119"/>
      <c r="X165" s="119"/>
      <c r="Y165" s="119"/>
      <c r="Z165" s="119"/>
      <c r="AA165" s="119"/>
      <c r="AB165" s="119"/>
      <c r="AC165" s="119"/>
      <c r="AD165" s="119"/>
      <c r="AE165" s="119"/>
      <c r="AF165" s="119"/>
      <c r="AG165" s="119"/>
      <c r="AH165" s="119"/>
      <c r="AI165" s="119"/>
      <c r="AJ165" s="119"/>
      <c r="AK165" s="119"/>
      <c r="AL165" s="119"/>
      <c r="AM165" s="119"/>
      <c r="AN165" s="119"/>
      <c r="AO165" s="119"/>
      <c r="AP165" s="119"/>
      <c r="AQ165" s="119"/>
      <c r="AR165" s="119"/>
      <c r="AS165" s="119"/>
      <c r="AT165" s="119"/>
      <c r="AU165" s="119"/>
      <c r="AV165" s="119"/>
      <c r="AW165" s="119"/>
    </row>
    <row r="166" spans="1:49" ht="15" x14ac:dyDescent="0.2">
      <c r="A166" s="121"/>
      <c r="B166" s="122"/>
      <c r="C166" s="122"/>
      <c r="D166" s="122"/>
      <c r="E166" s="122"/>
      <c r="F166" s="58">
        <f t="shared" si="12"/>
        <v>0</v>
      </c>
      <c r="G166" s="59" t="str">
        <f>IF($B$1="Metric", IFERROR(VLOOKUP(SUBSTITUTE($A166&amp;"Metric"&amp;$B166," ",""),members_metric!$F$7:$J$2000,3,FALSE),""),  IFERROR(VLOOKUP(SUBSTITUTE($A166&amp;$B166," ",""),members!$D$7:$G$2000,3,FALSE),""))</f>
        <v/>
      </c>
      <c r="H166" s="60" t="str">
        <f t="shared" si="13"/>
        <v/>
      </c>
      <c r="I166" s="57"/>
      <c r="J166" s="61" t="str">
        <f>IFERROR(VLOOKUP(SUBSTITUTE($Q166&amp;ROUNDUP($G166,2)," ",""),HFF_Data1!$C$4:$M$1004,MATCH('Estimator FF 120+'!$C166,HFF_Data1!$C$4:$M$4,0),TRUE)*1000,"")</f>
        <v/>
      </c>
      <c r="K166" s="61" t="str">
        <f>IFERROR($J166/HFF_Data1!$H$1,"")</f>
        <v/>
      </c>
      <c r="L166" s="62" t="str">
        <f t="shared" si="14"/>
        <v/>
      </c>
      <c r="M166" s="63" t="str">
        <f>IFERROR(VLOOKUP(SUBSTITUTE($Q166&amp;ROUNDUP($G166,2)," ",""),HFF_Data1!$C$4:$N$1004,12,TRUE),"")</f>
        <v/>
      </c>
      <c r="N166" s="64" t="str">
        <f t="shared" si="15"/>
        <v/>
      </c>
      <c r="O166" s="65" t="str">
        <f t="shared" si="16"/>
        <v/>
      </c>
      <c r="P166" s="57"/>
      <c r="Q166" s="55" t="str">
        <f>IF($B$1="Metric",IFERROR(VLOOKUP(SUBSTITUTE($A166&amp;"Metric"&amp;$B166," ",""),members_metric!$F$7:$K$2000,6,FALSE),""),IFERROR(VLOOKUP(SUBSTITUTE($A166&amp;$B166," ",""),members!$D$7:$I$2000,6,FALSE),""))</f>
        <v/>
      </c>
      <c r="R166" s="66" t="str">
        <f>IF($B$1="Metric", IFERROR(VLOOKUP(SUBSTITUTE($A166&amp;"Metric"&amp;$B166," ",""),members_metric!$F$7:$J$2000,2,FALSE)/12,""),IFERROR(VLOOKUP(SUBSTITUTE($A166&amp;$B166," ",""),members!$D$7:$G$2000,2,FALSE)/12,""))</f>
        <v/>
      </c>
      <c r="S166" s="67" t="str">
        <f>IF($B$1="Metric", IFERROR(VLOOKUP(SUBSTITUTE($A166&amp;"Metric"&amp;$B166," ",""),members_metric!$F$7:$J$2000,5,FALSE),""),IFERROR(VLOOKUP(SUBSTITUTE($A166&amp;$B166," ",""),members!$D$7:$H$2000,5,FALSE),""))</f>
        <v/>
      </c>
      <c r="T166" s="55"/>
      <c r="U166" s="119"/>
      <c r="V166" s="119"/>
      <c r="W166" s="119"/>
      <c r="X166" s="119"/>
      <c r="Y166" s="119"/>
      <c r="Z166" s="119"/>
      <c r="AA166" s="119"/>
      <c r="AB166" s="119"/>
      <c r="AC166" s="119"/>
      <c r="AD166" s="119"/>
      <c r="AE166" s="119"/>
      <c r="AF166" s="119"/>
      <c r="AG166" s="119"/>
      <c r="AH166" s="119"/>
      <c r="AI166" s="119"/>
      <c r="AJ166" s="119"/>
      <c r="AK166" s="119"/>
      <c r="AL166" s="119"/>
      <c r="AM166" s="119"/>
      <c r="AN166" s="119"/>
      <c r="AO166" s="119"/>
      <c r="AP166" s="119"/>
      <c r="AQ166" s="119"/>
      <c r="AR166" s="119"/>
      <c r="AS166" s="119"/>
      <c r="AT166" s="119"/>
      <c r="AU166" s="119"/>
      <c r="AV166" s="119"/>
      <c r="AW166" s="119"/>
    </row>
    <row r="167" spans="1:49" ht="15" x14ac:dyDescent="0.2">
      <c r="A167" s="121"/>
      <c r="B167" s="122"/>
      <c r="C167" s="122"/>
      <c r="D167" s="122"/>
      <c r="E167" s="122"/>
      <c r="F167" s="58">
        <f t="shared" si="12"/>
        <v>0</v>
      </c>
      <c r="G167" s="59" t="str">
        <f>IF($B$1="Metric", IFERROR(VLOOKUP(SUBSTITUTE($A167&amp;"Metric"&amp;$B167," ",""),members_metric!$F$7:$J$2000,3,FALSE),""),  IFERROR(VLOOKUP(SUBSTITUTE($A167&amp;$B167," ",""),members!$D$7:$G$2000,3,FALSE),""))</f>
        <v/>
      </c>
      <c r="H167" s="60" t="str">
        <f t="shared" si="13"/>
        <v/>
      </c>
      <c r="I167" s="57"/>
      <c r="J167" s="61" t="str">
        <f>IFERROR(VLOOKUP(SUBSTITUTE($Q167&amp;ROUNDUP($G167,2)," ",""),HFF_Data1!$C$4:$M$1004,MATCH('Estimator FF 120+'!$C167,HFF_Data1!$C$4:$M$4,0),TRUE)*1000,"")</f>
        <v/>
      </c>
      <c r="K167" s="61" t="str">
        <f>IFERROR($J167/HFF_Data1!$H$1,"")</f>
        <v/>
      </c>
      <c r="L167" s="62" t="str">
        <f t="shared" si="14"/>
        <v/>
      </c>
      <c r="M167" s="63" t="str">
        <f>IFERROR(VLOOKUP(SUBSTITUTE($Q167&amp;ROUNDUP($G167,2)," ",""),HFF_Data1!$C$4:$N$1004,12,TRUE),"")</f>
        <v/>
      </c>
      <c r="N167" s="64" t="str">
        <f t="shared" si="15"/>
        <v/>
      </c>
      <c r="O167" s="65" t="str">
        <f t="shared" si="16"/>
        <v/>
      </c>
      <c r="P167" s="57"/>
      <c r="Q167" s="55" t="str">
        <f>IF($B$1="Metric",IFERROR(VLOOKUP(SUBSTITUTE($A167&amp;"Metric"&amp;$B167," ",""),members_metric!$F$7:$K$2000,6,FALSE),""),IFERROR(VLOOKUP(SUBSTITUTE($A167&amp;$B167," ",""),members!$D$7:$I$2000,6,FALSE),""))</f>
        <v/>
      </c>
      <c r="R167" s="66" t="str">
        <f>IF($B$1="Metric", IFERROR(VLOOKUP(SUBSTITUTE($A167&amp;"Metric"&amp;$B167," ",""),members_metric!$F$7:$J$2000,2,FALSE)/12,""),IFERROR(VLOOKUP(SUBSTITUTE($A167&amp;$B167," ",""),members!$D$7:$G$2000,2,FALSE)/12,""))</f>
        <v/>
      </c>
      <c r="S167" s="67" t="str">
        <f>IF($B$1="Metric", IFERROR(VLOOKUP(SUBSTITUTE($A167&amp;"Metric"&amp;$B167," ",""),members_metric!$F$7:$J$2000,5,FALSE),""),IFERROR(VLOOKUP(SUBSTITUTE($A167&amp;$B167," ",""),members!$D$7:$H$2000,5,FALSE),""))</f>
        <v/>
      </c>
      <c r="T167" s="55"/>
      <c r="U167" s="119"/>
      <c r="V167" s="119"/>
      <c r="W167" s="119"/>
      <c r="X167" s="119"/>
      <c r="Y167" s="119"/>
      <c r="Z167" s="119"/>
      <c r="AA167" s="119"/>
      <c r="AB167" s="119"/>
      <c r="AC167" s="119"/>
      <c r="AD167" s="119"/>
      <c r="AE167" s="119"/>
      <c r="AF167" s="119"/>
      <c r="AG167" s="119"/>
      <c r="AH167" s="119"/>
      <c r="AI167" s="119"/>
      <c r="AJ167" s="119"/>
      <c r="AK167" s="119"/>
      <c r="AL167" s="119"/>
      <c r="AM167" s="119"/>
      <c r="AN167" s="119"/>
      <c r="AO167" s="119"/>
      <c r="AP167" s="119"/>
      <c r="AQ167" s="119"/>
      <c r="AR167" s="119"/>
      <c r="AS167" s="119"/>
      <c r="AT167" s="119"/>
      <c r="AU167" s="119"/>
      <c r="AV167" s="119"/>
      <c r="AW167" s="119"/>
    </row>
    <row r="168" spans="1:49" ht="15" x14ac:dyDescent="0.2">
      <c r="A168" s="121"/>
      <c r="B168" s="122"/>
      <c r="C168" s="122"/>
      <c r="D168" s="122"/>
      <c r="E168" s="122"/>
      <c r="F168" s="58">
        <f t="shared" si="12"/>
        <v>0</v>
      </c>
      <c r="G168" s="59" t="str">
        <f>IF($B$1="Metric", IFERROR(VLOOKUP(SUBSTITUTE($A168&amp;"Metric"&amp;$B168," ",""),members_metric!$F$7:$J$2000,3,FALSE),""),  IFERROR(VLOOKUP(SUBSTITUTE($A168&amp;$B168," ",""),members!$D$7:$G$2000,3,FALSE),""))</f>
        <v/>
      </c>
      <c r="H168" s="60" t="str">
        <f t="shared" si="13"/>
        <v/>
      </c>
      <c r="I168" s="57"/>
      <c r="J168" s="61" t="str">
        <f>IFERROR(VLOOKUP(SUBSTITUTE($Q168&amp;ROUNDUP($G168,2)," ",""),HFF_Data1!$C$4:$M$1004,MATCH('Estimator FF 120+'!$C168,HFF_Data1!$C$4:$M$4,0),TRUE)*1000,"")</f>
        <v/>
      </c>
      <c r="K168" s="61" t="str">
        <f>IFERROR($J168/HFF_Data1!$H$1,"")</f>
        <v/>
      </c>
      <c r="L168" s="62" t="str">
        <f t="shared" si="14"/>
        <v/>
      </c>
      <c r="M168" s="63" t="str">
        <f>IFERROR(VLOOKUP(SUBSTITUTE($Q168&amp;ROUNDUP($G168,2)," ",""),HFF_Data1!$C$4:$N$1004,12,TRUE),"")</f>
        <v/>
      </c>
      <c r="N168" s="64" t="str">
        <f t="shared" si="15"/>
        <v/>
      </c>
      <c r="O168" s="65" t="str">
        <f t="shared" si="16"/>
        <v/>
      </c>
      <c r="P168" s="57"/>
      <c r="Q168" s="55" t="str">
        <f>IF($B$1="Metric",IFERROR(VLOOKUP(SUBSTITUTE($A168&amp;"Metric"&amp;$B168," ",""),members_metric!$F$7:$K$2000,6,FALSE),""),IFERROR(VLOOKUP(SUBSTITUTE($A168&amp;$B168," ",""),members!$D$7:$I$2000,6,FALSE),""))</f>
        <v/>
      </c>
      <c r="R168" s="66" t="str">
        <f>IF($B$1="Metric", IFERROR(VLOOKUP(SUBSTITUTE($A168&amp;"Metric"&amp;$B168," ",""),members_metric!$F$7:$J$2000,2,FALSE)/12,""),IFERROR(VLOOKUP(SUBSTITUTE($A168&amp;$B168," ",""),members!$D$7:$G$2000,2,FALSE)/12,""))</f>
        <v/>
      </c>
      <c r="S168" s="67" t="str">
        <f>IF($B$1="Metric", IFERROR(VLOOKUP(SUBSTITUTE($A168&amp;"Metric"&amp;$B168," ",""),members_metric!$F$7:$J$2000,5,FALSE),""),IFERROR(VLOOKUP(SUBSTITUTE($A168&amp;$B168," ",""),members!$D$7:$H$2000,5,FALSE),""))</f>
        <v/>
      </c>
      <c r="T168" s="55"/>
      <c r="U168" s="119"/>
      <c r="V168" s="119"/>
      <c r="W168" s="119"/>
      <c r="X168" s="119"/>
      <c r="Y168" s="119"/>
      <c r="Z168" s="119"/>
      <c r="AA168" s="119"/>
      <c r="AB168" s="119"/>
      <c r="AC168" s="119"/>
      <c r="AD168" s="119"/>
      <c r="AE168" s="119"/>
      <c r="AF168" s="119"/>
      <c r="AG168" s="119"/>
      <c r="AH168" s="119"/>
      <c r="AI168" s="119"/>
      <c r="AJ168" s="119"/>
      <c r="AK168" s="119"/>
      <c r="AL168" s="119"/>
      <c r="AM168" s="119"/>
      <c r="AN168" s="119"/>
      <c r="AO168" s="119"/>
      <c r="AP168" s="119"/>
      <c r="AQ168" s="119"/>
      <c r="AR168" s="119"/>
      <c r="AS168" s="119"/>
      <c r="AT168" s="119"/>
      <c r="AU168" s="119"/>
      <c r="AV168" s="119"/>
      <c r="AW168" s="119"/>
    </row>
    <row r="169" spans="1:49" ht="15" x14ac:dyDescent="0.2">
      <c r="A169" s="121"/>
      <c r="B169" s="122"/>
      <c r="C169" s="122"/>
      <c r="D169" s="122"/>
      <c r="E169" s="122"/>
      <c r="F169" s="58">
        <f t="shared" si="12"/>
        <v>0</v>
      </c>
      <c r="G169" s="59" t="str">
        <f>IF($B$1="Metric", IFERROR(VLOOKUP(SUBSTITUTE($A169&amp;"Metric"&amp;$B169," ",""),members_metric!$F$7:$J$2000,3,FALSE),""),  IFERROR(VLOOKUP(SUBSTITUTE($A169&amp;$B169," ",""),members!$D$7:$G$2000,3,FALSE),""))</f>
        <v/>
      </c>
      <c r="H169" s="60" t="str">
        <f t="shared" si="13"/>
        <v/>
      </c>
      <c r="I169" s="57"/>
      <c r="J169" s="61" t="str">
        <f>IFERROR(VLOOKUP(SUBSTITUTE($Q169&amp;ROUNDUP($G169,2)," ",""),HFF_Data1!$C$4:$M$1004,MATCH('Estimator FF 120+'!$C169,HFF_Data1!$C$4:$M$4,0),TRUE)*1000,"")</f>
        <v/>
      </c>
      <c r="K169" s="61" t="str">
        <f>IFERROR($J169/HFF_Data1!$H$1,"")</f>
        <v/>
      </c>
      <c r="L169" s="62" t="str">
        <f t="shared" si="14"/>
        <v/>
      </c>
      <c r="M169" s="63" t="str">
        <f>IFERROR(VLOOKUP(SUBSTITUTE($Q169&amp;ROUNDUP($G169,2)," ",""),HFF_Data1!$C$4:$N$1004,12,TRUE),"")</f>
        <v/>
      </c>
      <c r="N169" s="64" t="str">
        <f t="shared" si="15"/>
        <v/>
      </c>
      <c r="O169" s="65" t="str">
        <f t="shared" si="16"/>
        <v/>
      </c>
      <c r="P169" s="57"/>
      <c r="Q169" s="55" t="str">
        <f>IF($B$1="Metric",IFERROR(VLOOKUP(SUBSTITUTE($A169&amp;"Metric"&amp;$B169," ",""),members_metric!$F$7:$K$2000,6,FALSE),""),IFERROR(VLOOKUP(SUBSTITUTE($A169&amp;$B169," ",""),members!$D$7:$I$2000,6,FALSE),""))</f>
        <v/>
      </c>
      <c r="R169" s="66" t="str">
        <f>IF($B$1="Metric", IFERROR(VLOOKUP(SUBSTITUTE($A169&amp;"Metric"&amp;$B169," ",""),members_metric!$F$7:$J$2000,2,FALSE)/12,""),IFERROR(VLOOKUP(SUBSTITUTE($A169&amp;$B169," ",""),members!$D$7:$G$2000,2,FALSE)/12,""))</f>
        <v/>
      </c>
      <c r="S169" s="67" t="str">
        <f>IF($B$1="Metric", IFERROR(VLOOKUP(SUBSTITUTE($A169&amp;"Metric"&amp;$B169," ",""),members_metric!$F$7:$J$2000,5,FALSE),""),IFERROR(VLOOKUP(SUBSTITUTE($A169&amp;$B169," ",""),members!$D$7:$H$2000,5,FALSE),""))</f>
        <v/>
      </c>
      <c r="T169" s="55"/>
      <c r="U169" s="119"/>
      <c r="V169" s="119"/>
      <c r="W169" s="119"/>
      <c r="X169" s="119"/>
      <c r="Y169" s="119"/>
      <c r="Z169" s="119"/>
      <c r="AA169" s="119"/>
      <c r="AB169" s="119"/>
      <c r="AC169" s="119"/>
      <c r="AD169" s="119"/>
      <c r="AE169" s="119"/>
      <c r="AF169" s="119"/>
      <c r="AG169" s="119"/>
      <c r="AH169" s="119"/>
      <c r="AI169" s="119"/>
      <c r="AJ169" s="119"/>
      <c r="AK169" s="119"/>
      <c r="AL169" s="119"/>
      <c r="AM169" s="119"/>
      <c r="AN169" s="119"/>
      <c r="AO169" s="119"/>
      <c r="AP169" s="119"/>
      <c r="AQ169" s="119"/>
      <c r="AR169" s="119"/>
      <c r="AS169" s="119"/>
      <c r="AT169" s="119"/>
      <c r="AU169" s="119"/>
      <c r="AV169" s="119"/>
      <c r="AW169" s="119"/>
    </row>
    <row r="170" spans="1:49" ht="15" x14ac:dyDescent="0.2">
      <c r="A170" s="121"/>
      <c r="B170" s="122"/>
      <c r="C170" s="122"/>
      <c r="D170" s="122"/>
      <c r="E170" s="122"/>
      <c r="F170" s="58">
        <f t="shared" si="12"/>
        <v>0</v>
      </c>
      <c r="G170" s="59" t="str">
        <f>IF($B$1="Metric", IFERROR(VLOOKUP(SUBSTITUTE($A170&amp;"Metric"&amp;$B170," ",""),members_metric!$F$7:$J$2000,3,FALSE),""),  IFERROR(VLOOKUP(SUBSTITUTE($A170&amp;$B170," ",""),members!$D$7:$G$2000,3,FALSE),""))</f>
        <v/>
      </c>
      <c r="H170" s="60" t="str">
        <f t="shared" si="13"/>
        <v/>
      </c>
      <c r="I170" s="57"/>
      <c r="J170" s="61" t="str">
        <f>IFERROR(VLOOKUP(SUBSTITUTE($Q170&amp;ROUNDUP($G170,2)," ",""),HFF_Data1!$C$4:$M$1004,MATCH('Estimator FF 120+'!$C170,HFF_Data1!$C$4:$M$4,0),TRUE)*1000,"")</f>
        <v/>
      </c>
      <c r="K170" s="61" t="str">
        <f>IFERROR($J170/HFF_Data1!$H$1,"")</f>
        <v/>
      </c>
      <c r="L170" s="62" t="str">
        <f t="shared" si="14"/>
        <v/>
      </c>
      <c r="M170" s="63" t="str">
        <f>IFERROR(VLOOKUP(SUBSTITUTE($Q170&amp;ROUNDUP($G170,2)," ",""),HFF_Data1!$C$4:$N$1004,12,TRUE),"")</f>
        <v/>
      </c>
      <c r="N170" s="64" t="str">
        <f t="shared" si="15"/>
        <v/>
      </c>
      <c r="O170" s="65" t="str">
        <f t="shared" si="16"/>
        <v/>
      </c>
      <c r="P170" s="57"/>
      <c r="Q170" s="55" t="str">
        <f>IF($B$1="Metric",IFERROR(VLOOKUP(SUBSTITUTE($A170&amp;"Metric"&amp;$B170," ",""),members_metric!$F$7:$K$2000,6,FALSE),""),IFERROR(VLOOKUP(SUBSTITUTE($A170&amp;$B170," ",""),members!$D$7:$I$2000,6,FALSE),""))</f>
        <v/>
      </c>
      <c r="R170" s="66" t="str">
        <f>IF($B$1="Metric", IFERROR(VLOOKUP(SUBSTITUTE($A170&amp;"Metric"&amp;$B170," ",""),members_metric!$F$7:$J$2000,2,FALSE)/12,""),IFERROR(VLOOKUP(SUBSTITUTE($A170&amp;$B170," ",""),members!$D$7:$G$2000,2,FALSE)/12,""))</f>
        <v/>
      </c>
      <c r="S170" s="67" t="str">
        <f>IF($B$1="Metric", IFERROR(VLOOKUP(SUBSTITUTE($A170&amp;"Metric"&amp;$B170," ",""),members_metric!$F$7:$J$2000,5,FALSE),""),IFERROR(VLOOKUP(SUBSTITUTE($A170&amp;$B170," ",""),members!$D$7:$H$2000,5,FALSE),""))</f>
        <v/>
      </c>
      <c r="T170" s="55"/>
      <c r="U170" s="119"/>
      <c r="V170" s="119"/>
      <c r="W170" s="119"/>
      <c r="X170" s="119"/>
      <c r="Y170" s="119"/>
      <c r="Z170" s="119"/>
      <c r="AA170" s="119"/>
      <c r="AB170" s="119"/>
      <c r="AC170" s="119"/>
      <c r="AD170" s="119"/>
      <c r="AE170" s="119"/>
      <c r="AF170" s="119"/>
      <c r="AG170" s="119"/>
      <c r="AH170" s="119"/>
      <c r="AI170" s="119"/>
      <c r="AJ170" s="119"/>
      <c r="AK170" s="119"/>
      <c r="AL170" s="119"/>
      <c r="AM170" s="119"/>
      <c r="AN170" s="119"/>
      <c r="AO170" s="119"/>
      <c r="AP170" s="119"/>
      <c r="AQ170" s="119"/>
      <c r="AR170" s="119"/>
      <c r="AS170" s="119"/>
      <c r="AT170" s="119"/>
      <c r="AU170" s="119"/>
      <c r="AV170" s="119"/>
      <c r="AW170" s="119"/>
    </row>
    <row r="171" spans="1:49" ht="15" x14ac:dyDescent="0.2">
      <c r="A171" s="121"/>
      <c r="B171" s="122"/>
      <c r="C171" s="122"/>
      <c r="D171" s="122"/>
      <c r="E171" s="122"/>
      <c r="F171" s="58">
        <f t="shared" si="12"/>
        <v>0</v>
      </c>
      <c r="G171" s="59" t="str">
        <f>IF($B$1="Metric", IFERROR(VLOOKUP(SUBSTITUTE($A171&amp;"Metric"&amp;$B171," ",""),members_metric!$F$7:$J$2000,3,FALSE),""),  IFERROR(VLOOKUP(SUBSTITUTE($A171&amp;$B171," ",""),members!$D$7:$G$2000,3,FALSE),""))</f>
        <v/>
      </c>
      <c r="H171" s="60" t="str">
        <f t="shared" si="13"/>
        <v/>
      </c>
      <c r="I171" s="57"/>
      <c r="J171" s="61" t="str">
        <f>IFERROR(VLOOKUP(SUBSTITUTE($Q171&amp;ROUNDUP($G171,2)," ",""),HFF_Data1!$C$4:$M$1004,MATCH('Estimator FF 120+'!$C171,HFF_Data1!$C$4:$M$4,0),TRUE)*1000,"")</f>
        <v/>
      </c>
      <c r="K171" s="61" t="str">
        <f>IFERROR($J171/HFF_Data1!$H$1,"")</f>
        <v/>
      </c>
      <c r="L171" s="62" t="str">
        <f t="shared" si="14"/>
        <v/>
      </c>
      <c r="M171" s="63" t="str">
        <f>IFERROR(VLOOKUP(SUBSTITUTE($Q171&amp;ROUNDUP($G171,2)," ",""),HFF_Data1!$C$4:$N$1004,12,TRUE),"")</f>
        <v/>
      </c>
      <c r="N171" s="64" t="str">
        <f t="shared" si="15"/>
        <v/>
      </c>
      <c r="O171" s="65" t="str">
        <f t="shared" si="16"/>
        <v/>
      </c>
      <c r="P171" s="57"/>
      <c r="Q171" s="55" t="str">
        <f>IF($B$1="Metric",IFERROR(VLOOKUP(SUBSTITUTE($A171&amp;"Metric"&amp;$B171," ",""),members_metric!$F$7:$K$2000,6,FALSE),""),IFERROR(VLOOKUP(SUBSTITUTE($A171&amp;$B171," ",""),members!$D$7:$I$2000,6,FALSE),""))</f>
        <v/>
      </c>
      <c r="R171" s="66" t="str">
        <f>IF($B$1="Metric", IFERROR(VLOOKUP(SUBSTITUTE($A171&amp;"Metric"&amp;$B171," ",""),members_metric!$F$7:$J$2000,2,FALSE)/12,""),IFERROR(VLOOKUP(SUBSTITUTE($A171&amp;$B171," ",""),members!$D$7:$G$2000,2,FALSE)/12,""))</f>
        <v/>
      </c>
      <c r="S171" s="67" t="str">
        <f>IF($B$1="Metric", IFERROR(VLOOKUP(SUBSTITUTE($A171&amp;"Metric"&amp;$B171," ",""),members_metric!$F$7:$J$2000,5,FALSE),""),IFERROR(VLOOKUP(SUBSTITUTE($A171&amp;$B171," ",""),members!$D$7:$H$2000,5,FALSE),""))</f>
        <v/>
      </c>
      <c r="T171" s="55"/>
      <c r="U171" s="119"/>
      <c r="V171" s="119"/>
      <c r="W171" s="119"/>
      <c r="X171" s="119"/>
      <c r="Y171" s="119"/>
      <c r="Z171" s="119"/>
      <c r="AA171" s="119"/>
      <c r="AB171" s="119"/>
      <c r="AC171" s="119"/>
      <c r="AD171" s="119"/>
      <c r="AE171" s="119"/>
      <c r="AF171" s="119"/>
      <c r="AG171" s="119"/>
      <c r="AH171" s="119"/>
      <c r="AI171" s="119"/>
      <c r="AJ171" s="119"/>
      <c r="AK171" s="119"/>
      <c r="AL171" s="119"/>
      <c r="AM171" s="119"/>
      <c r="AN171" s="119"/>
      <c r="AO171" s="119"/>
      <c r="AP171" s="119"/>
      <c r="AQ171" s="119"/>
      <c r="AR171" s="119"/>
      <c r="AS171" s="119"/>
      <c r="AT171" s="119"/>
      <c r="AU171" s="119"/>
      <c r="AV171" s="119"/>
      <c r="AW171" s="119"/>
    </row>
    <row r="172" spans="1:49" ht="15" x14ac:dyDescent="0.2">
      <c r="A172" s="121"/>
      <c r="B172" s="122"/>
      <c r="C172" s="122"/>
      <c r="D172" s="122"/>
      <c r="E172" s="122"/>
      <c r="F172" s="58">
        <f t="shared" si="12"/>
        <v>0</v>
      </c>
      <c r="G172" s="59" t="str">
        <f>IF($B$1="Metric", IFERROR(VLOOKUP(SUBSTITUTE($A172&amp;"Metric"&amp;$B172," ",""),members_metric!$F$7:$J$2000,3,FALSE),""),  IFERROR(VLOOKUP(SUBSTITUTE($A172&amp;$B172," ",""),members!$D$7:$G$2000,3,FALSE),""))</f>
        <v/>
      </c>
      <c r="H172" s="60" t="str">
        <f t="shared" si="13"/>
        <v/>
      </c>
      <c r="I172" s="57"/>
      <c r="J172" s="61" t="str">
        <f>IFERROR(VLOOKUP(SUBSTITUTE($Q172&amp;ROUNDUP($G172,2)," ",""),HFF_Data1!$C$4:$M$1004,MATCH('Estimator FF 120+'!$C172,HFF_Data1!$C$4:$M$4,0),TRUE)*1000,"")</f>
        <v/>
      </c>
      <c r="K172" s="61" t="str">
        <f>IFERROR($J172/HFF_Data1!$H$1,"")</f>
        <v/>
      </c>
      <c r="L172" s="62" t="str">
        <f t="shared" si="14"/>
        <v/>
      </c>
      <c r="M172" s="63" t="str">
        <f>IFERROR(VLOOKUP(SUBSTITUTE($Q172&amp;ROUNDUP($G172,2)," ",""),HFF_Data1!$C$4:$N$1004,12,TRUE),"")</f>
        <v/>
      </c>
      <c r="N172" s="64" t="str">
        <f t="shared" si="15"/>
        <v/>
      </c>
      <c r="O172" s="65" t="str">
        <f t="shared" si="16"/>
        <v/>
      </c>
      <c r="P172" s="57"/>
      <c r="Q172" s="55" t="str">
        <f>IF($B$1="Metric",IFERROR(VLOOKUP(SUBSTITUTE($A172&amp;"Metric"&amp;$B172," ",""),members_metric!$F$7:$K$2000,6,FALSE),""),IFERROR(VLOOKUP(SUBSTITUTE($A172&amp;$B172," ",""),members!$D$7:$I$2000,6,FALSE),""))</f>
        <v/>
      </c>
      <c r="R172" s="66" t="str">
        <f>IF($B$1="Metric", IFERROR(VLOOKUP(SUBSTITUTE($A172&amp;"Metric"&amp;$B172," ",""),members_metric!$F$7:$J$2000,2,FALSE)/12,""),IFERROR(VLOOKUP(SUBSTITUTE($A172&amp;$B172," ",""),members!$D$7:$G$2000,2,FALSE)/12,""))</f>
        <v/>
      </c>
      <c r="S172" s="67" t="str">
        <f>IF($B$1="Metric", IFERROR(VLOOKUP(SUBSTITUTE($A172&amp;"Metric"&amp;$B172," ",""),members_metric!$F$7:$J$2000,5,FALSE),""),IFERROR(VLOOKUP(SUBSTITUTE($A172&amp;$B172," ",""),members!$D$7:$H$2000,5,FALSE),""))</f>
        <v/>
      </c>
      <c r="T172" s="55"/>
      <c r="U172" s="119"/>
      <c r="V172" s="119"/>
      <c r="W172" s="119"/>
      <c r="X172" s="119"/>
      <c r="Y172" s="119"/>
      <c r="Z172" s="119"/>
      <c r="AA172" s="119"/>
      <c r="AB172" s="119"/>
      <c r="AC172" s="119"/>
      <c r="AD172" s="119"/>
      <c r="AE172" s="119"/>
      <c r="AF172" s="119"/>
      <c r="AG172" s="119"/>
      <c r="AH172" s="119"/>
      <c r="AI172" s="119"/>
      <c r="AJ172" s="119"/>
      <c r="AK172" s="119"/>
      <c r="AL172" s="119"/>
      <c r="AM172" s="119"/>
      <c r="AN172" s="119"/>
      <c r="AO172" s="119"/>
      <c r="AP172" s="119"/>
      <c r="AQ172" s="119"/>
      <c r="AR172" s="119"/>
      <c r="AS172" s="119"/>
      <c r="AT172" s="119"/>
      <c r="AU172" s="119"/>
      <c r="AV172" s="119"/>
      <c r="AW172" s="119"/>
    </row>
    <row r="173" spans="1:49" ht="15" x14ac:dyDescent="0.2">
      <c r="A173" s="121"/>
      <c r="B173" s="122"/>
      <c r="C173" s="122"/>
      <c r="D173" s="122"/>
      <c r="E173" s="122"/>
      <c r="F173" s="58">
        <f t="shared" si="12"/>
        <v>0</v>
      </c>
      <c r="G173" s="59" t="str">
        <f>IF($B$1="Metric", IFERROR(VLOOKUP(SUBSTITUTE($A173&amp;"Metric"&amp;$B173," ",""),members_metric!$F$7:$J$2000,3,FALSE),""),  IFERROR(VLOOKUP(SUBSTITUTE($A173&amp;$B173," ",""),members!$D$7:$G$2000,3,FALSE),""))</f>
        <v/>
      </c>
      <c r="H173" s="60" t="str">
        <f t="shared" si="13"/>
        <v/>
      </c>
      <c r="I173" s="57"/>
      <c r="J173" s="61" t="str">
        <f>IFERROR(VLOOKUP(SUBSTITUTE($Q173&amp;ROUNDUP($G173,2)," ",""),HFF_Data1!$C$4:$M$1004,MATCH('Estimator FF 120+'!$C173,HFF_Data1!$C$4:$M$4,0),TRUE)*1000,"")</f>
        <v/>
      </c>
      <c r="K173" s="61" t="str">
        <f>IFERROR($J173/HFF_Data1!$H$1,"")</f>
        <v/>
      </c>
      <c r="L173" s="62" t="str">
        <f t="shared" si="14"/>
        <v/>
      </c>
      <c r="M173" s="63" t="str">
        <f>IFERROR(VLOOKUP(SUBSTITUTE($Q173&amp;ROUNDUP($G173,2)," ",""),HFF_Data1!$C$4:$N$1004,12,TRUE),"")</f>
        <v/>
      </c>
      <c r="N173" s="64" t="str">
        <f t="shared" si="15"/>
        <v/>
      </c>
      <c r="O173" s="65" t="str">
        <f t="shared" si="16"/>
        <v/>
      </c>
      <c r="P173" s="57"/>
      <c r="Q173" s="55" t="str">
        <f>IF($B$1="Metric",IFERROR(VLOOKUP(SUBSTITUTE($A173&amp;"Metric"&amp;$B173," ",""),members_metric!$F$7:$K$2000,6,FALSE),""),IFERROR(VLOOKUP(SUBSTITUTE($A173&amp;$B173," ",""),members!$D$7:$I$2000,6,FALSE),""))</f>
        <v/>
      </c>
      <c r="R173" s="66" t="str">
        <f>IF($B$1="Metric", IFERROR(VLOOKUP(SUBSTITUTE($A173&amp;"Metric"&amp;$B173," ",""),members_metric!$F$7:$J$2000,2,FALSE)/12,""),IFERROR(VLOOKUP(SUBSTITUTE($A173&amp;$B173," ",""),members!$D$7:$G$2000,2,FALSE)/12,""))</f>
        <v/>
      </c>
      <c r="S173" s="67" t="str">
        <f>IF($B$1="Metric", IFERROR(VLOOKUP(SUBSTITUTE($A173&amp;"Metric"&amp;$B173," ",""),members_metric!$F$7:$J$2000,5,FALSE),""),IFERROR(VLOOKUP(SUBSTITUTE($A173&amp;$B173," ",""),members!$D$7:$H$2000,5,FALSE),""))</f>
        <v/>
      </c>
      <c r="T173" s="55"/>
      <c r="U173" s="119"/>
      <c r="V173" s="119"/>
      <c r="W173" s="119"/>
      <c r="X173" s="119"/>
      <c r="Y173" s="119"/>
      <c r="Z173" s="119"/>
      <c r="AA173" s="119"/>
      <c r="AB173" s="119"/>
      <c r="AC173" s="119"/>
      <c r="AD173" s="119"/>
      <c r="AE173" s="119"/>
      <c r="AF173" s="119"/>
      <c r="AG173" s="119"/>
      <c r="AH173" s="119"/>
      <c r="AI173" s="119"/>
      <c r="AJ173" s="119"/>
      <c r="AK173" s="119"/>
      <c r="AL173" s="119"/>
      <c r="AM173" s="119"/>
      <c r="AN173" s="119"/>
      <c r="AO173" s="119"/>
      <c r="AP173" s="119"/>
      <c r="AQ173" s="119"/>
      <c r="AR173" s="119"/>
      <c r="AS173" s="119"/>
      <c r="AT173" s="119"/>
      <c r="AU173" s="119"/>
      <c r="AV173" s="119"/>
      <c r="AW173" s="119"/>
    </row>
    <row r="174" spans="1:49" ht="15" x14ac:dyDescent="0.2">
      <c r="A174" s="121"/>
      <c r="B174" s="122"/>
      <c r="C174" s="122"/>
      <c r="D174" s="122"/>
      <c r="E174" s="122"/>
      <c r="F174" s="58">
        <f t="shared" si="12"/>
        <v>0</v>
      </c>
      <c r="G174" s="59" t="str">
        <f>IF($B$1="Metric", IFERROR(VLOOKUP(SUBSTITUTE($A174&amp;"Metric"&amp;$B174," ",""),members_metric!$F$7:$J$2000,3,FALSE),""),  IFERROR(VLOOKUP(SUBSTITUTE($A174&amp;$B174," ",""),members!$D$7:$G$2000,3,FALSE),""))</f>
        <v/>
      </c>
      <c r="H174" s="60" t="str">
        <f t="shared" si="13"/>
        <v/>
      </c>
      <c r="I174" s="57"/>
      <c r="J174" s="61" t="str">
        <f>IFERROR(VLOOKUP(SUBSTITUTE($Q174&amp;ROUNDUP($G174,2)," ",""),HFF_Data1!$C$4:$M$1004,MATCH('Estimator FF 120+'!$C174,HFF_Data1!$C$4:$M$4,0),TRUE)*1000,"")</f>
        <v/>
      </c>
      <c r="K174" s="61" t="str">
        <f>IFERROR($J174/HFF_Data1!$H$1,"")</f>
        <v/>
      </c>
      <c r="L174" s="62" t="str">
        <f t="shared" si="14"/>
        <v/>
      </c>
      <c r="M174" s="63" t="str">
        <f>IFERROR(VLOOKUP(SUBSTITUTE($Q174&amp;ROUNDUP($G174,2)," ",""),HFF_Data1!$C$4:$N$1004,12,TRUE),"")</f>
        <v/>
      </c>
      <c r="N174" s="64" t="str">
        <f t="shared" si="15"/>
        <v/>
      </c>
      <c r="O174" s="65" t="str">
        <f t="shared" si="16"/>
        <v/>
      </c>
      <c r="P174" s="57"/>
      <c r="Q174" s="55" t="str">
        <f>IF($B$1="Metric",IFERROR(VLOOKUP(SUBSTITUTE($A174&amp;"Metric"&amp;$B174," ",""),members_metric!$F$7:$K$2000,6,FALSE),""),IFERROR(VLOOKUP(SUBSTITUTE($A174&amp;$B174," ",""),members!$D$7:$I$2000,6,FALSE),""))</f>
        <v/>
      </c>
      <c r="R174" s="66" t="str">
        <f>IF($B$1="Metric", IFERROR(VLOOKUP(SUBSTITUTE($A174&amp;"Metric"&amp;$B174," ",""),members_metric!$F$7:$J$2000,2,FALSE)/12,""),IFERROR(VLOOKUP(SUBSTITUTE($A174&amp;$B174," ",""),members!$D$7:$G$2000,2,FALSE)/12,""))</f>
        <v/>
      </c>
      <c r="S174" s="67" t="str">
        <f>IF($B$1="Metric", IFERROR(VLOOKUP(SUBSTITUTE($A174&amp;"Metric"&amp;$B174," ",""),members_metric!$F$7:$J$2000,5,FALSE),""),IFERROR(VLOOKUP(SUBSTITUTE($A174&amp;$B174," ",""),members!$D$7:$H$2000,5,FALSE),""))</f>
        <v/>
      </c>
      <c r="T174" s="55"/>
      <c r="U174" s="119"/>
      <c r="V174" s="119"/>
      <c r="W174" s="119"/>
      <c r="X174" s="119"/>
      <c r="Y174" s="119"/>
      <c r="Z174" s="119"/>
      <c r="AA174" s="119"/>
      <c r="AB174" s="119"/>
      <c r="AC174" s="119"/>
      <c r="AD174" s="119"/>
      <c r="AE174" s="119"/>
      <c r="AF174" s="119"/>
      <c r="AG174" s="119"/>
      <c r="AH174" s="119"/>
      <c r="AI174" s="119"/>
      <c r="AJ174" s="119"/>
      <c r="AK174" s="119"/>
      <c r="AL174" s="119"/>
      <c r="AM174" s="119"/>
      <c r="AN174" s="119"/>
      <c r="AO174" s="119"/>
      <c r="AP174" s="119"/>
      <c r="AQ174" s="119"/>
      <c r="AR174" s="119"/>
      <c r="AS174" s="119"/>
      <c r="AT174" s="119"/>
      <c r="AU174" s="119"/>
      <c r="AV174" s="119"/>
      <c r="AW174" s="119"/>
    </row>
    <row r="175" spans="1:49" ht="15" x14ac:dyDescent="0.2">
      <c r="A175" s="121"/>
      <c r="B175" s="122"/>
      <c r="C175" s="122"/>
      <c r="D175" s="122"/>
      <c r="E175" s="122"/>
      <c r="F175" s="58">
        <f t="shared" si="12"/>
        <v>0</v>
      </c>
      <c r="G175" s="59" t="str">
        <f>IF($B$1="Metric", IFERROR(VLOOKUP(SUBSTITUTE($A175&amp;"Metric"&amp;$B175," ",""),members_metric!$F$7:$J$2000,3,FALSE),""),  IFERROR(VLOOKUP(SUBSTITUTE($A175&amp;$B175," ",""),members!$D$7:$G$2000,3,FALSE),""))</f>
        <v/>
      </c>
      <c r="H175" s="60" t="str">
        <f t="shared" ref="H175:H206" si="17">IFERROR($R175*$E175*$D175,"")</f>
        <v/>
      </c>
      <c r="I175" s="57"/>
      <c r="J175" s="61" t="str">
        <f>IFERROR(VLOOKUP(SUBSTITUTE($Q175&amp;ROUNDUP($G175,2)," ",""),HFF_Data1!$C$4:$M$1004,MATCH('Estimator FF 120+'!$C175,HFF_Data1!$C$4:$M$4,0),TRUE)*1000,"")</f>
        <v/>
      </c>
      <c r="K175" s="61" t="str">
        <f>IFERROR($J175/HFF_Data1!$H$1,"")</f>
        <v/>
      </c>
      <c r="L175" s="62" t="str">
        <f t="shared" si="14"/>
        <v/>
      </c>
      <c r="M175" s="63" t="str">
        <f>IFERROR(VLOOKUP(SUBSTITUTE($Q175&amp;ROUNDUP($G175,2)," ",""),HFF_Data1!$C$4:$N$1004,12,TRUE),"")</f>
        <v/>
      </c>
      <c r="N175" s="64" t="str">
        <f t="shared" si="15"/>
        <v/>
      </c>
      <c r="O175" s="65" t="str">
        <f t="shared" si="16"/>
        <v/>
      </c>
      <c r="P175" s="57"/>
      <c r="Q175" s="55" t="str">
        <f>IF($B$1="Metric",IFERROR(VLOOKUP(SUBSTITUTE($A175&amp;"Metric"&amp;$B175," ",""),members_metric!$F$7:$K$2000,6,FALSE),""),IFERROR(VLOOKUP(SUBSTITUTE($A175&amp;$B175," ",""),members!$D$7:$I$2000,6,FALSE),""))</f>
        <v/>
      </c>
      <c r="R175" s="66" t="str">
        <f>IF($B$1="Metric", IFERROR(VLOOKUP(SUBSTITUTE($A175&amp;"Metric"&amp;$B175," ",""),members_metric!$F$7:$J$2000,2,FALSE)/12,""),IFERROR(VLOOKUP(SUBSTITUTE($A175&amp;$B175," ",""),members!$D$7:$G$2000,2,FALSE)/12,""))</f>
        <v/>
      </c>
      <c r="S175" s="67" t="str">
        <f>IF($B$1="Metric", IFERROR(VLOOKUP(SUBSTITUTE($A175&amp;"Metric"&amp;$B175," ",""),members_metric!$F$7:$J$2000,5,FALSE),""),IFERROR(VLOOKUP(SUBSTITUTE($A175&amp;$B175," ",""),members!$D$7:$H$2000,5,FALSE),""))</f>
        <v/>
      </c>
      <c r="T175" s="55"/>
      <c r="U175" s="119"/>
      <c r="V175" s="119"/>
      <c r="W175" s="119"/>
      <c r="X175" s="119"/>
      <c r="Y175" s="119"/>
      <c r="Z175" s="119"/>
      <c r="AA175" s="119"/>
      <c r="AB175" s="119"/>
      <c r="AC175" s="119"/>
      <c r="AD175" s="119"/>
      <c r="AE175" s="119"/>
      <c r="AF175" s="119"/>
      <c r="AG175" s="119"/>
      <c r="AH175" s="119"/>
      <c r="AI175" s="119"/>
      <c r="AJ175" s="119"/>
      <c r="AK175" s="119"/>
      <c r="AL175" s="119"/>
      <c r="AM175" s="119"/>
      <c r="AN175" s="119"/>
      <c r="AO175" s="119"/>
      <c r="AP175" s="119"/>
      <c r="AQ175" s="119"/>
      <c r="AR175" s="119"/>
      <c r="AS175" s="119"/>
      <c r="AT175" s="119"/>
      <c r="AU175" s="119"/>
      <c r="AV175" s="119"/>
      <c r="AW175" s="119"/>
    </row>
    <row r="176" spans="1:49" ht="15" x14ac:dyDescent="0.2">
      <c r="A176" s="121"/>
      <c r="B176" s="122"/>
      <c r="C176" s="122"/>
      <c r="D176" s="122"/>
      <c r="E176" s="122"/>
      <c r="F176" s="58">
        <f t="shared" si="12"/>
        <v>0</v>
      </c>
      <c r="G176" s="59" t="str">
        <f>IF($B$1="Metric", IFERROR(VLOOKUP(SUBSTITUTE($A176&amp;"Metric"&amp;$B176," ",""),members_metric!$F$7:$J$2000,3,FALSE),""),  IFERROR(VLOOKUP(SUBSTITUTE($A176&amp;$B176," ",""),members!$D$7:$G$2000,3,FALSE),""))</f>
        <v/>
      </c>
      <c r="H176" s="60" t="str">
        <f t="shared" si="17"/>
        <v/>
      </c>
      <c r="I176" s="57"/>
      <c r="J176" s="61" t="str">
        <f>IFERROR(VLOOKUP(SUBSTITUTE($Q176&amp;ROUNDUP($G176,2)," ",""),HFF_Data1!$C$4:$M$1004,MATCH('Estimator FF 120+'!$C176,HFF_Data1!$C$4:$M$4,0),TRUE)*1000,"")</f>
        <v/>
      </c>
      <c r="K176" s="61" t="str">
        <f>IFERROR($J176/HFF_Data1!$H$1,"")</f>
        <v/>
      </c>
      <c r="L176" s="62" t="str">
        <f t="shared" si="14"/>
        <v/>
      </c>
      <c r="M176" s="63" t="str">
        <f>IFERROR(VLOOKUP(SUBSTITUTE($Q176&amp;ROUNDUP($G176,2)," ",""),HFF_Data1!$C$4:$N$1004,12,TRUE),"")</f>
        <v/>
      </c>
      <c r="N176" s="64" t="str">
        <f t="shared" si="15"/>
        <v/>
      </c>
      <c r="O176" s="65" t="str">
        <f t="shared" si="16"/>
        <v/>
      </c>
      <c r="P176" s="57"/>
      <c r="Q176" s="55" t="str">
        <f>IF($B$1="Metric",IFERROR(VLOOKUP(SUBSTITUTE($A176&amp;"Metric"&amp;$B176," ",""),members_metric!$F$7:$K$2000,6,FALSE),""),IFERROR(VLOOKUP(SUBSTITUTE($A176&amp;$B176," ",""),members!$D$7:$I$2000,6,FALSE),""))</f>
        <v/>
      </c>
      <c r="R176" s="66" t="str">
        <f>IF($B$1="Metric", IFERROR(VLOOKUP(SUBSTITUTE($A176&amp;"Metric"&amp;$B176," ",""),members_metric!$F$7:$J$2000,2,FALSE)/12,""),IFERROR(VLOOKUP(SUBSTITUTE($A176&amp;$B176," ",""),members!$D$7:$G$2000,2,FALSE)/12,""))</f>
        <v/>
      </c>
      <c r="S176" s="67" t="str">
        <f>IF($B$1="Metric", IFERROR(VLOOKUP(SUBSTITUTE($A176&amp;"Metric"&amp;$B176," ",""),members_metric!$F$7:$J$2000,5,FALSE),""),IFERROR(VLOOKUP(SUBSTITUTE($A176&amp;$B176," ",""),members!$D$7:$H$2000,5,FALSE),""))</f>
        <v/>
      </c>
      <c r="T176" s="55"/>
      <c r="U176" s="119"/>
      <c r="V176" s="119"/>
      <c r="W176" s="119"/>
      <c r="X176" s="119"/>
      <c r="Y176" s="119"/>
      <c r="Z176" s="119"/>
      <c r="AA176" s="119"/>
      <c r="AB176" s="119"/>
      <c r="AC176" s="119"/>
      <c r="AD176" s="119"/>
      <c r="AE176" s="119"/>
      <c r="AF176" s="119"/>
      <c r="AG176" s="119"/>
      <c r="AH176" s="119"/>
      <c r="AI176" s="119"/>
      <c r="AJ176" s="119"/>
      <c r="AK176" s="119"/>
      <c r="AL176" s="119"/>
      <c r="AM176" s="119"/>
      <c r="AN176" s="119"/>
      <c r="AO176" s="119"/>
      <c r="AP176" s="119"/>
      <c r="AQ176" s="119"/>
      <c r="AR176" s="119"/>
      <c r="AS176" s="119"/>
      <c r="AT176" s="119"/>
      <c r="AU176" s="119"/>
      <c r="AV176" s="119"/>
      <c r="AW176" s="119"/>
    </row>
    <row r="177" spans="1:49" ht="15" x14ac:dyDescent="0.2">
      <c r="A177" s="121"/>
      <c r="B177" s="122"/>
      <c r="C177" s="122"/>
      <c r="D177" s="122"/>
      <c r="E177" s="122"/>
      <c r="F177" s="58">
        <f t="shared" si="12"/>
        <v>0</v>
      </c>
      <c r="G177" s="59" t="str">
        <f>IF($B$1="Metric", IFERROR(VLOOKUP(SUBSTITUTE($A177&amp;"Metric"&amp;$B177," ",""),members_metric!$F$7:$J$2000,3,FALSE),""),  IFERROR(VLOOKUP(SUBSTITUTE($A177&amp;$B177," ",""),members!$D$7:$G$2000,3,FALSE),""))</f>
        <v/>
      </c>
      <c r="H177" s="60" t="str">
        <f t="shared" si="17"/>
        <v/>
      </c>
      <c r="I177" s="57"/>
      <c r="J177" s="61" t="str">
        <f>IFERROR(VLOOKUP(SUBSTITUTE($Q177&amp;ROUNDUP($G177,2)," ",""),HFF_Data1!$C$4:$M$1004,MATCH('Estimator FF 120+'!$C177,HFF_Data1!$C$4:$M$4,0),TRUE)*1000,"")</f>
        <v/>
      </c>
      <c r="K177" s="61" t="str">
        <f>IFERROR($J177/HFF_Data1!$H$1,"")</f>
        <v/>
      </c>
      <c r="L177" s="62" t="str">
        <f t="shared" si="14"/>
        <v/>
      </c>
      <c r="M177" s="63" t="str">
        <f>IFERROR(VLOOKUP(SUBSTITUTE($Q177&amp;ROUNDUP($G177,2)," ",""),HFF_Data1!$C$4:$N$1004,12,TRUE),"")</f>
        <v/>
      </c>
      <c r="N177" s="64" t="str">
        <f t="shared" si="15"/>
        <v/>
      </c>
      <c r="O177" s="65" t="str">
        <f t="shared" si="16"/>
        <v/>
      </c>
      <c r="P177" s="57"/>
      <c r="Q177" s="55" t="str">
        <f>IF($B$1="Metric",IFERROR(VLOOKUP(SUBSTITUTE($A177&amp;"Metric"&amp;$B177," ",""),members_metric!$F$7:$K$2000,6,FALSE),""),IFERROR(VLOOKUP(SUBSTITUTE($A177&amp;$B177," ",""),members!$D$7:$I$2000,6,FALSE),""))</f>
        <v/>
      </c>
      <c r="R177" s="66" t="str">
        <f>IF($B$1="Metric", IFERROR(VLOOKUP(SUBSTITUTE($A177&amp;"Metric"&amp;$B177," ",""),members_metric!$F$7:$J$2000,2,FALSE)/12,""),IFERROR(VLOOKUP(SUBSTITUTE($A177&amp;$B177," ",""),members!$D$7:$G$2000,2,FALSE)/12,""))</f>
        <v/>
      </c>
      <c r="S177" s="67" t="str">
        <f>IF($B$1="Metric", IFERROR(VLOOKUP(SUBSTITUTE($A177&amp;"Metric"&amp;$B177," ",""),members_metric!$F$7:$J$2000,5,FALSE),""),IFERROR(VLOOKUP(SUBSTITUTE($A177&amp;$B177," ",""),members!$D$7:$H$2000,5,FALSE),""))</f>
        <v/>
      </c>
      <c r="T177" s="55"/>
      <c r="U177" s="119"/>
      <c r="V177" s="119"/>
      <c r="W177" s="119"/>
      <c r="X177" s="119"/>
      <c r="Y177" s="119"/>
      <c r="Z177" s="119"/>
      <c r="AA177" s="119"/>
      <c r="AB177" s="119"/>
      <c r="AC177" s="119"/>
      <c r="AD177" s="119"/>
      <c r="AE177" s="119"/>
      <c r="AF177" s="119"/>
      <c r="AG177" s="119"/>
      <c r="AH177" s="119"/>
      <c r="AI177" s="119"/>
      <c r="AJ177" s="119"/>
      <c r="AK177" s="119"/>
      <c r="AL177" s="119"/>
      <c r="AM177" s="119"/>
      <c r="AN177" s="119"/>
      <c r="AO177" s="119"/>
      <c r="AP177" s="119"/>
      <c r="AQ177" s="119"/>
      <c r="AR177" s="119"/>
      <c r="AS177" s="119"/>
      <c r="AT177" s="119"/>
      <c r="AU177" s="119"/>
      <c r="AV177" s="119"/>
      <c r="AW177" s="119"/>
    </row>
    <row r="178" spans="1:49" ht="15" x14ac:dyDescent="0.2">
      <c r="A178" s="121"/>
      <c r="B178" s="122"/>
      <c r="C178" s="122"/>
      <c r="D178" s="122"/>
      <c r="E178" s="122"/>
      <c r="F178" s="58">
        <f t="shared" si="12"/>
        <v>0</v>
      </c>
      <c r="G178" s="59" t="str">
        <f>IF($B$1="Metric", IFERROR(VLOOKUP(SUBSTITUTE($A178&amp;"Metric"&amp;$B178," ",""),members_metric!$F$7:$J$2000,3,FALSE),""),  IFERROR(VLOOKUP(SUBSTITUTE($A178&amp;$B178," ",""),members!$D$7:$G$2000,3,FALSE),""))</f>
        <v/>
      </c>
      <c r="H178" s="60" t="str">
        <f t="shared" si="17"/>
        <v/>
      </c>
      <c r="I178" s="57"/>
      <c r="J178" s="61" t="str">
        <f>IFERROR(VLOOKUP(SUBSTITUTE($Q178&amp;ROUNDUP($G178,2)," ",""),HFF_Data1!$C$4:$M$1004,MATCH('Estimator FF 120+'!$C178,HFF_Data1!$C$4:$M$4,0),TRUE)*1000,"")</f>
        <v/>
      </c>
      <c r="K178" s="61" t="str">
        <f>IFERROR($J178/HFF_Data1!$H$1,"")</f>
        <v/>
      </c>
      <c r="L178" s="62" t="str">
        <f t="shared" si="14"/>
        <v/>
      </c>
      <c r="M178" s="63" t="str">
        <f>IFERROR(VLOOKUP(SUBSTITUTE($Q178&amp;ROUNDUP($G178,2)," ",""),HFF_Data1!$C$4:$N$1004,12,TRUE),"")</f>
        <v/>
      </c>
      <c r="N178" s="64" t="str">
        <f t="shared" si="15"/>
        <v/>
      </c>
      <c r="O178" s="65" t="str">
        <f t="shared" si="16"/>
        <v/>
      </c>
      <c r="P178" s="57"/>
      <c r="Q178" s="55" t="str">
        <f>IF($B$1="Metric",IFERROR(VLOOKUP(SUBSTITUTE($A178&amp;"Metric"&amp;$B178," ",""),members_metric!$F$7:$K$2000,6,FALSE),""),IFERROR(VLOOKUP(SUBSTITUTE($A178&amp;$B178," ",""),members!$D$7:$I$2000,6,FALSE),""))</f>
        <v/>
      </c>
      <c r="R178" s="66" t="str">
        <f>IF($B$1="Metric", IFERROR(VLOOKUP(SUBSTITUTE($A178&amp;"Metric"&amp;$B178," ",""),members_metric!$F$7:$J$2000,2,FALSE)/12,""),IFERROR(VLOOKUP(SUBSTITUTE($A178&amp;$B178," ",""),members!$D$7:$G$2000,2,FALSE)/12,""))</f>
        <v/>
      </c>
      <c r="S178" s="67" t="str">
        <f>IF($B$1="Metric", IFERROR(VLOOKUP(SUBSTITUTE($A178&amp;"Metric"&amp;$B178," ",""),members_metric!$F$7:$J$2000,5,FALSE),""),IFERROR(VLOOKUP(SUBSTITUTE($A178&amp;$B178," ",""),members!$D$7:$H$2000,5,FALSE),""))</f>
        <v/>
      </c>
      <c r="T178" s="55"/>
      <c r="U178" s="119"/>
      <c r="V178" s="119"/>
      <c r="W178" s="119"/>
      <c r="X178" s="119"/>
      <c r="Y178" s="119"/>
      <c r="Z178" s="119"/>
      <c r="AA178" s="119"/>
      <c r="AB178" s="119"/>
      <c r="AC178" s="119"/>
      <c r="AD178" s="119"/>
      <c r="AE178" s="119"/>
      <c r="AF178" s="119"/>
      <c r="AG178" s="119"/>
      <c r="AH178" s="119"/>
      <c r="AI178" s="119"/>
      <c r="AJ178" s="119"/>
      <c r="AK178" s="119"/>
      <c r="AL178" s="119"/>
      <c r="AM178" s="119"/>
      <c r="AN178" s="119"/>
      <c r="AO178" s="119"/>
      <c r="AP178" s="119"/>
      <c r="AQ178" s="119"/>
      <c r="AR178" s="119"/>
      <c r="AS178" s="119"/>
      <c r="AT178" s="119"/>
      <c r="AU178" s="119"/>
      <c r="AV178" s="119"/>
      <c r="AW178" s="119"/>
    </row>
    <row r="179" spans="1:49" ht="15" x14ac:dyDescent="0.2">
      <c r="A179" s="121"/>
      <c r="B179" s="122"/>
      <c r="C179" s="122"/>
      <c r="D179" s="122"/>
      <c r="E179" s="122"/>
      <c r="F179" s="58">
        <f t="shared" si="12"/>
        <v>0</v>
      </c>
      <c r="G179" s="59" t="str">
        <f>IF($B$1="Metric", IFERROR(VLOOKUP(SUBSTITUTE($A179&amp;"Metric"&amp;$B179," ",""),members_metric!$F$7:$J$2000,3,FALSE),""),  IFERROR(VLOOKUP(SUBSTITUTE($A179&amp;$B179," ",""),members!$D$7:$G$2000,3,FALSE),""))</f>
        <v/>
      </c>
      <c r="H179" s="60" t="str">
        <f t="shared" si="17"/>
        <v/>
      </c>
      <c r="I179" s="57"/>
      <c r="J179" s="61" t="str">
        <f>IFERROR(VLOOKUP(SUBSTITUTE($Q179&amp;ROUNDUP($G179,2)," ",""),HFF_Data1!$C$4:$M$1004,MATCH('Estimator FF 120+'!$C179,HFF_Data1!$C$4:$M$4,0),TRUE)*1000,"")</f>
        <v/>
      </c>
      <c r="K179" s="61" t="str">
        <f>IFERROR($J179/HFF_Data1!$H$1,"")</f>
        <v/>
      </c>
      <c r="L179" s="62" t="str">
        <f t="shared" si="14"/>
        <v/>
      </c>
      <c r="M179" s="63" t="str">
        <f>IFERROR(VLOOKUP(SUBSTITUTE($Q179&amp;ROUNDUP($G179,2)," ",""),HFF_Data1!$C$4:$N$1004,12,TRUE),"")</f>
        <v/>
      </c>
      <c r="N179" s="64" t="str">
        <f t="shared" si="15"/>
        <v/>
      </c>
      <c r="O179" s="65" t="str">
        <f t="shared" si="16"/>
        <v/>
      </c>
      <c r="P179" s="57"/>
      <c r="Q179" s="55" t="str">
        <f>IF($B$1="Metric",IFERROR(VLOOKUP(SUBSTITUTE($A179&amp;"Metric"&amp;$B179," ",""),members_metric!$F$7:$K$2000,6,FALSE),""),IFERROR(VLOOKUP(SUBSTITUTE($A179&amp;$B179," ",""),members!$D$7:$I$2000,6,FALSE),""))</f>
        <v/>
      </c>
      <c r="R179" s="66" t="str">
        <f>IF($B$1="Metric", IFERROR(VLOOKUP(SUBSTITUTE($A179&amp;"Metric"&amp;$B179," ",""),members_metric!$F$7:$J$2000,2,FALSE)/12,""),IFERROR(VLOOKUP(SUBSTITUTE($A179&amp;$B179," ",""),members!$D$7:$G$2000,2,FALSE)/12,""))</f>
        <v/>
      </c>
      <c r="S179" s="67" t="str">
        <f>IF($B$1="Metric", IFERROR(VLOOKUP(SUBSTITUTE($A179&amp;"Metric"&amp;$B179," ",""),members_metric!$F$7:$J$2000,5,FALSE),""),IFERROR(VLOOKUP(SUBSTITUTE($A179&amp;$B179," ",""),members!$D$7:$H$2000,5,FALSE),""))</f>
        <v/>
      </c>
      <c r="T179" s="55"/>
      <c r="U179" s="119"/>
      <c r="V179" s="119"/>
      <c r="W179" s="119"/>
      <c r="X179" s="119"/>
      <c r="Y179" s="119"/>
      <c r="Z179" s="119"/>
      <c r="AA179" s="119"/>
      <c r="AB179" s="119"/>
      <c r="AC179" s="119"/>
      <c r="AD179" s="119"/>
      <c r="AE179" s="119"/>
      <c r="AF179" s="119"/>
      <c r="AG179" s="119"/>
      <c r="AH179" s="119"/>
      <c r="AI179" s="119"/>
      <c r="AJ179" s="119"/>
      <c r="AK179" s="119"/>
      <c r="AL179" s="119"/>
      <c r="AM179" s="119"/>
      <c r="AN179" s="119"/>
      <c r="AO179" s="119"/>
      <c r="AP179" s="119"/>
      <c r="AQ179" s="119"/>
      <c r="AR179" s="119"/>
      <c r="AS179" s="119"/>
      <c r="AT179" s="119"/>
      <c r="AU179" s="119"/>
      <c r="AV179" s="119"/>
      <c r="AW179" s="119"/>
    </row>
    <row r="180" spans="1:49" ht="15" x14ac:dyDescent="0.2">
      <c r="A180" s="121"/>
      <c r="B180" s="122"/>
      <c r="C180" s="122"/>
      <c r="D180" s="122"/>
      <c r="E180" s="122"/>
      <c r="F180" s="58">
        <f t="shared" si="12"/>
        <v>0</v>
      </c>
      <c r="G180" s="59" t="str">
        <f>IF($B$1="Metric", IFERROR(VLOOKUP(SUBSTITUTE($A180&amp;"Metric"&amp;$B180," ",""),members_metric!$F$7:$J$2000,3,FALSE),""),  IFERROR(VLOOKUP(SUBSTITUTE($A180&amp;$B180," ",""),members!$D$7:$G$2000,3,FALSE),""))</f>
        <v/>
      </c>
      <c r="H180" s="60" t="str">
        <f t="shared" si="17"/>
        <v/>
      </c>
      <c r="I180" s="57"/>
      <c r="J180" s="61" t="str">
        <f>IFERROR(VLOOKUP(SUBSTITUTE($Q180&amp;ROUNDUP($G180,2)," ",""),HFF_Data1!$C$4:$M$1004,MATCH('Estimator FF 120+'!$C180,HFF_Data1!$C$4:$M$4,0),TRUE)*1000,"")</f>
        <v/>
      </c>
      <c r="K180" s="61" t="str">
        <f>IFERROR($J180/HFF_Data1!$H$1,"")</f>
        <v/>
      </c>
      <c r="L180" s="62" t="str">
        <f t="shared" si="14"/>
        <v/>
      </c>
      <c r="M180" s="63" t="str">
        <f>IFERROR(VLOOKUP(SUBSTITUTE($Q180&amp;ROUNDUP($G180,2)," ",""),HFF_Data1!$C$4:$N$1004,12,TRUE),"")</f>
        <v/>
      </c>
      <c r="N180" s="64" t="str">
        <f t="shared" si="15"/>
        <v/>
      </c>
      <c r="O180" s="65" t="str">
        <f t="shared" si="16"/>
        <v/>
      </c>
      <c r="P180" s="57"/>
      <c r="Q180" s="55" t="str">
        <f>IF($B$1="Metric",IFERROR(VLOOKUP(SUBSTITUTE($A180&amp;"Metric"&amp;$B180," ",""),members_metric!$F$7:$K$2000,6,FALSE),""),IFERROR(VLOOKUP(SUBSTITUTE($A180&amp;$B180," ",""),members!$D$7:$I$2000,6,FALSE),""))</f>
        <v/>
      </c>
      <c r="R180" s="66" t="str">
        <f>IF($B$1="Metric", IFERROR(VLOOKUP(SUBSTITUTE($A180&amp;"Metric"&amp;$B180," ",""),members_metric!$F$7:$J$2000,2,FALSE)/12,""),IFERROR(VLOOKUP(SUBSTITUTE($A180&amp;$B180," ",""),members!$D$7:$G$2000,2,FALSE)/12,""))</f>
        <v/>
      </c>
      <c r="S180" s="67" t="str">
        <f>IF($B$1="Metric", IFERROR(VLOOKUP(SUBSTITUTE($A180&amp;"Metric"&amp;$B180," ",""),members_metric!$F$7:$J$2000,5,FALSE),""),IFERROR(VLOOKUP(SUBSTITUTE($A180&amp;$B180," ",""),members!$D$7:$H$2000,5,FALSE),""))</f>
        <v/>
      </c>
      <c r="T180" s="55"/>
      <c r="U180" s="119"/>
      <c r="V180" s="119"/>
      <c r="W180" s="119"/>
      <c r="X180" s="119"/>
      <c r="Y180" s="119"/>
      <c r="Z180" s="119"/>
      <c r="AA180" s="119"/>
      <c r="AB180" s="119"/>
      <c r="AC180" s="119"/>
      <c r="AD180" s="119"/>
      <c r="AE180" s="119"/>
      <c r="AF180" s="119"/>
      <c r="AG180" s="119"/>
      <c r="AH180" s="119"/>
      <c r="AI180" s="119"/>
      <c r="AJ180" s="119"/>
      <c r="AK180" s="119"/>
      <c r="AL180" s="119"/>
      <c r="AM180" s="119"/>
      <c r="AN180" s="119"/>
      <c r="AO180" s="119"/>
      <c r="AP180" s="119"/>
      <c r="AQ180" s="119"/>
      <c r="AR180" s="119"/>
      <c r="AS180" s="119"/>
      <c r="AT180" s="119"/>
      <c r="AU180" s="119"/>
      <c r="AV180" s="119"/>
      <c r="AW180" s="119"/>
    </row>
    <row r="181" spans="1:49" ht="15" x14ac:dyDescent="0.2">
      <c r="A181" s="121"/>
      <c r="B181" s="122"/>
      <c r="C181" s="122"/>
      <c r="D181" s="122"/>
      <c r="E181" s="122"/>
      <c r="F181" s="58">
        <f t="shared" si="12"/>
        <v>0</v>
      </c>
      <c r="G181" s="59" t="str">
        <f>IF($B$1="Metric", IFERROR(VLOOKUP(SUBSTITUTE($A181&amp;"Metric"&amp;$B181," ",""),members_metric!$F$7:$J$2000,3,FALSE),""),  IFERROR(VLOOKUP(SUBSTITUTE($A181&amp;$B181," ",""),members!$D$7:$G$2000,3,FALSE),""))</f>
        <v/>
      </c>
      <c r="H181" s="60" t="str">
        <f t="shared" si="17"/>
        <v/>
      </c>
      <c r="I181" s="57"/>
      <c r="J181" s="61" t="str">
        <f>IFERROR(VLOOKUP(SUBSTITUTE($Q181&amp;ROUNDUP($G181,2)," ",""),HFF_Data1!$C$4:$M$1004,MATCH('Estimator FF 120+'!$C181,HFF_Data1!$C$4:$M$4,0),TRUE)*1000,"")</f>
        <v/>
      </c>
      <c r="K181" s="61" t="str">
        <f>IFERROR($J181/HFF_Data1!$H$1,"")</f>
        <v/>
      </c>
      <c r="L181" s="62" t="str">
        <f t="shared" si="14"/>
        <v/>
      </c>
      <c r="M181" s="63" t="str">
        <f>IFERROR(VLOOKUP(SUBSTITUTE($Q181&amp;ROUNDUP($G181,2)," ",""),HFF_Data1!$C$4:$N$1004,12,TRUE),"")</f>
        <v/>
      </c>
      <c r="N181" s="64" t="str">
        <f t="shared" si="15"/>
        <v/>
      </c>
      <c r="O181" s="65" t="str">
        <f t="shared" si="16"/>
        <v/>
      </c>
      <c r="P181" s="57"/>
      <c r="Q181" s="55" t="str">
        <f>IF($B$1="Metric",IFERROR(VLOOKUP(SUBSTITUTE($A181&amp;"Metric"&amp;$B181," ",""),members_metric!$F$7:$K$2000,6,FALSE),""),IFERROR(VLOOKUP(SUBSTITUTE($A181&amp;$B181," ",""),members!$D$7:$I$2000,6,FALSE),""))</f>
        <v/>
      </c>
      <c r="R181" s="66" t="str">
        <f>IF($B$1="Metric", IFERROR(VLOOKUP(SUBSTITUTE($A181&amp;"Metric"&amp;$B181," ",""),members_metric!$F$7:$J$2000,2,FALSE)/12,""),IFERROR(VLOOKUP(SUBSTITUTE($A181&amp;$B181," ",""),members!$D$7:$G$2000,2,FALSE)/12,""))</f>
        <v/>
      </c>
      <c r="S181" s="67" t="str">
        <f>IF($B$1="Metric", IFERROR(VLOOKUP(SUBSTITUTE($A181&amp;"Metric"&amp;$B181," ",""),members_metric!$F$7:$J$2000,5,FALSE),""),IFERROR(VLOOKUP(SUBSTITUTE($A181&amp;$B181," ",""),members!$D$7:$H$2000,5,FALSE),""))</f>
        <v/>
      </c>
      <c r="T181" s="55"/>
      <c r="U181" s="119"/>
      <c r="V181" s="119"/>
      <c r="W181" s="119"/>
      <c r="X181" s="119"/>
      <c r="Y181" s="119"/>
      <c r="Z181" s="119"/>
      <c r="AA181" s="119"/>
      <c r="AB181" s="119"/>
      <c r="AC181" s="119"/>
      <c r="AD181" s="119"/>
      <c r="AE181" s="119"/>
      <c r="AF181" s="119"/>
      <c r="AG181" s="119"/>
      <c r="AH181" s="119"/>
      <c r="AI181" s="119"/>
      <c r="AJ181" s="119"/>
      <c r="AK181" s="119"/>
      <c r="AL181" s="119"/>
      <c r="AM181" s="119"/>
      <c r="AN181" s="119"/>
      <c r="AO181" s="119"/>
      <c r="AP181" s="119"/>
      <c r="AQ181" s="119"/>
      <c r="AR181" s="119"/>
      <c r="AS181" s="119"/>
      <c r="AT181" s="119"/>
      <c r="AU181" s="119"/>
      <c r="AV181" s="119"/>
      <c r="AW181" s="119"/>
    </row>
    <row r="182" spans="1:49" ht="15" x14ac:dyDescent="0.2">
      <c r="A182" s="121"/>
      <c r="B182" s="122"/>
      <c r="C182" s="122"/>
      <c r="D182" s="122"/>
      <c r="E182" s="122"/>
      <c r="F182" s="58">
        <f t="shared" si="12"/>
        <v>0</v>
      </c>
      <c r="G182" s="59" t="str">
        <f>IF($B$1="Metric", IFERROR(VLOOKUP(SUBSTITUTE($A182&amp;"Metric"&amp;$B182," ",""),members_metric!$F$7:$J$2000,3,FALSE),""),  IFERROR(VLOOKUP(SUBSTITUTE($A182&amp;$B182," ",""),members!$D$7:$G$2000,3,FALSE),""))</f>
        <v/>
      </c>
      <c r="H182" s="60" t="str">
        <f t="shared" si="17"/>
        <v/>
      </c>
      <c r="I182" s="57"/>
      <c r="J182" s="61" t="str">
        <f>IFERROR(VLOOKUP(SUBSTITUTE($Q182&amp;ROUNDUP($G182,2)," ",""),HFF_Data1!$C$4:$M$1004,MATCH('Estimator FF 120+'!$C182,HFF_Data1!$C$4:$M$4,0),TRUE)*1000,"")</f>
        <v/>
      </c>
      <c r="K182" s="61" t="str">
        <f>IFERROR($J182/HFF_Data1!$H$1,"")</f>
        <v/>
      </c>
      <c r="L182" s="62" t="str">
        <f t="shared" si="14"/>
        <v/>
      </c>
      <c r="M182" s="63" t="str">
        <f>IFERROR(VLOOKUP(SUBSTITUTE($Q182&amp;ROUNDUP($G182,2)," ",""),HFF_Data1!$C$4:$N$1004,12,TRUE),"")</f>
        <v/>
      </c>
      <c r="N182" s="64" t="str">
        <f t="shared" si="15"/>
        <v/>
      </c>
      <c r="O182" s="65" t="str">
        <f t="shared" si="16"/>
        <v/>
      </c>
      <c r="P182" s="57"/>
      <c r="Q182" s="55" t="str">
        <f>IF($B$1="Metric",IFERROR(VLOOKUP(SUBSTITUTE($A182&amp;"Metric"&amp;$B182," ",""),members_metric!$F$7:$K$2000,6,FALSE),""),IFERROR(VLOOKUP(SUBSTITUTE($A182&amp;$B182," ",""),members!$D$7:$I$2000,6,FALSE),""))</f>
        <v/>
      </c>
      <c r="R182" s="66" t="str">
        <f>IF($B$1="Metric", IFERROR(VLOOKUP(SUBSTITUTE($A182&amp;"Metric"&amp;$B182," ",""),members_metric!$F$7:$J$2000,2,FALSE)/12,""),IFERROR(VLOOKUP(SUBSTITUTE($A182&amp;$B182," ",""),members!$D$7:$G$2000,2,FALSE)/12,""))</f>
        <v/>
      </c>
      <c r="S182" s="67" t="str">
        <f>IF($B$1="Metric", IFERROR(VLOOKUP(SUBSTITUTE($A182&amp;"Metric"&amp;$B182," ",""),members_metric!$F$7:$J$2000,5,FALSE),""),IFERROR(VLOOKUP(SUBSTITUTE($A182&amp;$B182," ",""),members!$D$7:$H$2000,5,FALSE),""))</f>
        <v/>
      </c>
      <c r="T182" s="55"/>
      <c r="U182" s="119"/>
      <c r="V182" s="119"/>
      <c r="W182" s="119"/>
      <c r="X182" s="119"/>
      <c r="Y182" s="119"/>
      <c r="Z182" s="119"/>
      <c r="AA182" s="119"/>
      <c r="AB182" s="119"/>
      <c r="AC182" s="119"/>
      <c r="AD182" s="119"/>
      <c r="AE182" s="119"/>
      <c r="AF182" s="119"/>
      <c r="AG182" s="119"/>
      <c r="AH182" s="119"/>
      <c r="AI182" s="119"/>
      <c r="AJ182" s="119"/>
      <c r="AK182" s="119"/>
      <c r="AL182" s="119"/>
      <c r="AM182" s="119"/>
      <c r="AN182" s="119"/>
      <c r="AO182" s="119"/>
      <c r="AP182" s="119"/>
      <c r="AQ182" s="119"/>
      <c r="AR182" s="119"/>
      <c r="AS182" s="119"/>
      <c r="AT182" s="119"/>
      <c r="AU182" s="119"/>
      <c r="AV182" s="119"/>
      <c r="AW182" s="119"/>
    </row>
    <row r="183" spans="1:49" ht="15" x14ac:dyDescent="0.2">
      <c r="A183" s="121"/>
      <c r="B183" s="122"/>
      <c r="C183" s="122"/>
      <c r="D183" s="122"/>
      <c r="E183" s="122"/>
      <c r="F183" s="58">
        <f t="shared" si="12"/>
        <v>0</v>
      </c>
      <c r="G183" s="59" t="str">
        <f>IF($B$1="Metric", IFERROR(VLOOKUP(SUBSTITUTE($A183&amp;"Metric"&amp;$B183," ",""),members_metric!$F$7:$J$2000,3,FALSE),""),  IFERROR(VLOOKUP(SUBSTITUTE($A183&amp;$B183," ",""),members!$D$7:$G$2000,3,FALSE),""))</f>
        <v/>
      </c>
      <c r="H183" s="60" t="str">
        <f t="shared" si="17"/>
        <v/>
      </c>
      <c r="I183" s="57"/>
      <c r="J183" s="61" t="str">
        <f>IFERROR(VLOOKUP(SUBSTITUTE($Q183&amp;ROUNDUP($G183,2)," ",""),HFF_Data1!$C$4:$M$1004,MATCH('Estimator FF 120+'!$C183,HFF_Data1!$C$4:$M$4,0),TRUE)*1000,"")</f>
        <v/>
      </c>
      <c r="K183" s="61" t="str">
        <f>IFERROR($J183/HFF_Data1!$H$1,"")</f>
        <v/>
      </c>
      <c r="L183" s="62" t="str">
        <f t="shared" si="14"/>
        <v/>
      </c>
      <c r="M183" s="63" t="str">
        <f>IFERROR(VLOOKUP(SUBSTITUTE($Q183&amp;ROUNDUP($G183,2)," ",""),HFF_Data1!$C$4:$N$1004,12,TRUE),"")</f>
        <v/>
      </c>
      <c r="N183" s="64" t="str">
        <f t="shared" si="15"/>
        <v/>
      </c>
      <c r="O183" s="65" t="str">
        <f t="shared" si="16"/>
        <v/>
      </c>
      <c r="P183" s="57"/>
      <c r="Q183" s="55" t="str">
        <f>IF($B$1="Metric",IFERROR(VLOOKUP(SUBSTITUTE($A183&amp;"Metric"&amp;$B183," ",""),members_metric!$F$7:$K$2000,6,FALSE),""),IFERROR(VLOOKUP(SUBSTITUTE($A183&amp;$B183," ",""),members!$D$7:$I$2000,6,FALSE),""))</f>
        <v/>
      </c>
      <c r="R183" s="66" t="str">
        <f>IF($B$1="Metric", IFERROR(VLOOKUP(SUBSTITUTE($A183&amp;"Metric"&amp;$B183," ",""),members_metric!$F$7:$J$2000,2,FALSE)/12,""),IFERROR(VLOOKUP(SUBSTITUTE($A183&amp;$B183," ",""),members!$D$7:$G$2000,2,FALSE)/12,""))</f>
        <v/>
      </c>
      <c r="S183" s="67" t="str">
        <f>IF($B$1="Metric", IFERROR(VLOOKUP(SUBSTITUTE($A183&amp;"Metric"&amp;$B183," ",""),members_metric!$F$7:$J$2000,5,FALSE),""),IFERROR(VLOOKUP(SUBSTITUTE($A183&amp;$B183," ",""),members!$D$7:$H$2000,5,FALSE),""))</f>
        <v/>
      </c>
      <c r="T183" s="55"/>
      <c r="U183" s="119"/>
      <c r="V183" s="119"/>
      <c r="W183" s="119"/>
      <c r="X183" s="119"/>
      <c r="Y183" s="119"/>
      <c r="Z183" s="119"/>
      <c r="AA183" s="119"/>
      <c r="AB183" s="119"/>
      <c r="AC183" s="119"/>
      <c r="AD183" s="119"/>
      <c r="AE183" s="119"/>
      <c r="AF183" s="119"/>
      <c r="AG183" s="119"/>
      <c r="AH183" s="119"/>
      <c r="AI183" s="119"/>
      <c r="AJ183" s="119"/>
      <c r="AK183" s="119"/>
      <c r="AL183" s="119"/>
      <c r="AM183" s="119"/>
      <c r="AN183" s="119"/>
      <c r="AO183" s="119"/>
      <c r="AP183" s="119"/>
      <c r="AQ183" s="119"/>
      <c r="AR183" s="119"/>
      <c r="AS183" s="119"/>
      <c r="AT183" s="119"/>
      <c r="AU183" s="119"/>
      <c r="AV183" s="119"/>
      <c r="AW183" s="119"/>
    </row>
    <row r="184" spans="1:49" ht="15" x14ac:dyDescent="0.2">
      <c r="A184" s="121"/>
      <c r="B184" s="122"/>
      <c r="C184" s="122"/>
      <c r="D184" s="122"/>
      <c r="E184" s="122"/>
      <c r="F184" s="58">
        <f t="shared" si="12"/>
        <v>0</v>
      </c>
      <c r="G184" s="59" t="str">
        <f>IF($B$1="Metric", IFERROR(VLOOKUP(SUBSTITUTE($A184&amp;"Metric"&amp;$B184," ",""),members_metric!$F$7:$J$2000,3,FALSE),""),  IFERROR(VLOOKUP(SUBSTITUTE($A184&amp;$B184," ",""),members!$D$7:$G$2000,3,FALSE),""))</f>
        <v/>
      </c>
      <c r="H184" s="60" t="str">
        <f t="shared" si="17"/>
        <v/>
      </c>
      <c r="I184" s="57"/>
      <c r="J184" s="61" t="str">
        <f>IFERROR(VLOOKUP(SUBSTITUTE($Q184&amp;ROUNDUP($G184,2)," ",""),HFF_Data1!$C$4:$M$1004,MATCH('Estimator FF 120+'!$C184,HFF_Data1!$C$4:$M$4,0),TRUE)*1000,"")</f>
        <v/>
      </c>
      <c r="K184" s="61" t="str">
        <f>IFERROR($J184/HFF_Data1!$H$1,"")</f>
        <v/>
      </c>
      <c r="L184" s="62" t="str">
        <f t="shared" si="14"/>
        <v/>
      </c>
      <c r="M184" s="63" t="str">
        <f>IFERROR(VLOOKUP(SUBSTITUTE($Q184&amp;ROUNDUP($G184,2)," ",""),HFF_Data1!$C$4:$N$1004,12,TRUE),"")</f>
        <v/>
      </c>
      <c r="N184" s="64" t="str">
        <f t="shared" si="15"/>
        <v/>
      </c>
      <c r="O184" s="65" t="str">
        <f t="shared" si="16"/>
        <v/>
      </c>
      <c r="P184" s="57"/>
      <c r="Q184" s="55" t="str">
        <f>IF($B$1="Metric",IFERROR(VLOOKUP(SUBSTITUTE($A184&amp;"Metric"&amp;$B184," ",""),members_metric!$F$7:$K$2000,6,FALSE),""),IFERROR(VLOOKUP(SUBSTITUTE($A184&amp;$B184," ",""),members!$D$7:$I$2000,6,FALSE),""))</f>
        <v/>
      </c>
      <c r="R184" s="66" t="str">
        <f>IF($B$1="Metric", IFERROR(VLOOKUP(SUBSTITUTE($A184&amp;"Metric"&amp;$B184," ",""),members_metric!$F$7:$J$2000,2,FALSE)/12,""),IFERROR(VLOOKUP(SUBSTITUTE($A184&amp;$B184," ",""),members!$D$7:$G$2000,2,FALSE)/12,""))</f>
        <v/>
      </c>
      <c r="S184" s="67" t="str">
        <f>IF($B$1="Metric", IFERROR(VLOOKUP(SUBSTITUTE($A184&amp;"Metric"&amp;$B184," ",""),members_metric!$F$7:$J$2000,5,FALSE),""),IFERROR(VLOOKUP(SUBSTITUTE($A184&amp;$B184," ",""),members!$D$7:$H$2000,5,FALSE),""))</f>
        <v/>
      </c>
      <c r="T184" s="55"/>
      <c r="U184" s="119"/>
      <c r="V184" s="119"/>
      <c r="W184" s="119"/>
      <c r="X184" s="119"/>
      <c r="Y184" s="119"/>
      <c r="Z184" s="119"/>
      <c r="AA184" s="119"/>
      <c r="AB184" s="119"/>
      <c r="AC184" s="119"/>
      <c r="AD184" s="119"/>
      <c r="AE184" s="119"/>
      <c r="AF184" s="119"/>
      <c r="AG184" s="119"/>
      <c r="AH184" s="119"/>
      <c r="AI184" s="119"/>
      <c r="AJ184" s="119"/>
      <c r="AK184" s="119"/>
      <c r="AL184" s="119"/>
      <c r="AM184" s="119"/>
      <c r="AN184" s="119"/>
      <c r="AO184" s="119"/>
      <c r="AP184" s="119"/>
      <c r="AQ184" s="119"/>
      <c r="AR184" s="119"/>
      <c r="AS184" s="119"/>
      <c r="AT184" s="119"/>
      <c r="AU184" s="119"/>
      <c r="AV184" s="119"/>
      <c r="AW184" s="119"/>
    </row>
    <row r="185" spans="1:49" ht="15" x14ac:dyDescent="0.2">
      <c r="A185" s="121"/>
      <c r="B185" s="122"/>
      <c r="C185" s="122"/>
      <c r="D185" s="122"/>
      <c r="E185" s="122"/>
      <c r="F185" s="58">
        <f t="shared" si="12"/>
        <v>0</v>
      </c>
      <c r="G185" s="59" t="str">
        <f>IF($B$1="Metric", IFERROR(VLOOKUP(SUBSTITUTE($A185&amp;"Metric"&amp;$B185," ",""),members_metric!$F$7:$J$2000,3,FALSE),""),  IFERROR(VLOOKUP(SUBSTITUTE($A185&amp;$B185," ",""),members!$D$7:$G$2000,3,FALSE),""))</f>
        <v/>
      </c>
      <c r="H185" s="60" t="str">
        <f t="shared" si="17"/>
        <v/>
      </c>
      <c r="I185" s="57"/>
      <c r="J185" s="61" t="str">
        <f>IFERROR(VLOOKUP(SUBSTITUTE($Q185&amp;ROUNDUP($G185,2)," ",""),HFF_Data1!$C$4:$M$1004,MATCH('Estimator FF 120+'!$C185,HFF_Data1!$C$4:$M$4,0),TRUE)*1000,"")</f>
        <v/>
      </c>
      <c r="K185" s="61" t="str">
        <f>IFERROR($J185/HFF_Data1!$H$1,"")</f>
        <v/>
      </c>
      <c r="L185" s="62" t="str">
        <f t="shared" si="14"/>
        <v/>
      </c>
      <c r="M185" s="63" t="str">
        <f>IFERROR(VLOOKUP(SUBSTITUTE($Q185&amp;ROUNDUP($G185,2)," ",""),HFF_Data1!$C$4:$N$1004,12,TRUE),"")</f>
        <v/>
      </c>
      <c r="N185" s="64" t="str">
        <f t="shared" si="15"/>
        <v/>
      </c>
      <c r="O185" s="65" t="str">
        <f t="shared" si="16"/>
        <v/>
      </c>
      <c r="P185" s="57"/>
      <c r="Q185" s="55" t="str">
        <f>IF($B$1="Metric",IFERROR(VLOOKUP(SUBSTITUTE($A185&amp;"Metric"&amp;$B185," ",""),members_metric!$F$7:$K$2000,6,FALSE),""),IFERROR(VLOOKUP(SUBSTITUTE($A185&amp;$B185," ",""),members!$D$7:$I$2000,6,FALSE),""))</f>
        <v/>
      </c>
      <c r="R185" s="66" t="str">
        <f>IF($B$1="Metric", IFERROR(VLOOKUP(SUBSTITUTE($A185&amp;"Metric"&amp;$B185," ",""),members_metric!$F$7:$J$2000,2,FALSE)/12,""),IFERROR(VLOOKUP(SUBSTITUTE($A185&amp;$B185," ",""),members!$D$7:$G$2000,2,FALSE)/12,""))</f>
        <v/>
      </c>
      <c r="S185" s="67" t="str">
        <f>IF($B$1="Metric", IFERROR(VLOOKUP(SUBSTITUTE($A185&amp;"Metric"&amp;$B185," ",""),members_metric!$F$7:$J$2000,5,FALSE),""),IFERROR(VLOOKUP(SUBSTITUTE($A185&amp;$B185," ",""),members!$D$7:$H$2000,5,FALSE),""))</f>
        <v/>
      </c>
      <c r="T185" s="55"/>
      <c r="U185" s="119"/>
      <c r="V185" s="119"/>
      <c r="W185" s="119"/>
      <c r="X185" s="119"/>
      <c r="Y185" s="119"/>
      <c r="Z185" s="119"/>
      <c r="AA185" s="119"/>
      <c r="AB185" s="119"/>
      <c r="AC185" s="119"/>
      <c r="AD185" s="119"/>
      <c r="AE185" s="119"/>
      <c r="AF185" s="119"/>
      <c r="AG185" s="119"/>
      <c r="AH185" s="119"/>
      <c r="AI185" s="119"/>
      <c r="AJ185" s="119"/>
      <c r="AK185" s="119"/>
      <c r="AL185" s="119"/>
      <c r="AM185" s="119"/>
      <c r="AN185" s="119"/>
      <c r="AO185" s="119"/>
      <c r="AP185" s="119"/>
      <c r="AQ185" s="119"/>
      <c r="AR185" s="119"/>
      <c r="AS185" s="119"/>
      <c r="AT185" s="119"/>
      <c r="AU185" s="119"/>
      <c r="AV185" s="119"/>
      <c r="AW185" s="119"/>
    </row>
    <row r="186" spans="1:49" ht="15" x14ac:dyDescent="0.2">
      <c r="A186" s="121"/>
      <c r="B186" s="122"/>
      <c r="C186" s="122"/>
      <c r="D186" s="122"/>
      <c r="E186" s="122"/>
      <c r="F186" s="58">
        <f t="shared" si="12"/>
        <v>0</v>
      </c>
      <c r="G186" s="59" t="str">
        <f>IF($B$1="Metric", IFERROR(VLOOKUP(SUBSTITUTE($A186&amp;"Metric"&amp;$B186," ",""),members_metric!$F$7:$J$2000,3,FALSE),""),  IFERROR(VLOOKUP(SUBSTITUTE($A186&amp;$B186," ",""),members!$D$7:$G$2000,3,FALSE),""))</f>
        <v/>
      </c>
      <c r="H186" s="60" t="str">
        <f t="shared" si="17"/>
        <v/>
      </c>
      <c r="I186" s="57"/>
      <c r="J186" s="61" t="str">
        <f>IFERROR(VLOOKUP(SUBSTITUTE($Q186&amp;ROUNDUP($G186,2)," ",""),HFF_Data1!$C$4:$M$1004,MATCH('Estimator FF 120+'!$C186,HFF_Data1!$C$4:$M$4,0),TRUE)*1000,"")</f>
        <v/>
      </c>
      <c r="K186" s="61" t="str">
        <f>IFERROR($J186/HFF_Data1!$H$1,"")</f>
        <v/>
      </c>
      <c r="L186" s="62" t="str">
        <f t="shared" si="14"/>
        <v/>
      </c>
      <c r="M186" s="63" t="str">
        <f>IFERROR(VLOOKUP(SUBSTITUTE($Q186&amp;ROUNDUP($G186,2)," ",""),HFF_Data1!$C$4:$N$1004,12,TRUE),"")</f>
        <v/>
      </c>
      <c r="N186" s="64" t="str">
        <f t="shared" si="15"/>
        <v/>
      </c>
      <c r="O186" s="65" t="str">
        <f t="shared" si="16"/>
        <v/>
      </c>
      <c r="P186" s="57"/>
      <c r="Q186" s="55" t="str">
        <f>IF($B$1="Metric",IFERROR(VLOOKUP(SUBSTITUTE($A186&amp;"Metric"&amp;$B186," ",""),members_metric!$F$7:$K$2000,6,FALSE),""),IFERROR(VLOOKUP(SUBSTITUTE($A186&amp;$B186," ",""),members!$D$7:$I$2000,6,FALSE),""))</f>
        <v/>
      </c>
      <c r="R186" s="66" t="str">
        <f>IF($B$1="Metric", IFERROR(VLOOKUP(SUBSTITUTE($A186&amp;"Metric"&amp;$B186," ",""),members_metric!$F$7:$J$2000,2,FALSE)/12,""),IFERROR(VLOOKUP(SUBSTITUTE($A186&amp;$B186," ",""),members!$D$7:$G$2000,2,FALSE)/12,""))</f>
        <v/>
      </c>
      <c r="S186" s="67" t="str">
        <f>IF($B$1="Metric", IFERROR(VLOOKUP(SUBSTITUTE($A186&amp;"Metric"&amp;$B186," ",""),members_metric!$F$7:$J$2000,5,FALSE),""),IFERROR(VLOOKUP(SUBSTITUTE($A186&amp;$B186," ",""),members!$D$7:$H$2000,5,FALSE),""))</f>
        <v/>
      </c>
      <c r="T186" s="55"/>
      <c r="U186" s="119"/>
      <c r="V186" s="119"/>
      <c r="W186" s="119"/>
      <c r="X186" s="119"/>
      <c r="Y186" s="119"/>
      <c r="Z186" s="119"/>
      <c r="AA186" s="119"/>
      <c r="AB186" s="119"/>
      <c r="AC186" s="119"/>
      <c r="AD186" s="119"/>
      <c r="AE186" s="119"/>
      <c r="AF186" s="119"/>
      <c r="AG186" s="119"/>
      <c r="AH186" s="119"/>
      <c r="AI186" s="119"/>
      <c r="AJ186" s="119"/>
      <c r="AK186" s="119"/>
      <c r="AL186" s="119"/>
      <c r="AM186" s="119"/>
      <c r="AN186" s="119"/>
      <c r="AO186" s="119"/>
      <c r="AP186" s="119"/>
      <c r="AQ186" s="119"/>
      <c r="AR186" s="119"/>
      <c r="AS186" s="119"/>
      <c r="AT186" s="119"/>
      <c r="AU186" s="119"/>
      <c r="AV186" s="119"/>
      <c r="AW186" s="119"/>
    </row>
    <row r="187" spans="1:49" ht="15" x14ac:dyDescent="0.2">
      <c r="A187" s="121"/>
      <c r="B187" s="122"/>
      <c r="C187" s="122"/>
      <c r="D187" s="122"/>
      <c r="E187" s="122"/>
      <c r="F187" s="58">
        <f t="shared" si="12"/>
        <v>0</v>
      </c>
      <c r="G187" s="59" t="str">
        <f>IF($B$1="Metric", IFERROR(VLOOKUP(SUBSTITUTE($A187&amp;"Metric"&amp;$B187," ",""),members_metric!$F$7:$J$2000,3,FALSE),""),  IFERROR(VLOOKUP(SUBSTITUTE($A187&amp;$B187," ",""),members!$D$7:$G$2000,3,FALSE),""))</f>
        <v/>
      </c>
      <c r="H187" s="60" t="str">
        <f t="shared" si="17"/>
        <v/>
      </c>
      <c r="I187" s="57"/>
      <c r="J187" s="61" t="str">
        <f>IFERROR(VLOOKUP(SUBSTITUTE($Q187&amp;ROUNDUP($G187,2)," ",""),HFF_Data1!$C$4:$M$1004,MATCH('Estimator FF 120+'!$C187,HFF_Data1!$C$4:$M$4,0),TRUE)*1000,"")</f>
        <v/>
      </c>
      <c r="K187" s="61" t="str">
        <f>IFERROR($J187/HFF_Data1!$H$1,"")</f>
        <v/>
      </c>
      <c r="L187" s="62" t="str">
        <f t="shared" si="14"/>
        <v/>
      </c>
      <c r="M187" s="63" t="str">
        <f>IFERROR(VLOOKUP(SUBSTITUTE($Q187&amp;ROUNDUP($G187,2)," ",""),HFF_Data1!$C$4:$N$1004,12,TRUE),"")</f>
        <v/>
      </c>
      <c r="N187" s="64" t="str">
        <f t="shared" si="15"/>
        <v/>
      </c>
      <c r="O187" s="65" t="str">
        <f t="shared" si="16"/>
        <v/>
      </c>
      <c r="P187" s="57"/>
      <c r="Q187" s="55" t="str">
        <f>IF($B$1="Metric",IFERROR(VLOOKUP(SUBSTITUTE($A187&amp;"Metric"&amp;$B187," ",""),members_metric!$F$7:$K$2000,6,FALSE),""),IFERROR(VLOOKUP(SUBSTITUTE($A187&amp;$B187," ",""),members!$D$7:$I$2000,6,FALSE),""))</f>
        <v/>
      </c>
      <c r="R187" s="66" t="str">
        <f>IF($B$1="Metric", IFERROR(VLOOKUP(SUBSTITUTE($A187&amp;"Metric"&amp;$B187," ",""),members_metric!$F$7:$J$2000,2,FALSE)/12,""),IFERROR(VLOOKUP(SUBSTITUTE($A187&amp;$B187," ",""),members!$D$7:$G$2000,2,FALSE)/12,""))</f>
        <v/>
      </c>
      <c r="S187" s="67" t="str">
        <f>IF($B$1="Metric", IFERROR(VLOOKUP(SUBSTITUTE($A187&amp;"Metric"&amp;$B187," ",""),members_metric!$F$7:$J$2000,5,FALSE),""),IFERROR(VLOOKUP(SUBSTITUTE($A187&amp;$B187," ",""),members!$D$7:$H$2000,5,FALSE),""))</f>
        <v/>
      </c>
      <c r="T187" s="55"/>
      <c r="U187" s="119"/>
      <c r="V187" s="119"/>
      <c r="W187" s="119"/>
      <c r="X187" s="119"/>
      <c r="Y187" s="119"/>
      <c r="Z187" s="119"/>
      <c r="AA187" s="119"/>
      <c r="AB187" s="119"/>
      <c r="AC187" s="119"/>
      <c r="AD187" s="119"/>
      <c r="AE187" s="119"/>
      <c r="AF187" s="119"/>
      <c r="AG187" s="119"/>
      <c r="AH187" s="119"/>
      <c r="AI187" s="119"/>
      <c r="AJ187" s="119"/>
      <c r="AK187" s="119"/>
      <c r="AL187" s="119"/>
      <c r="AM187" s="119"/>
      <c r="AN187" s="119"/>
      <c r="AO187" s="119"/>
      <c r="AP187" s="119"/>
      <c r="AQ187" s="119"/>
      <c r="AR187" s="119"/>
      <c r="AS187" s="119"/>
      <c r="AT187" s="119"/>
      <c r="AU187" s="119"/>
      <c r="AV187" s="119"/>
      <c r="AW187" s="119"/>
    </row>
    <row r="188" spans="1:49" ht="15" x14ac:dyDescent="0.2">
      <c r="A188" s="121"/>
      <c r="B188" s="122"/>
      <c r="C188" s="122"/>
      <c r="D188" s="122"/>
      <c r="E188" s="122"/>
      <c r="F188" s="58">
        <f t="shared" si="12"/>
        <v>0</v>
      </c>
      <c r="G188" s="59" t="str">
        <f>IF($B$1="Metric", IFERROR(VLOOKUP(SUBSTITUTE($A188&amp;"Metric"&amp;$B188," ",""),members_metric!$F$7:$J$2000,3,FALSE),""),  IFERROR(VLOOKUP(SUBSTITUTE($A188&amp;$B188," ",""),members!$D$7:$G$2000,3,FALSE),""))</f>
        <v/>
      </c>
      <c r="H188" s="60" t="str">
        <f t="shared" si="17"/>
        <v/>
      </c>
      <c r="I188" s="57"/>
      <c r="J188" s="61" t="str">
        <f>IFERROR(VLOOKUP(SUBSTITUTE($Q188&amp;ROUNDUP($G188,2)," ",""),HFF_Data1!$C$4:$M$1004,MATCH('Estimator FF 120+'!$C188,HFF_Data1!$C$4:$M$4,0),TRUE)*1000,"")</f>
        <v/>
      </c>
      <c r="K188" s="61" t="str">
        <f>IFERROR($J188/HFF_Data1!$H$1,"")</f>
        <v/>
      </c>
      <c r="L188" s="62" t="str">
        <f t="shared" si="14"/>
        <v/>
      </c>
      <c r="M188" s="63" t="str">
        <f>IFERROR(VLOOKUP(SUBSTITUTE($Q188&amp;ROUNDUP($G188,2)," ",""),HFF_Data1!$C$4:$N$1004,12,TRUE),"")</f>
        <v/>
      </c>
      <c r="N188" s="64" t="str">
        <f t="shared" si="15"/>
        <v/>
      </c>
      <c r="O188" s="65" t="str">
        <f t="shared" si="16"/>
        <v/>
      </c>
      <c r="P188" s="57"/>
      <c r="Q188" s="55" t="str">
        <f>IF($B$1="Metric",IFERROR(VLOOKUP(SUBSTITUTE($A188&amp;"Metric"&amp;$B188," ",""),members_metric!$F$7:$K$2000,6,FALSE),""),IFERROR(VLOOKUP(SUBSTITUTE($A188&amp;$B188," ",""),members!$D$7:$I$2000,6,FALSE),""))</f>
        <v/>
      </c>
      <c r="R188" s="66" t="str">
        <f>IF($B$1="Metric", IFERROR(VLOOKUP(SUBSTITUTE($A188&amp;"Metric"&amp;$B188," ",""),members_metric!$F$7:$J$2000,2,FALSE)/12,""),IFERROR(VLOOKUP(SUBSTITUTE($A188&amp;$B188," ",""),members!$D$7:$G$2000,2,FALSE)/12,""))</f>
        <v/>
      </c>
      <c r="S188" s="67" t="str">
        <f>IF($B$1="Metric", IFERROR(VLOOKUP(SUBSTITUTE($A188&amp;"Metric"&amp;$B188," ",""),members_metric!$F$7:$J$2000,5,FALSE),""),IFERROR(VLOOKUP(SUBSTITUTE($A188&amp;$B188," ",""),members!$D$7:$H$2000,5,FALSE),""))</f>
        <v/>
      </c>
      <c r="T188" s="55"/>
      <c r="U188" s="119"/>
      <c r="V188" s="119"/>
      <c r="W188" s="119"/>
      <c r="X188" s="119"/>
      <c r="Y188" s="119"/>
      <c r="Z188" s="119"/>
      <c r="AA188" s="119"/>
      <c r="AB188" s="119"/>
      <c r="AC188" s="119"/>
      <c r="AD188" s="119"/>
      <c r="AE188" s="119"/>
      <c r="AF188" s="119"/>
      <c r="AG188" s="119"/>
      <c r="AH188" s="119"/>
      <c r="AI188" s="119"/>
      <c r="AJ188" s="119"/>
      <c r="AK188" s="119"/>
      <c r="AL188" s="119"/>
      <c r="AM188" s="119"/>
      <c r="AN188" s="119"/>
      <c r="AO188" s="119"/>
      <c r="AP188" s="119"/>
      <c r="AQ188" s="119"/>
      <c r="AR188" s="119"/>
      <c r="AS188" s="119"/>
      <c r="AT188" s="119"/>
      <c r="AU188" s="119"/>
      <c r="AV188" s="119"/>
      <c r="AW188" s="119"/>
    </row>
    <row r="189" spans="1:49" ht="15" x14ac:dyDescent="0.2">
      <c r="A189" s="121"/>
      <c r="B189" s="122"/>
      <c r="C189" s="122"/>
      <c r="D189" s="122"/>
      <c r="E189" s="122"/>
      <c r="F189" s="58">
        <f t="shared" si="12"/>
        <v>0</v>
      </c>
      <c r="G189" s="59" t="str">
        <f>IF($B$1="Metric", IFERROR(VLOOKUP(SUBSTITUTE($A189&amp;"Metric"&amp;$B189," ",""),members_metric!$F$7:$J$2000,3,FALSE),""),  IFERROR(VLOOKUP(SUBSTITUTE($A189&amp;$B189," ",""),members!$D$7:$G$2000,3,FALSE),""))</f>
        <v/>
      </c>
      <c r="H189" s="60" t="str">
        <f t="shared" si="17"/>
        <v/>
      </c>
      <c r="I189" s="57"/>
      <c r="J189" s="61" t="str">
        <f>IFERROR(VLOOKUP(SUBSTITUTE($Q189&amp;ROUNDUP($G189,2)," ",""),HFF_Data1!$C$4:$M$1004,MATCH('Estimator FF 120+'!$C189,HFF_Data1!$C$4:$M$4,0),TRUE)*1000,"")</f>
        <v/>
      </c>
      <c r="K189" s="61" t="str">
        <f>IFERROR($J189/HFF_Data1!$H$1,"")</f>
        <v/>
      </c>
      <c r="L189" s="62" t="str">
        <f t="shared" si="14"/>
        <v/>
      </c>
      <c r="M189" s="63" t="str">
        <f>IFERROR(VLOOKUP(SUBSTITUTE($Q189&amp;ROUNDUP($G189,2)," ",""),HFF_Data1!$C$4:$N$1004,12,TRUE),"")</f>
        <v/>
      </c>
      <c r="N189" s="64" t="str">
        <f t="shared" si="15"/>
        <v/>
      </c>
      <c r="O189" s="65" t="str">
        <f t="shared" si="16"/>
        <v/>
      </c>
      <c r="P189" s="57"/>
      <c r="Q189" s="55" t="str">
        <f>IF($B$1="Metric",IFERROR(VLOOKUP(SUBSTITUTE($A189&amp;"Metric"&amp;$B189," ",""),members_metric!$F$7:$K$2000,6,FALSE),""),IFERROR(VLOOKUP(SUBSTITUTE($A189&amp;$B189," ",""),members!$D$7:$I$2000,6,FALSE),""))</f>
        <v/>
      </c>
      <c r="R189" s="66" t="str">
        <f>IF($B$1="Metric", IFERROR(VLOOKUP(SUBSTITUTE($A189&amp;"Metric"&amp;$B189," ",""),members_metric!$F$7:$J$2000,2,FALSE)/12,""),IFERROR(VLOOKUP(SUBSTITUTE($A189&amp;$B189," ",""),members!$D$7:$G$2000,2,FALSE)/12,""))</f>
        <v/>
      </c>
      <c r="S189" s="67" t="str">
        <f>IF($B$1="Metric", IFERROR(VLOOKUP(SUBSTITUTE($A189&amp;"Metric"&amp;$B189," ",""),members_metric!$F$7:$J$2000,5,FALSE),""),IFERROR(VLOOKUP(SUBSTITUTE($A189&amp;$B189," ",""),members!$D$7:$H$2000,5,FALSE),""))</f>
        <v/>
      </c>
      <c r="T189" s="55"/>
      <c r="U189" s="119"/>
      <c r="V189" s="119"/>
      <c r="W189" s="119"/>
      <c r="X189" s="119"/>
      <c r="Y189" s="119"/>
      <c r="Z189" s="119"/>
      <c r="AA189" s="119"/>
      <c r="AB189" s="119"/>
      <c r="AC189" s="119"/>
      <c r="AD189" s="119"/>
      <c r="AE189" s="119"/>
      <c r="AF189" s="119"/>
      <c r="AG189" s="119"/>
      <c r="AH189" s="119"/>
      <c r="AI189" s="119"/>
      <c r="AJ189" s="119"/>
      <c r="AK189" s="119"/>
      <c r="AL189" s="119"/>
      <c r="AM189" s="119"/>
      <c r="AN189" s="119"/>
      <c r="AO189" s="119"/>
      <c r="AP189" s="119"/>
      <c r="AQ189" s="119"/>
      <c r="AR189" s="119"/>
      <c r="AS189" s="119"/>
      <c r="AT189" s="119"/>
      <c r="AU189" s="119"/>
      <c r="AV189" s="119"/>
      <c r="AW189" s="119"/>
    </row>
    <row r="190" spans="1:49" ht="15" x14ac:dyDescent="0.2">
      <c r="A190" s="121"/>
      <c r="B190" s="122"/>
      <c r="C190" s="122"/>
      <c r="D190" s="122"/>
      <c r="E190" s="122"/>
      <c r="F190" s="58">
        <f t="shared" si="12"/>
        <v>0</v>
      </c>
      <c r="G190" s="59" t="str">
        <f>IF($B$1="Metric", IFERROR(VLOOKUP(SUBSTITUTE($A190&amp;"Metric"&amp;$B190," ",""),members_metric!$F$7:$J$2000,3,FALSE),""),  IFERROR(VLOOKUP(SUBSTITUTE($A190&amp;$B190," ",""),members!$D$7:$G$2000,3,FALSE),""))</f>
        <v/>
      </c>
      <c r="H190" s="60" t="str">
        <f t="shared" si="17"/>
        <v/>
      </c>
      <c r="I190" s="57"/>
      <c r="J190" s="61" t="str">
        <f>IFERROR(VLOOKUP(SUBSTITUTE($Q190&amp;ROUNDUP($G190,2)," ",""),HFF_Data1!$C$4:$M$1004,MATCH('Estimator FF 120+'!$C190,HFF_Data1!$C$4:$M$4,0),TRUE)*1000,"")</f>
        <v/>
      </c>
      <c r="K190" s="61" t="str">
        <f>IFERROR($J190/HFF_Data1!$H$1,"")</f>
        <v/>
      </c>
      <c r="L190" s="62" t="str">
        <f t="shared" si="14"/>
        <v/>
      </c>
      <c r="M190" s="63" t="str">
        <f>IFERROR(VLOOKUP(SUBSTITUTE($Q190&amp;ROUNDUP($G190,2)," ",""),HFF_Data1!$C$4:$N$1004,12,TRUE),"")</f>
        <v/>
      </c>
      <c r="N190" s="64" t="str">
        <f t="shared" si="15"/>
        <v/>
      </c>
      <c r="O190" s="65" t="str">
        <f t="shared" si="16"/>
        <v/>
      </c>
      <c r="P190" s="57"/>
      <c r="Q190" s="55" t="str">
        <f>IF($B$1="Metric",IFERROR(VLOOKUP(SUBSTITUTE($A190&amp;"Metric"&amp;$B190," ",""),members_metric!$F$7:$K$2000,6,FALSE),""),IFERROR(VLOOKUP(SUBSTITUTE($A190&amp;$B190," ",""),members!$D$7:$I$2000,6,FALSE),""))</f>
        <v/>
      </c>
      <c r="R190" s="66" t="str">
        <f>IF($B$1="Metric", IFERROR(VLOOKUP(SUBSTITUTE($A190&amp;"Metric"&amp;$B190," ",""),members_metric!$F$7:$J$2000,2,FALSE)/12,""),IFERROR(VLOOKUP(SUBSTITUTE($A190&amp;$B190," ",""),members!$D$7:$G$2000,2,FALSE)/12,""))</f>
        <v/>
      </c>
      <c r="S190" s="67" t="str">
        <f>IF($B$1="Metric", IFERROR(VLOOKUP(SUBSTITUTE($A190&amp;"Metric"&amp;$B190," ",""),members_metric!$F$7:$J$2000,5,FALSE),""),IFERROR(VLOOKUP(SUBSTITUTE($A190&amp;$B190," ",""),members!$D$7:$H$2000,5,FALSE),""))</f>
        <v/>
      </c>
      <c r="T190" s="55"/>
      <c r="U190" s="119"/>
      <c r="V190" s="119"/>
      <c r="W190" s="119"/>
      <c r="X190" s="119"/>
      <c r="Y190" s="119"/>
      <c r="Z190" s="119"/>
      <c r="AA190" s="119"/>
      <c r="AB190" s="119"/>
      <c r="AC190" s="119"/>
      <c r="AD190" s="119"/>
      <c r="AE190" s="119"/>
      <c r="AF190" s="119"/>
      <c r="AG190" s="119"/>
      <c r="AH190" s="119"/>
      <c r="AI190" s="119"/>
      <c r="AJ190" s="119"/>
      <c r="AK190" s="119"/>
      <c r="AL190" s="119"/>
      <c r="AM190" s="119"/>
      <c r="AN190" s="119"/>
      <c r="AO190" s="119"/>
      <c r="AP190" s="119"/>
      <c r="AQ190" s="119"/>
      <c r="AR190" s="119"/>
      <c r="AS190" s="119"/>
      <c r="AT190" s="119"/>
      <c r="AU190" s="119"/>
      <c r="AV190" s="119"/>
      <c r="AW190" s="119"/>
    </row>
    <row r="191" spans="1:49" ht="15" x14ac:dyDescent="0.2">
      <c r="A191" s="121"/>
      <c r="B191" s="122"/>
      <c r="C191" s="122"/>
      <c r="D191" s="122"/>
      <c r="E191" s="122"/>
      <c r="F191" s="58">
        <f t="shared" si="12"/>
        <v>0</v>
      </c>
      <c r="G191" s="59" t="str">
        <f>IF($B$1="Metric", IFERROR(VLOOKUP(SUBSTITUTE($A191&amp;"Metric"&amp;$B191," ",""),members_metric!$F$7:$J$2000,3,FALSE),""),  IFERROR(VLOOKUP(SUBSTITUTE($A191&amp;$B191," ",""),members!$D$7:$G$2000,3,FALSE),""))</f>
        <v/>
      </c>
      <c r="H191" s="60" t="str">
        <f t="shared" si="17"/>
        <v/>
      </c>
      <c r="I191" s="57"/>
      <c r="J191" s="61" t="str">
        <f>IFERROR(VLOOKUP(SUBSTITUTE($Q191&amp;ROUNDUP($G191,2)," ",""),HFF_Data1!$C$4:$M$1004,MATCH('Estimator FF 120+'!$C191,HFF_Data1!$C$4:$M$4,0),TRUE)*1000,"")</f>
        <v/>
      </c>
      <c r="K191" s="61" t="str">
        <f>IFERROR($J191/HFF_Data1!$H$1,"")</f>
        <v/>
      </c>
      <c r="L191" s="62" t="str">
        <f t="shared" si="14"/>
        <v/>
      </c>
      <c r="M191" s="63" t="str">
        <f>IFERROR(VLOOKUP(SUBSTITUTE($Q191&amp;ROUNDUP($G191,2)," ",""),HFF_Data1!$C$4:$N$1004,12,TRUE),"")</f>
        <v/>
      </c>
      <c r="N191" s="64" t="str">
        <f t="shared" si="15"/>
        <v/>
      </c>
      <c r="O191" s="65" t="str">
        <f t="shared" si="16"/>
        <v/>
      </c>
      <c r="P191" s="57"/>
      <c r="Q191" s="55" t="str">
        <f>IF($B$1="Metric",IFERROR(VLOOKUP(SUBSTITUTE($A191&amp;"Metric"&amp;$B191," ",""),members_metric!$F$7:$K$2000,6,FALSE),""),IFERROR(VLOOKUP(SUBSTITUTE($A191&amp;$B191," ",""),members!$D$7:$I$2000,6,FALSE),""))</f>
        <v/>
      </c>
      <c r="R191" s="66" t="str">
        <f>IF($B$1="Metric", IFERROR(VLOOKUP(SUBSTITUTE($A191&amp;"Metric"&amp;$B191," ",""),members_metric!$F$7:$J$2000,2,FALSE)/12,""),IFERROR(VLOOKUP(SUBSTITUTE($A191&amp;$B191," ",""),members!$D$7:$G$2000,2,FALSE)/12,""))</f>
        <v/>
      </c>
      <c r="S191" s="67" t="str">
        <f>IF($B$1="Metric", IFERROR(VLOOKUP(SUBSTITUTE($A191&amp;"Metric"&amp;$B191," ",""),members_metric!$F$7:$J$2000,5,FALSE),""),IFERROR(VLOOKUP(SUBSTITUTE($A191&amp;$B191," ",""),members!$D$7:$H$2000,5,FALSE),""))</f>
        <v/>
      </c>
      <c r="T191" s="55"/>
      <c r="U191" s="119"/>
      <c r="V191" s="119"/>
      <c r="W191" s="119"/>
      <c r="X191" s="119"/>
      <c r="Y191" s="119"/>
      <c r="Z191" s="119"/>
      <c r="AA191" s="119"/>
      <c r="AB191" s="119"/>
      <c r="AC191" s="119"/>
      <c r="AD191" s="119"/>
      <c r="AE191" s="119"/>
      <c r="AF191" s="119"/>
      <c r="AG191" s="119"/>
      <c r="AH191" s="119"/>
      <c r="AI191" s="119"/>
      <c r="AJ191" s="119"/>
      <c r="AK191" s="119"/>
      <c r="AL191" s="119"/>
      <c r="AM191" s="119"/>
      <c r="AN191" s="119"/>
      <c r="AO191" s="119"/>
      <c r="AP191" s="119"/>
      <c r="AQ191" s="119"/>
      <c r="AR191" s="119"/>
      <c r="AS191" s="119"/>
      <c r="AT191" s="119"/>
      <c r="AU191" s="119"/>
      <c r="AV191" s="119"/>
      <c r="AW191" s="119"/>
    </row>
    <row r="192" spans="1:49" ht="15" x14ac:dyDescent="0.2">
      <c r="A192" s="121"/>
      <c r="B192" s="122"/>
      <c r="C192" s="122"/>
      <c r="D192" s="122"/>
      <c r="E192" s="122"/>
      <c r="F192" s="58">
        <f t="shared" si="12"/>
        <v>0</v>
      </c>
      <c r="G192" s="59" t="str">
        <f>IF($B$1="Metric", IFERROR(VLOOKUP(SUBSTITUTE($A192&amp;"Metric"&amp;$B192," ",""),members_metric!$F$7:$J$2000,3,FALSE),""),  IFERROR(VLOOKUP(SUBSTITUTE($A192&amp;$B192," ",""),members!$D$7:$G$2000,3,FALSE),""))</f>
        <v/>
      </c>
      <c r="H192" s="60" t="str">
        <f t="shared" si="17"/>
        <v/>
      </c>
      <c r="I192" s="57"/>
      <c r="J192" s="61" t="str">
        <f>IFERROR(VLOOKUP(SUBSTITUTE($Q192&amp;ROUNDUP($G192,2)," ",""),HFF_Data1!$C$4:$M$1004,MATCH('Estimator FF 120+'!$C192,HFF_Data1!$C$4:$M$4,0),TRUE)*1000,"")</f>
        <v/>
      </c>
      <c r="K192" s="61" t="str">
        <f>IFERROR($J192/HFF_Data1!$H$1,"")</f>
        <v/>
      </c>
      <c r="L192" s="62" t="str">
        <f t="shared" si="14"/>
        <v/>
      </c>
      <c r="M192" s="63" t="str">
        <f>IFERROR(VLOOKUP(SUBSTITUTE($Q192&amp;ROUNDUP($G192,2)," ",""),HFF_Data1!$C$4:$N$1004,12,TRUE),"")</f>
        <v/>
      </c>
      <c r="N192" s="64" t="str">
        <f t="shared" si="15"/>
        <v/>
      </c>
      <c r="O192" s="65" t="str">
        <f t="shared" si="16"/>
        <v/>
      </c>
      <c r="P192" s="57"/>
      <c r="Q192" s="55" t="str">
        <f>IF($B$1="Metric",IFERROR(VLOOKUP(SUBSTITUTE($A192&amp;"Metric"&amp;$B192," ",""),members_metric!$F$7:$K$2000,6,FALSE),""),IFERROR(VLOOKUP(SUBSTITUTE($A192&amp;$B192," ",""),members!$D$7:$I$2000,6,FALSE),""))</f>
        <v/>
      </c>
      <c r="R192" s="66" t="str">
        <f>IF($B$1="Metric", IFERROR(VLOOKUP(SUBSTITUTE($A192&amp;"Metric"&amp;$B192," ",""),members_metric!$F$7:$J$2000,2,FALSE)/12,""),IFERROR(VLOOKUP(SUBSTITUTE($A192&amp;$B192," ",""),members!$D$7:$G$2000,2,FALSE)/12,""))</f>
        <v/>
      </c>
      <c r="S192" s="67" t="str">
        <f>IF($B$1="Metric", IFERROR(VLOOKUP(SUBSTITUTE($A192&amp;"Metric"&amp;$B192," ",""),members_metric!$F$7:$J$2000,5,FALSE),""),IFERROR(VLOOKUP(SUBSTITUTE($A192&amp;$B192," ",""),members!$D$7:$H$2000,5,FALSE),""))</f>
        <v/>
      </c>
      <c r="T192" s="55"/>
      <c r="U192" s="119"/>
      <c r="V192" s="119"/>
      <c r="W192" s="119"/>
      <c r="X192" s="119"/>
      <c r="Y192" s="119"/>
      <c r="Z192" s="119"/>
      <c r="AA192" s="119"/>
      <c r="AB192" s="119"/>
      <c r="AC192" s="119"/>
      <c r="AD192" s="119"/>
      <c r="AE192" s="119"/>
      <c r="AF192" s="119"/>
      <c r="AG192" s="119"/>
      <c r="AH192" s="119"/>
      <c r="AI192" s="119"/>
      <c r="AJ192" s="119"/>
      <c r="AK192" s="119"/>
      <c r="AL192" s="119"/>
      <c r="AM192" s="119"/>
      <c r="AN192" s="119"/>
      <c r="AO192" s="119"/>
      <c r="AP192" s="119"/>
      <c r="AQ192" s="119"/>
      <c r="AR192" s="119"/>
      <c r="AS192" s="119"/>
      <c r="AT192" s="119"/>
      <c r="AU192" s="119"/>
      <c r="AV192" s="119"/>
      <c r="AW192" s="119"/>
    </row>
    <row r="193" spans="1:49" ht="15" x14ac:dyDescent="0.2">
      <c r="A193" s="121"/>
      <c r="B193" s="122"/>
      <c r="C193" s="122"/>
      <c r="D193" s="122"/>
      <c r="E193" s="122"/>
      <c r="F193" s="58">
        <f t="shared" si="12"/>
        <v>0</v>
      </c>
      <c r="G193" s="59" t="str">
        <f>IF($B$1="Metric", IFERROR(VLOOKUP(SUBSTITUTE($A193&amp;"Metric"&amp;$B193," ",""),members_metric!$F$7:$J$2000,3,FALSE),""),  IFERROR(VLOOKUP(SUBSTITUTE($A193&amp;$B193," ",""),members!$D$7:$G$2000,3,FALSE),""))</f>
        <v/>
      </c>
      <c r="H193" s="60" t="str">
        <f t="shared" si="17"/>
        <v/>
      </c>
      <c r="I193" s="57"/>
      <c r="J193" s="61" t="str">
        <f>IFERROR(VLOOKUP(SUBSTITUTE($Q193&amp;ROUNDUP($G193,2)," ",""),HFF_Data1!$C$4:$M$1004,MATCH('Estimator FF 120+'!$C193,HFF_Data1!$C$4:$M$4,0),TRUE)*1000,"")</f>
        <v/>
      </c>
      <c r="K193" s="61" t="str">
        <f>IFERROR($J193/HFF_Data1!$H$1,"")</f>
        <v/>
      </c>
      <c r="L193" s="62" t="str">
        <f t="shared" si="14"/>
        <v/>
      </c>
      <c r="M193" s="63" t="str">
        <f>IFERROR(VLOOKUP(SUBSTITUTE($Q193&amp;ROUNDUP($G193,2)," ",""),HFF_Data1!$C$4:$N$1004,12,TRUE),"")</f>
        <v/>
      </c>
      <c r="N193" s="64" t="str">
        <f t="shared" si="15"/>
        <v/>
      </c>
      <c r="O193" s="65" t="str">
        <f t="shared" si="16"/>
        <v/>
      </c>
      <c r="P193" s="57"/>
      <c r="Q193" s="55" t="str">
        <f>IF($B$1="Metric",IFERROR(VLOOKUP(SUBSTITUTE($A193&amp;"Metric"&amp;$B193," ",""),members_metric!$F$7:$K$2000,6,FALSE),""),IFERROR(VLOOKUP(SUBSTITUTE($A193&amp;$B193," ",""),members!$D$7:$I$2000,6,FALSE),""))</f>
        <v/>
      </c>
      <c r="R193" s="66" t="str">
        <f>IF($B$1="Metric", IFERROR(VLOOKUP(SUBSTITUTE($A193&amp;"Metric"&amp;$B193," ",""),members_metric!$F$7:$J$2000,2,FALSE)/12,""),IFERROR(VLOOKUP(SUBSTITUTE($A193&amp;$B193," ",""),members!$D$7:$G$2000,2,FALSE)/12,""))</f>
        <v/>
      </c>
      <c r="S193" s="67" t="str">
        <f>IF($B$1="Metric", IFERROR(VLOOKUP(SUBSTITUTE($A193&amp;"Metric"&amp;$B193," ",""),members_metric!$F$7:$J$2000,5,FALSE),""),IFERROR(VLOOKUP(SUBSTITUTE($A193&amp;$B193," ",""),members!$D$7:$H$2000,5,FALSE),""))</f>
        <v/>
      </c>
      <c r="T193" s="55"/>
      <c r="U193" s="119"/>
      <c r="V193" s="119"/>
      <c r="W193" s="119"/>
      <c r="X193" s="119"/>
      <c r="Y193" s="119"/>
      <c r="Z193" s="119"/>
      <c r="AA193" s="119"/>
      <c r="AB193" s="119"/>
      <c r="AC193" s="119"/>
      <c r="AD193" s="119"/>
      <c r="AE193" s="119"/>
      <c r="AF193" s="119"/>
      <c r="AG193" s="119"/>
      <c r="AH193" s="119"/>
      <c r="AI193" s="119"/>
      <c r="AJ193" s="119"/>
      <c r="AK193" s="119"/>
      <c r="AL193" s="119"/>
      <c r="AM193" s="119"/>
      <c r="AN193" s="119"/>
      <c r="AO193" s="119"/>
      <c r="AP193" s="119"/>
      <c r="AQ193" s="119"/>
      <c r="AR193" s="119"/>
      <c r="AS193" s="119"/>
      <c r="AT193" s="119"/>
      <c r="AU193" s="119"/>
      <c r="AV193" s="119"/>
      <c r="AW193" s="119"/>
    </row>
    <row r="194" spans="1:49" ht="15" x14ac:dyDescent="0.2">
      <c r="A194" s="121"/>
      <c r="B194" s="122"/>
      <c r="C194" s="122"/>
      <c r="D194" s="122"/>
      <c r="E194" s="122"/>
      <c r="F194" s="58">
        <f t="shared" si="12"/>
        <v>0</v>
      </c>
      <c r="G194" s="59" t="str">
        <f>IF($B$1="Metric", IFERROR(VLOOKUP(SUBSTITUTE($A194&amp;"Metric"&amp;$B194," ",""),members_metric!$F$7:$J$2000,3,FALSE),""),  IFERROR(VLOOKUP(SUBSTITUTE($A194&amp;$B194," ",""),members!$D$7:$G$2000,3,FALSE),""))</f>
        <v/>
      </c>
      <c r="H194" s="60" t="str">
        <f t="shared" si="17"/>
        <v/>
      </c>
      <c r="I194" s="57"/>
      <c r="J194" s="61" t="str">
        <f>IFERROR(VLOOKUP(SUBSTITUTE($Q194&amp;ROUNDUP($G194,2)," ",""),HFF_Data1!$C$4:$M$1004,MATCH('Estimator FF 120+'!$C194,HFF_Data1!$C$4:$M$4,0),TRUE)*1000,"")</f>
        <v/>
      </c>
      <c r="K194" s="61" t="str">
        <f>IFERROR($J194/HFF_Data1!$H$1,"")</f>
        <v/>
      </c>
      <c r="L194" s="62" t="str">
        <f t="shared" si="14"/>
        <v/>
      </c>
      <c r="M194" s="63" t="str">
        <f>IFERROR(VLOOKUP(SUBSTITUTE($Q194&amp;ROUNDUP($G194,2)," ",""),HFF_Data1!$C$4:$N$1004,12,TRUE),"")</f>
        <v/>
      </c>
      <c r="N194" s="64" t="str">
        <f t="shared" si="15"/>
        <v/>
      </c>
      <c r="O194" s="65" t="str">
        <f t="shared" si="16"/>
        <v/>
      </c>
      <c r="P194" s="57"/>
      <c r="Q194" s="55" t="str">
        <f>IF($B$1="Metric",IFERROR(VLOOKUP(SUBSTITUTE($A194&amp;"Metric"&amp;$B194," ",""),members_metric!$F$7:$K$2000,6,FALSE),""),IFERROR(VLOOKUP(SUBSTITUTE($A194&amp;$B194," ",""),members!$D$7:$I$2000,6,FALSE),""))</f>
        <v/>
      </c>
      <c r="R194" s="66" t="str">
        <f>IF($B$1="Metric", IFERROR(VLOOKUP(SUBSTITUTE($A194&amp;"Metric"&amp;$B194," ",""),members_metric!$F$7:$J$2000,2,FALSE)/12,""),IFERROR(VLOOKUP(SUBSTITUTE($A194&amp;$B194," ",""),members!$D$7:$G$2000,2,FALSE)/12,""))</f>
        <v/>
      </c>
      <c r="S194" s="67" t="str">
        <f>IF($B$1="Metric", IFERROR(VLOOKUP(SUBSTITUTE($A194&amp;"Metric"&amp;$B194," ",""),members_metric!$F$7:$J$2000,5,FALSE),""),IFERROR(VLOOKUP(SUBSTITUTE($A194&amp;$B194," ",""),members!$D$7:$H$2000,5,FALSE),""))</f>
        <v/>
      </c>
      <c r="T194" s="55"/>
      <c r="U194" s="119"/>
      <c r="V194" s="119"/>
      <c r="W194" s="119"/>
      <c r="X194" s="119"/>
      <c r="Y194" s="119"/>
      <c r="Z194" s="119"/>
      <c r="AA194" s="119"/>
      <c r="AB194" s="119"/>
      <c r="AC194" s="119"/>
      <c r="AD194" s="119"/>
      <c r="AE194" s="119"/>
      <c r="AF194" s="119"/>
      <c r="AG194" s="119"/>
      <c r="AH194" s="119"/>
      <c r="AI194" s="119"/>
      <c r="AJ194" s="119"/>
      <c r="AK194" s="119"/>
      <c r="AL194" s="119"/>
      <c r="AM194" s="119"/>
      <c r="AN194" s="119"/>
      <c r="AO194" s="119"/>
      <c r="AP194" s="119"/>
      <c r="AQ194" s="119"/>
      <c r="AR194" s="119"/>
      <c r="AS194" s="119"/>
      <c r="AT194" s="119"/>
      <c r="AU194" s="119"/>
      <c r="AV194" s="119"/>
      <c r="AW194" s="119"/>
    </row>
    <row r="195" spans="1:49" ht="15" x14ac:dyDescent="0.2">
      <c r="A195" s="121"/>
      <c r="B195" s="122"/>
      <c r="C195" s="122"/>
      <c r="D195" s="122"/>
      <c r="E195" s="122"/>
      <c r="F195" s="58">
        <f t="shared" si="12"/>
        <v>0</v>
      </c>
      <c r="G195" s="59" t="str">
        <f>IF($B$1="Metric", IFERROR(VLOOKUP(SUBSTITUTE($A195&amp;"Metric"&amp;$B195," ",""),members_metric!$F$7:$J$2000,3,FALSE),""),  IFERROR(VLOOKUP(SUBSTITUTE($A195&amp;$B195," ",""),members!$D$7:$G$2000,3,FALSE),""))</f>
        <v/>
      </c>
      <c r="H195" s="60" t="str">
        <f t="shared" si="17"/>
        <v/>
      </c>
      <c r="I195" s="57"/>
      <c r="J195" s="61" t="str">
        <f>IFERROR(VLOOKUP(SUBSTITUTE($Q195&amp;ROUNDUP($G195,2)," ",""),HFF_Data1!$C$4:$M$1004,MATCH('Estimator FF 120+'!$C195,HFF_Data1!$C$4:$M$4,0),TRUE)*1000,"")</f>
        <v/>
      </c>
      <c r="K195" s="61" t="str">
        <f>IFERROR($J195/HFF_Data1!$H$1,"")</f>
        <v/>
      </c>
      <c r="L195" s="62" t="str">
        <f t="shared" si="14"/>
        <v/>
      </c>
      <c r="M195" s="63" t="str">
        <f>IFERROR(VLOOKUP(SUBSTITUTE($Q195&amp;ROUNDUP($G195,2)," ",""),HFF_Data1!$C$4:$N$1004,12,TRUE),"")</f>
        <v/>
      </c>
      <c r="N195" s="64" t="str">
        <f t="shared" si="15"/>
        <v/>
      </c>
      <c r="O195" s="65" t="str">
        <f t="shared" si="16"/>
        <v/>
      </c>
      <c r="P195" s="57"/>
      <c r="Q195" s="55" t="str">
        <f>IF($B$1="Metric",IFERROR(VLOOKUP(SUBSTITUTE($A195&amp;"Metric"&amp;$B195," ",""),members_metric!$F$7:$K$2000,6,FALSE),""),IFERROR(VLOOKUP(SUBSTITUTE($A195&amp;$B195," ",""),members!$D$7:$I$2000,6,FALSE),""))</f>
        <v/>
      </c>
      <c r="R195" s="66" t="str">
        <f>IF($B$1="Metric", IFERROR(VLOOKUP(SUBSTITUTE($A195&amp;"Metric"&amp;$B195," ",""),members_metric!$F$7:$J$2000,2,FALSE)/12,""),IFERROR(VLOOKUP(SUBSTITUTE($A195&amp;$B195," ",""),members!$D$7:$G$2000,2,FALSE)/12,""))</f>
        <v/>
      </c>
      <c r="S195" s="67" t="str">
        <f>IF($B$1="Metric", IFERROR(VLOOKUP(SUBSTITUTE($A195&amp;"Metric"&amp;$B195," ",""),members_metric!$F$7:$J$2000,5,FALSE),""),IFERROR(VLOOKUP(SUBSTITUTE($A195&amp;$B195," ",""),members!$D$7:$H$2000,5,FALSE),""))</f>
        <v/>
      </c>
      <c r="T195" s="55"/>
      <c r="U195" s="119"/>
      <c r="V195" s="119"/>
      <c r="W195" s="119"/>
      <c r="X195" s="119"/>
      <c r="Y195" s="119"/>
      <c r="Z195" s="119"/>
      <c r="AA195" s="119"/>
      <c r="AB195" s="119"/>
      <c r="AC195" s="119"/>
      <c r="AD195" s="119"/>
      <c r="AE195" s="119"/>
      <c r="AF195" s="119"/>
      <c r="AG195" s="119"/>
      <c r="AH195" s="119"/>
      <c r="AI195" s="119"/>
      <c r="AJ195" s="119"/>
      <c r="AK195" s="119"/>
      <c r="AL195" s="119"/>
      <c r="AM195" s="119"/>
      <c r="AN195" s="119"/>
      <c r="AO195" s="119"/>
      <c r="AP195" s="119"/>
      <c r="AQ195" s="119"/>
      <c r="AR195" s="119"/>
      <c r="AS195" s="119"/>
      <c r="AT195" s="119"/>
      <c r="AU195" s="119"/>
      <c r="AV195" s="119"/>
      <c r="AW195" s="119"/>
    </row>
    <row r="196" spans="1:49" ht="15" x14ac:dyDescent="0.2">
      <c r="A196" s="121"/>
      <c r="B196" s="122"/>
      <c r="C196" s="122"/>
      <c r="D196" s="122"/>
      <c r="E196" s="122"/>
      <c r="F196" s="58">
        <f t="shared" si="12"/>
        <v>0</v>
      </c>
      <c r="G196" s="59" t="str">
        <f>IF($B$1="Metric", IFERROR(VLOOKUP(SUBSTITUTE($A196&amp;"Metric"&amp;$B196," ",""),members_metric!$F$7:$J$2000,3,FALSE),""),  IFERROR(VLOOKUP(SUBSTITUTE($A196&amp;$B196," ",""),members!$D$7:$G$2000,3,FALSE),""))</f>
        <v/>
      </c>
      <c r="H196" s="60" t="str">
        <f t="shared" si="17"/>
        <v/>
      </c>
      <c r="I196" s="57"/>
      <c r="J196" s="61" t="str">
        <f>IFERROR(VLOOKUP(SUBSTITUTE($Q196&amp;ROUNDUP($G196,2)," ",""),HFF_Data1!$C$4:$M$1004,MATCH('Estimator FF 120+'!$C196,HFF_Data1!$C$4:$M$4,0),TRUE)*1000,"")</f>
        <v/>
      </c>
      <c r="K196" s="61" t="str">
        <f>IFERROR($J196/HFF_Data1!$H$1,"")</f>
        <v/>
      </c>
      <c r="L196" s="62" t="str">
        <f t="shared" si="14"/>
        <v/>
      </c>
      <c r="M196" s="63" t="str">
        <f>IFERROR(VLOOKUP(SUBSTITUTE($Q196&amp;ROUNDUP($G196,2)," ",""),HFF_Data1!$C$4:$N$1004,12,TRUE),"")</f>
        <v/>
      </c>
      <c r="N196" s="64" t="str">
        <f t="shared" si="15"/>
        <v/>
      </c>
      <c r="O196" s="65" t="str">
        <f t="shared" si="16"/>
        <v/>
      </c>
      <c r="P196" s="57"/>
      <c r="Q196" s="55" t="str">
        <f>IF($B$1="Metric",IFERROR(VLOOKUP(SUBSTITUTE($A196&amp;"Metric"&amp;$B196," ",""),members_metric!$F$7:$K$2000,6,FALSE),""),IFERROR(VLOOKUP(SUBSTITUTE($A196&amp;$B196," ",""),members!$D$7:$I$2000,6,FALSE),""))</f>
        <v/>
      </c>
      <c r="R196" s="66" t="str">
        <f>IF($B$1="Metric", IFERROR(VLOOKUP(SUBSTITUTE($A196&amp;"Metric"&amp;$B196," ",""),members_metric!$F$7:$J$2000,2,FALSE)/12,""),IFERROR(VLOOKUP(SUBSTITUTE($A196&amp;$B196," ",""),members!$D$7:$G$2000,2,FALSE)/12,""))</f>
        <v/>
      </c>
      <c r="S196" s="67" t="str">
        <f>IF($B$1="Metric", IFERROR(VLOOKUP(SUBSTITUTE($A196&amp;"Metric"&amp;$B196," ",""),members_metric!$F$7:$J$2000,5,FALSE),""),IFERROR(VLOOKUP(SUBSTITUTE($A196&amp;$B196," ",""),members!$D$7:$H$2000,5,FALSE),""))</f>
        <v/>
      </c>
      <c r="T196" s="55"/>
      <c r="U196" s="119"/>
      <c r="V196" s="119"/>
      <c r="W196" s="119"/>
      <c r="X196" s="119"/>
      <c r="Y196" s="119"/>
      <c r="Z196" s="119"/>
      <c r="AA196" s="119"/>
      <c r="AB196" s="119"/>
      <c r="AC196" s="119"/>
      <c r="AD196" s="119"/>
      <c r="AE196" s="119"/>
      <c r="AF196" s="119"/>
      <c r="AG196" s="119"/>
      <c r="AH196" s="119"/>
      <c r="AI196" s="119"/>
      <c r="AJ196" s="119"/>
      <c r="AK196" s="119"/>
      <c r="AL196" s="119"/>
      <c r="AM196" s="119"/>
      <c r="AN196" s="119"/>
      <c r="AO196" s="119"/>
      <c r="AP196" s="119"/>
      <c r="AQ196" s="119"/>
      <c r="AR196" s="119"/>
      <c r="AS196" s="119"/>
      <c r="AT196" s="119"/>
      <c r="AU196" s="119"/>
      <c r="AV196" s="119"/>
      <c r="AW196" s="119"/>
    </row>
    <row r="197" spans="1:49" ht="15" x14ac:dyDescent="0.2">
      <c r="A197" s="121"/>
      <c r="B197" s="122"/>
      <c r="C197" s="122"/>
      <c r="D197" s="122"/>
      <c r="E197" s="122"/>
      <c r="F197" s="58">
        <f t="shared" si="12"/>
        <v>0</v>
      </c>
      <c r="G197" s="59" t="str">
        <f>IF($B$1="Metric", IFERROR(VLOOKUP(SUBSTITUTE($A197&amp;"Metric"&amp;$B197," ",""),members_metric!$F$7:$J$2000,3,FALSE),""),  IFERROR(VLOOKUP(SUBSTITUTE($A197&amp;$B197," ",""),members!$D$7:$G$2000,3,FALSE),""))</f>
        <v/>
      </c>
      <c r="H197" s="60" t="str">
        <f t="shared" si="17"/>
        <v/>
      </c>
      <c r="I197" s="57"/>
      <c r="J197" s="61" t="str">
        <f>IFERROR(VLOOKUP(SUBSTITUTE($Q197&amp;ROUNDUP($G197,2)," ",""),HFF_Data1!$C$4:$M$1004,MATCH('Estimator FF 120+'!$C197,HFF_Data1!$C$4:$M$4,0),TRUE)*1000,"")</f>
        <v/>
      </c>
      <c r="K197" s="61" t="str">
        <f>IFERROR($J197/HFF_Data1!$H$1,"")</f>
        <v/>
      </c>
      <c r="L197" s="62" t="str">
        <f t="shared" si="14"/>
        <v/>
      </c>
      <c r="M197" s="63" t="str">
        <f>IFERROR(VLOOKUP(SUBSTITUTE($Q197&amp;ROUNDUP($G197,2)," ",""),HFF_Data1!$C$4:$N$1004,12,TRUE),"")</f>
        <v/>
      </c>
      <c r="N197" s="64" t="str">
        <f t="shared" si="15"/>
        <v/>
      </c>
      <c r="O197" s="65" t="str">
        <f t="shared" si="16"/>
        <v/>
      </c>
      <c r="P197" s="57"/>
      <c r="Q197" s="55" t="str">
        <f>IF($B$1="Metric",IFERROR(VLOOKUP(SUBSTITUTE($A197&amp;"Metric"&amp;$B197," ",""),members_metric!$F$7:$K$2000,6,FALSE),""),IFERROR(VLOOKUP(SUBSTITUTE($A197&amp;$B197," ",""),members!$D$7:$I$2000,6,FALSE),""))</f>
        <v/>
      </c>
      <c r="R197" s="66" t="str">
        <f>IF($B$1="Metric", IFERROR(VLOOKUP(SUBSTITUTE($A197&amp;"Metric"&amp;$B197," ",""),members_metric!$F$7:$J$2000,2,FALSE)/12,""),IFERROR(VLOOKUP(SUBSTITUTE($A197&amp;$B197," ",""),members!$D$7:$G$2000,2,FALSE)/12,""))</f>
        <v/>
      </c>
      <c r="S197" s="67" t="str">
        <f>IF($B$1="Metric", IFERROR(VLOOKUP(SUBSTITUTE($A197&amp;"Metric"&amp;$B197," ",""),members_metric!$F$7:$J$2000,5,FALSE),""),IFERROR(VLOOKUP(SUBSTITUTE($A197&amp;$B197," ",""),members!$D$7:$H$2000,5,FALSE),""))</f>
        <v/>
      </c>
      <c r="T197" s="55"/>
      <c r="U197" s="119"/>
      <c r="V197" s="119"/>
      <c r="W197" s="119"/>
      <c r="X197" s="119"/>
      <c r="Y197" s="119"/>
      <c r="Z197" s="119"/>
      <c r="AA197" s="119"/>
      <c r="AB197" s="119"/>
      <c r="AC197" s="119"/>
      <c r="AD197" s="119"/>
      <c r="AE197" s="119"/>
      <c r="AF197" s="119"/>
      <c r="AG197" s="119"/>
      <c r="AH197" s="119"/>
      <c r="AI197" s="119"/>
      <c r="AJ197" s="119"/>
      <c r="AK197" s="119"/>
      <c r="AL197" s="119"/>
      <c r="AM197" s="119"/>
      <c r="AN197" s="119"/>
      <c r="AO197" s="119"/>
      <c r="AP197" s="119"/>
      <c r="AQ197" s="119"/>
      <c r="AR197" s="119"/>
      <c r="AS197" s="119"/>
      <c r="AT197" s="119"/>
      <c r="AU197" s="119"/>
      <c r="AV197" s="119"/>
      <c r="AW197" s="119"/>
    </row>
    <row r="198" spans="1:49" ht="15" x14ac:dyDescent="0.2">
      <c r="A198" s="121"/>
      <c r="B198" s="122"/>
      <c r="C198" s="122"/>
      <c r="D198" s="122"/>
      <c r="E198" s="122"/>
      <c r="F198" s="58">
        <f t="shared" si="12"/>
        <v>0</v>
      </c>
      <c r="G198" s="59" t="str">
        <f>IF($B$1="Metric", IFERROR(VLOOKUP(SUBSTITUTE($A198&amp;"Metric"&amp;$B198," ",""),members_metric!$F$7:$J$2000,3,FALSE),""),  IFERROR(VLOOKUP(SUBSTITUTE($A198&amp;$B198," ",""),members!$D$7:$G$2000,3,FALSE),""))</f>
        <v/>
      </c>
      <c r="H198" s="60" t="str">
        <f t="shared" si="17"/>
        <v/>
      </c>
      <c r="I198" s="57"/>
      <c r="J198" s="61" t="str">
        <f>IFERROR(VLOOKUP(SUBSTITUTE($Q198&amp;ROUNDUP($G198,2)," ",""),HFF_Data1!$C$4:$M$1004,MATCH('Estimator FF 120+'!$C198,HFF_Data1!$C$4:$M$4,0),TRUE)*1000,"")</f>
        <v/>
      </c>
      <c r="K198" s="61" t="str">
        <f>IFERROR($J198/HFF_Data1!$H$1,"")</f>
        <v/>
      </c>
      <c r="L198" s="62" t="str">
        <f t="shared" si="14"/>
        <v/>
      </c>
      <c r="M198" s="63" t="str">
        <f>IFERROR(VLOOKUP(SUBSTITUTE($Q198&amp;ROUNDUP($G198,2)," ",""),HFF_Data1!$C$4:$N$1004,12,TRUE),"")</f>
        <v/>
      </c>
      <c r="N198" s="64" t="str">
        <f t="shared" si="15"/>
        <v/>
      </c>
      <c r="O198" s="65" t="str">
        <f t="shared" si="16"/>
        <v/>
      </c>
      <c r="P198" s="57"/>
      <c r="Q198" s="55" t="str">
        <f>IF($B$1="Metric",IFERROR(VLOOKUP(SUBSTITUTE($A198&amp;"Metric"&amp;$B198," ",""),members_metric!$F$7:$K$2000,6,FALSE),""),IFERROR(VLOOKUP(SUBSTITUTE($A198&amp;$B198," ",""),members!$D$7:$I$2000,6,FALSE),""))</f>
        <v/>
      </c>
      <c r="R198" s="66" t="str">
        <f>IF($B$1="Metric", IFERROR(VLOOKUP(SUBSTITUTE($A198&amp;"Metric"&amp;$B198," ",""),members_metric!$F$7:$J$2000,2,FALSE)/12,""),IFERROR(VLOOKUP(SUBSTITUTE($A198&amp;$B198," ",""),members!$D$7:$G$2000,2,FALSE)/12,""))</f>
        <v/>
      </c>
      <c r="S198" s="67" t="str">
        <f>IF($B$1="Metric", IFERROR(VLOOKUP(SUBSTITUTE($A198&amp;"Metric"&amp;$B198," ",""),members_metric!$F$7:$J$2000,5,FALSE),""),IFERROR(VLOOKUP(SUBSTITUTE($A198&amp;$B198," ",""),members!$D$7:$H$2000,5,FALSE),""))</f>
        <v/>
      </c>
      <c r="T198" s="55"/>
      <c r="U198" s="119"/>
      <c r="V198" s="119"/>
      <c r="W198" s="119"/>
      <c r="X198" s="119"/>
      <c r="Y198" s="119"/>
      <c r="Z198" s="119"/>
      <c r="AA198" s="119"/>
      <c r="AB198" s="119"/>
      <c r="AC198" s="119"/>
      <c r="AD198" s="119"/>
      <c r="AE198" s="119"/>
      <c r="AF198" s="119"/>
      <c r="AG198" s="119"/>
      <c r="AH198" s="119"/>
      <c r="AI198" s="119"/>
      <c r="AJ198" s="119"/>
      <c r="AK198" s="119"/>
      <c r="AL198" s="119"/>
      <c r="AM198" s="119"/>
      <c r="AN198" s="119"/>
      <c r="AO198" s="119"/>
      <c r="AP198" s="119"/>
      <c r="AQ198" s="119"/>
      <c r="AR198" s="119"/>
      <c r="AS198" s="119"/>
      <c r="AT198" s="119"/>
      <c r="AU198" s="119"/>
      <c r="AV198" s="119"/>
      <c r="AW198" s="119"/>
    </row>
    <row r="199" spans="1:49" ht="15" x14ac:dyDescent="0.2">
      <c r="A199" s="121"/>
      <c r="B199" s="122"/>
      <c r="C199" s="122"/>
      <c r="D199" s="122"/>
      <c r="E199" s="122"/>
      <c r="F199" s="58">
        <f t="shared" si="12"/>
        <v>0</v>
      </c>
      <c r="G199" s="59" t="str">
        <f>IF($B$1="Metric", IFERROR(VLOOKUP(SUBSTITUTE($A199&amp;"Metric"&amp;$B199," ",""),members_metric!$F$7:$J$2000,3,FALSE),""),  IFERROR(VLOOKUP(SUBSTITUTE($A199&amp;$B199," ",""),members!$D$7:$G$2000,3,FALSE),""))</f>
        <v/>
      </c>
      <c r="H199" s="60" t="str">
        <f t="shared" si="17"/>
        <v/>
      </c>
      <c r="I199" s="57"/>
      <c r="J199" s="61" t="str">
        <f>IFERROR(VLOOKUP(SUBSTITUTE($Q199&amp;ROUNDUP($G199,2)," ",""),HFF_Data1!$C$4:$M$1004,MATCH('Estimator FF 120+'!$C199,HFF_Data1!$C$4:$M$4,0),TRUE)*1000,"")</f>
        <v/>
      </c>
      <c r="K199" s="61" t="str">
        <f>IFERROR($J199/HFF_Data1!$H$1,"")</f>
        <v/>
      </c>
      <c r="L199" s="62" t="str">
        <f t="shared" si="14"/>
        <v/>
      </c>
      <c r="M199" s="63" t="str">
        <f>IFERROR(VLOOKUP(SUBSTITUTE($Q199&amp;ROUNDUP($G199,2)," ",""),HFF_Data1!$C$4:$N$1004,12,TRUE),"")</f>
        <v/>
      </c>
      <c r="N199" s="64" t="str">
        <f t="shared" si="15"/>
        <v/>
      </c>
      <c r="O199" s="65" t="str">
        <f t="shared" si="16"/>
        <v/>
      </c>
      <c r="P199" s="57"/>
      <c r="Q199" s="55" t="str">
        <f>IF($B$1="Metric",IFERROR(VLOOKUP(SUBSTITUTE($A199&amp;"Metric"&amp;$B199," ",""),members_metric!$F$7:$K$2000,6,FALSE),""),IFERROR(VLOOKUP(SUBSTITUTE($A199&amp;$B199," ",""),members!$D$7:$I$2000,6,FALSE),""))</f>
        <v/>
      </c>
      <c r="R199" s="66" t="str">
        <f>IF($B$1="Metric", IFERROR(VLOOKUP(SUBSTITUTE($A199&amp;"Metric"&amp;$B199," ",""),members_metric!$F$7:$J$2000,2,FALSE)/12,""),IFERROR(VLOOKUP(SUBSTITUTE($A199&amp;$B199," ",""),members!$D$7:$G$2000,2,FALSE)/12,""))</f>
        <v/>
      </c>
      <c r="S199" s="67" t="str">
        <f>IF($B$1="Metric", IFERROR(VLOOKUP(SUBSTITUTE($A199&amp;"Metric"&amp;$B199," ",""),members_metric!$F$7:$J$2000,5,FALSE),""),IFERROR(VLOOKUP(SUBSTITUTE($A199&amp;$B199," ",""),members!$D$7:$H$2000,5,FALSE),""))</f>
        <v/>
      </c>
      <c r="T199" s="55"/>
      <c r="U199" s="119"/>
      <c r="V199" s="119"/>
      <c r="W199" s="119"/>
      <c r="X199" s="119"/>
      <c r="Y199" s="119"/>
      <c r="Z199" s="119"/>
      <c r="AA199" s="119"/>
      <c r="AB199" s="119"/>
      <c r="AC199" s="119"/>
      <c r="AD199" s="119"/>
      <c r="AE199" s="119"/>
      <c r="AF199" s="119"/>
      <c r="AG199" s="119"/>
      <c r="AH199" s="119"/>
      <c r="AI199" s="119"/>
      <c r="AJ199" s="119"/>
      <c r="AK199" s="119"/>
      <c r="AL199" s="119"/>
      <c r="AM199" s="119"/>
      <c r="AN199" s="119"/>
      <c r="AO199" s="119"/>
      <c r="AP199" s="119"/>
      <c r="AQ199" s="119"/>
      <c r="AR199" s="119"/>
      <c r="AS199" s="119"/>
      <c r="AT199" s="119"/>
      <c r="AU199" s="119"/>
      <c r="AV199" s="119"/>
      <c r="AW199" s="119"/>
    </row>
    <row r="200" spans="1:49" ht="15" x14ac:dyDescent="0.2">
      <c r="A200" s="121"/>
      <c r="B200" s="122"/>
      <c r="C200" s="122"/>
      <c r="D200" s="122"/>
      <c r="E200" s="122"/>
      <c r="F200" s="58">
        <f t="shared" si="12"/>
        <v>0</v>
      </c>
      <c r="G200" s="59" t="str">
        <f>IF($B$1="Metric", IFERROR(VLOOKUP(SUBSTITUTE($A200&amp;"Metric"&amp;$B200," ",""),members_metric!$F$7:$J$2000,3,FALSE),""),  IFERROR(VLOOKUP(SUBSTITUTE($A200&amp;$B200," ",""),members!$D$7:$G$2000,3,FALSE),""))</f>
        <v/>
      </c>
      <c r="H200" s="60" t="str">
        <f t="shared" si="17"/>
        <v/>
      </c>
      <c r="I200" s="57"/>
      <c r="J200" s="61" t="str">
        <f>IFERROR(VLOOKUP(SUBSTITUTE($Q200&amp;ROUNDUP($G200,2)," ",""),HFF_Data1!$C$4:$M$1004,MATCH('Estimator FF 120+'!$C200,HFF_Data1!$C$4:$M$4,0),TRUE)*1000,"")</f>
        <v/>
      </c>
      <c r="K200" s="61" t="str">
        <f>IFERROR($J200/HFF_Data1!$H$1,"")</f>
        <v/>
      </c>
      <c r="L200" s="62" t="str">
        <f t="shared" si="14"/>
        <v/>
      </c>
      <c r="M200" s="63" t="str">
        <f>IFERROR(VLOOKUP(SUBSTITUTE($Q200&amp;ROUNDUP($G200,2)," ",""),HFF_Data1!$C$4:$N$1004,12,TRUE),"")</f>
        <v/>
      </c>
      <c r="N200" s="64" t="str">
        <f t="shared" si="15"/>
        <v/>
      </c>
      <c r="O200" s="65" t="str">
        <f t="shared" si="16"/>
        <v/>
      </c>
      <c r="P200" s="57"/>
      <c r="Q200" s="55" t="str">
        <f>IF($B$1="Metric",IFERROR(VLOOKUP(SUBSTITUTE($A200&amp;"Metric"&amp;$B200," ",""),members_metric!$F$7:$K$2000,6,FALSE),""),IFERROR(VLOOKUP(SUBSTITUTE($A200&amp;$B200," ",""),members!$D$7:$I$2000,6,FALSE),""))</f>
        <v/>
      </c>
      <c r="R200" s="66" t="str">
        <f>IF($B$1="Metric", IFERROR(VLOOKUP(SUBSTITUTE($A200&amp;"Metric"&amp;$B200," ",""),members_metric!$F$7:$J$2000,2,FALSE)/12,""),IFERROR(VLOOKUP(SUBSTITUTE($A200&amp;$B200," ",""),members!$D$7:$G$2000,2,FALSE)/12,""))</f>
        <v/>
      </c>
      <c r="S200" s="67" t="str">
        <f>IF($B$1="Metric", IFERROR(VLOOKUP(SUBSTITUTE($A200&amp;"Metric"&amp;$B200," ",""),members_metric!$F$7:$J$2000,5,FALSE),""),IFERROR(VLOOKUP(SUBSTITUTE($A200&amp;$B200," ",""),members!$D$7:$H$2000,5,FALSE),""))</f>
        <v/>
      </c>
      <c r="T200" s="55"/>
      <c r="U200" s="119"/>
      <c r="V200" s="119"/>
      <c r="W200" s="119"/>
      <c r="X200" s="119"/>
      <c r="Y200" s="119"/>
      <c r="Z200" s="119"/>
      <c r="AA200" s="119"/>
      <c r="AB200" s="119"/>
      <c r="AC200" s="119"/>
      <c r="AD200" s="119"/>
      <c r="AE200" s="119"/>
      <c r="AF200" s="119"/>
      <c r="AG200" s="119"/>
      <c r="AH200" s="119"/>
      <c r="AI200" s="119"/>
      <c r="AJ200" s="119"/>
      <c r="AK200" s="119"/>
      <c r="AL200" s="119"/>
      <c r="AM200" s="119"/>
      <c r="AN200" s="119"/>
      <c r="AO200" s="119"/>
      <c r="AP200" s="119"/>
      <c r="AQ200" s="119"/>
      <c r="AR200" s="119"/>
      <c r="AS200" s="119"/>
      <c r="AT200" s="119"/>
      <c r="AU200" s="119"/>
      <c r="AV200" s="119"/>
      <c r="AW200" s="119"/>
    </row>
    <row r="201" spans="1:49" ht="15" x14ac:dyDescent="0.2">
      <c r="A201" s="121"/>
      <c r="B201" s="122"/>
      <c r="C201" s="122"/>
      <c r="D201" s="122"/>
      <c r="E201" s="122"/>
      <c r="F201" s="58">
        <f t="shared" si="12"/>
        <v>0</v>
      </c>
      <c r="G201" s="59" t="str">
        <f>IF($B$1="Metric", IFERROR(VLOOKUP(SUBSTITUTE($A201&amp;"Metric"&amp;$B201," ",""),members_metric!$F$7:$J$2000,3,FALSE),""),  IFERROR(VLOOKUP(SUBSTITUTE($A201&amp;$B201," ",""),members!$D$7:$G$2000,3,FALSE),""))</f>
        <v/>
      </c>
      <c r="H201" s="60" t="str">
        <f t="shared" si="17"/>
        <v/>
      </c>
      <c r="I201" s="57"/>
      <c r="J201" s="61" t="str">
        <f>IFERROR(VLOOKUP(SUBSTITUTE($Q201&amp;ROUNDUP($G201,2)," ",""),HFF_Data1!$C$4:$M$1004,MATCH('Estimator FF 120+'!$C201,HFF_Data1!$C$4:$M$4,0),TRUE)*1000,"")</f>
        <v/>
      </c>
      <c r="K201" s="61" t="str">
        <f>IFERROR($J201/HFF_Data1!$H$1,"")</f>
        <v/>
      </c>
      <c r="L201" s="62" t="str">
        <f t="shared" si="14"/>
        <v/>
      </c>
      <c r="M201" s="63" t="str">
        <f>IFERROR(VLOOKUP(SUBSTITUTE($Q201&amp;ROUNDUP($G201,2)," ",""),HFF_Data1!$C$4:$N$1004,12,TRUE),"")</f>
        <v/>
      </c>
      <c r="N201" s="64" t="str">
        <f t="shared" si="15"/>
        <v/>
      </c>
      <c r="O201" s="65" t="str">
        <f t="shared" si="16"/>
        <v/>
      </c>
      <c r="P201" s="57"/>
      <c r="Q201" s="55" t="str">
        <f>IF($B$1="Metric",IFERROR(VLOOKUP(SUBSTITUTE($A201&amp;"Metric"&amp;$B201," ",""),members_metric!$F$7:$K$2000,6,FALSE),""),IFERROR(VLOOKUP(SUBSTITUTE($A201&amp;$B201," ",""),members!$D$7:$I$2000,6,FALSE),""))</f>
        <v/>
      </c>
      <c r="R201" s="66" t="str">
        <f>IF($B$1="Metric", IFERROR(VLOOKUP(SUBSTITUTE($A201&amp;"Metric"&amp;$B201," ",""),members_metric!$F$7:$J$2000,2,FALSE)/12,""),IFERROR(VLOOKUP(SUBSTITUTE($A201&amp;$B201," ",""),members!$D$7:$G$2000,2,FALSE)/12,""))</f>
        <v/>
      </c>
      <c r="S201" s="67" t="str">
        <f>IF($B$1="Metric", IFERROR(VLOOKUP(SUBSTITUTE($A201&amp;"Metric"&amp;$B201," ",""),members_metric!$F$7:$J$2000,5,FALSE),""),IFERROR(VLOOKUP(SUBSTITUTE($A201&amp;$B201," ",""),members!$D$7:$H$2000,5,FALSE),""))</f>
        <v/>
      </c>
      <c r="T201" s="55"/>
      <c r="U201" s="119"/>
      <c r="V201" s="119"/>
      <c r="W201" s="119"/>
      <c r="X201" s="119"/>
      <c r="Y201" s="119"/>
      <c r="Z201" s="119"/>
      <c r="AA201" s="119"/>
      <c r="AB201" s="119"/>
      <c r="AC201" s="119"/>
      <c r="AD201" s="119"/>
      <c r="AE201" s="119"/>
      <c r="AF201" s="119"/>
      <c r="AG201" s="119"/>
      <c r="AH201" s="119"/>
      <c r="AI201" s="119"/>
      <c r="AJ201" s="119"/>
      <c r="AK201" s="119"/>
      <c r="AL201" s="119"/>
      <c r="AM201" s="119"/>
      <c r="AN201" s="119"/>
      <c r="AO201" s="119"/>
      <c r="AP201" s="119"/>
      <c r="AQ201" s="119"/>
      <c r="AR201" s="119"/>
      <c r="AS201" s="119"/>
      <c r="AT201" s="119"/>
      <c r="AU201" s="119"/>
      <c r="AV201" s="119"/>
      <c r="AW201" s="119"/>
    </row>
    <row r="202" spans="1:49" ht="15" x14ac:dyDescent="0.2">
      <c r="A202" s="121"/>
      <c r="B202" s="122"/>
      <c r="C202" s="122"/>
      <c r="D202" s="122"/>
      <c r="E202" s="122"/>
      <c r="F202" s="58">
        <f t="shared" si="12"/>
        <v>0</v>
      </c>
      <c r="G202" s="59" t="str">
        <f>IF($B$1="Metric", IFERROR(VLOOKUP(SUBSTITUTE($A202&amp;"Metric"&amp;$B202," ",""),members_metric!$F$7:$J$2000,3,FALSE),""),  IFERROR(VLOOKUP(SUBSTITUTE($A202&amp;$B202," ",""),members!$D$7:$G$2000,3,FALSE),""))</f>
        <v/>
      </c>
      <c r="H202" s="60" t="str">
        <f t="shared" si="17"/>
        <v/>
      </c>
      <c r="I202" s="57"/>
      <c r="J202" s="61" t="str">
        <f>IFERROR(VLOOKUP(SUBSTITUTE($Q202&amp;ROUNDUP($G202,2)," ",""),HFF_Data1!$C$4:$M$1004,MATCH('Estimator FF 120+'!$C202,HFF_Data1!$C$4:$M$4,0),TRUE)*1000,"")</f>
        <v/>
      </c>
      <c r="K202" s="61" t="str">
        <f>IFERROR($J202/HFF_Data1!$H$1,"")</f>
        <v/>
      </c>
      <c r="L202" s="62" t="str">
        <f t="shared" si="14"/>
        <v/>
      </c>
      <c r="M202" s="63" t="str">
        <f>IFERROR(VLOOKUP(SUBSTITUTE($Q202&amp;ROUNDUP($G202,2)," ",""),HFF_Data1!$C$4:$N$1004,12,TRUE),"")</f>
        <v/>
      </c>
      <c r="N202" s="64" t="str">
        <f t="shared" si="15"/>
        <v/>
      </c>
      <c r="O202" s="65" t="str">
        <f t="shared" si="16"/>
        <v/>
      </c>
      <c r="P202" s="57"/>
      <c r="Q202" s="55" t="str">
        <f>IF($B$1="Metric",IFERROR(VLOOKUP(SUBSTITUTE($A202&amp;"Metric"&amp;$B202," ",""),members_metric!$F$7:$K$2000,6,FALSE),""),IFERROR(VLOOKUP(SUBSTITUTE($A202&amp;$B202," ",""),members!$D$7:$I$2000,6,FALSE),""))</f>
        <v/>
      </c>
      <c r="R202" s="66" t="str">
        <f>IF($B$1="Metric", IFERROR(VLOOKUP(SUBSTITUTE($A202&amp;"Metric"&amp;$B202," ",""),members_metric!$F$7:$J$2000,2,FALSE)/12,""),IFERROR(VLOOKUP(SUBSTITUTE($A202&amp;$B202," ",""),members!$D$7:$G$2000,2,FALSE)/12,""))</f>
        <v/>
      </c>
      <c r="S202" s="67" t="str">
        <f>IF($B$1="Metric", IFERROR(VLOOKUP(SUBSTITUTE($A202&amp;"Metric"&amp;$B202," ",""),members_metric!$F$7:$J$2000,5,FALSE),""),IFERROR(VLOOKUP(SUBSTITUTE($A202&amp;$B202," ",""),members!$D$7:$H$2000,5,FALSE),""))</f>
        <v/>
      </c>
      <c r="T202" s="55"/>
      <c r="U202" s="119"/>
      <c r="V202" s="119"/>
      <c r="W202" s="119"/>
      <c r="X202" s="119"/>
      <c r="Y202" s="119"/>
      <c r="Z202" s="119"/>
      <c r="AA202" s="119"/>
      <c r="AB202" s="119"/>
      <c r="AC202" s="119"/>
      <c r="AD202" s="119"/>
      <c r="AE202" s="119"/>
      <c r="AF202" s="119"/>
      <c r="AG202" s="119"/>
      <c r="AH202" s="119"/>
      <c r="AI202" s="119"/>
      <c r="AJ202" s="119"/>
      <c r="AK202" s="119"/>
      <c r="AL202" s="119"/>
      <c r="AM202" s="119"/>
      <c r="AN202" s="119"/>
      <c r="AO202" s="119"/>
      <c r="AP202" s="119"/>
      <c r="AQ202" s="119"/>
      <c r="AR202" s="119"/>
      <c r="AS202" s="119"/>
      <c r="AT202" s="119"/>
      <c r="AU202" s="119"/>
      <c r="AV202" s="119"/>
      <c r="AW202" s="119"/>
    </row>
    <row r="203" spans="1:49" ht="15" x14ac:dyDescent="0.2">
      <c r="A203" s="121"/>
      <c r="B203" s="122"/>
      <c r="C203" s="122"/>
      <c r="D203" s="122"/>
      <c r="E203" s="122"/>
      <c r="F203" s="58">
        <f t="shared" si="12"/>
        <v>0</v>
      </c>
      <c r="G203" s="59" t="str">
        <f>IF($B$1="Metric", IFERROR(VLOOKUP(SUBSTITUTE($A203&amp;"Metric"&amp;$B203," ",""),members_metric!$F$7:$J$2000,3,FALSE),""),  IFERROR(VLOOKUP(SUBSTITUTE($A203&amp;$B203," ",""),members!$D$7:$G$2000,3,FALSE),""))</f>
        <v/>
      </c>
      <c r="H203" s="60" t="str">
        <f t="shared" si="17"/>
        <v/>
      </c>
      <c r="I203" s="57"/>
      <c r="J203" s="61" t="str">
        <f>IFERROR(VLOOKUP(SUBSTITUTE($Q203&amp;ROUNDUP($G203,2)," ",""),HFF_Data1!$C$4:$M$1004,MATCH('Estimator FF 120+'!$C203,HFF_Data1!$C$4:$M$4,0),TRUE)*1000,"")</f>
        <v/>
      </c>
      <c r="K203" s="61" t="str">
        <f>IFERROR($J203/HFF_Data1!$H$1,"")</f>
        <v/>
      </c>
      <c r="L203" s="62" t="str">
        <f t="shared" si="14"/>
        <v/>
      </c>
      <c r="M203" s="63" t="str">
        <f>IFERROR(VLOOKUP(SUBSTITUTE($Q203&amp;ROUNDUP($G203,2)," ",""),HFF_Data1!$C$4:$N$1004,12,TRUE),"")</f>
        <v/>
      </c>
      <c r="N203" s="64" t="str">
        <f t="shared" si="15"/>
        <v/>
      </c>
      <c r="O203" s="65" t="str">
        <f t="shared" si="16"/>
        <v/>
      </c>
      <c r="P203" s="57"/>
      <c r="Q203" s="55" t="str">
        <f>IF($B$1="Metric",IFERROR(VLOOKUP(SUBSTITUTE($A203&amp;"Metric"&amp;$B203," ",""),members_metric!$F$7:$K$2000,6,FALSE),""),IFERROR(VLOOKUP(SUBSTITUTE($A203&amp;$B203," ",""),members!$D$7:$I$2000,6,FALSE),""))</f>
        <v/>
      </c>
      <c r="R203" s="66" t="str">
        <f>IF($B$1="Metric", IFERROR(VLOOKUP(SUBSTITUTE($A203&amp;"Metric"&amp;$B203," ",""),members_metric!$F$7:$J$2000,2,FALSE)/12,""),IFERROR(VLOOKUP(SUBSTITUTE($A203&amp;$B203," ",""),members!$D$7:$G$2000,2,FALSE)/12,""))</f>
        <v/>
      </c>
      <c r="S203" s="67" t="str">
        <f>IF($B$1="Metric", IFERROR(VLOOKUP(SUBSTITUTE($A203&amp;"Metric"&amp;$B203," ",""),members_metric!$F$7:$J$2000,5,FALSE),""),IFERROR(VLOOKUP(SUBSTITUTE($A203&amp;$B203," ",""),members!$D$7:$H$2000,5,FALSE),""))</f>
        <v/>
      </c>
      <c r="T203" s="55"/>
      <c r="U203" s="119"/>
      <c r="V203" s="119"/>
      <c r="W203" s="119"/>
      <c r="X203" s="119"/>
      <c r="Y203" s="119"/>
      <c r="Z203" s="119"/>
      <c r="AA203" s="119"/>
      <c r="AB203" s="119"/>
      <c r="AC203" s="119"/>
      <c r="AD203" s="119"/>
      <c r="AE203" s="119"/>
      <c r="AF203" s="119"/>
      <c r="AG203" s="119"/>
      <c r="AH203" s="119"/>
      <c r="AI203" s="119"/>
      <c r="AJ203" s="119"/>
      <c r="AK203" s="119"/>
      <c r="AL203" s="119"/>
      <c r="AM203" s="119"/>
      <c r="AN203" s="119"/>
      <c r="AO203" s="119"/>
      <c r="AP203" s="119"/>
      <c r="AQ203" s="119"/>
      <c r="AR203" s="119"/>
      <c r="AS203" s="119"/>
      <c r="AT203" s="119"/>
      <c r="AU203" s="119"/>
      <c r="AV203" s="119"/>
      <c r="AW203" s="119"/>
    </row>
    <row r="204" spans="1:49" ht="15" x14ac:dyDescent="0.2">
      <c r="A204" s="121"/>
      <c r="B204" s="122"/>
      <c r="C204" s="122"/>
      <c r="D204" s="122"/>
      <c r="E204" s="122"/>
      <c r="F204" s="58">
        <f t="shared" si="12"/>
        <v>0</v>
      </c>
      <c r="G204" s="59" t="str">
        <f>IF($B$1="Metric", IFERROR(VLOOKUP(SUBSTITUTE($A204&amp;"Metric"&amp;$B204," ",""),members_metric!$F$7:$J$2000,3,FALSE),""),  IFERROR(VLOOKUP(SUBSTITUTE($A204&amp;$B204," ",""),members!$D$7:$G$2000,3,FALSE),""))</f>
        <v/>
      </c>
      <c r="H204" s="60" t="str">
        <f t="shared" si="17"/>
        <v/>
      </c>
      <c r="I204" s="57"/>
      <c r="J204" s="61" t="str">
        <f>IFERROR(VLOOKUP(SUBSTITUTE($Q204&amp;ROUNDUP($G204,2)," ",""),HFF_Data1!$C$4:$M$1004,MATCH('Estimator FF 120+'!$C204,HFF_Data1!$C$4:$M$4,0),TRUE)*1000,"")</f>
        <v/>
      </c>
      <c r="K204" s="61" t="str">
        <f>IFERROR($J204/HFF_Data1!$H$1,"")</f>
        <v/>
      </c>
      <c r="L204" s="62" t="str">
        <f t="shared" si="14"/>
        <v/>
      </c>
      <c r="M204" s="63" t="str">
        <f>IFERROR(VLOOKUP(SUBSTITUTE($Q204&amp;ROUNDUP($G204,2)," ",""),HFF_Data1!$C$4:$N$1004,12,TRUE),"")</f>
        <v/>
      </c>
      <c r="N204" s="64" t="str">
        <f t="shared" si="15"/>
        <v/>
      </c>
      <c r="O204" s="65" t="str">
        <f t="shared" si="16"/>
        <v/>
      </c>
      <c r="P204" s="57"/>
      <c r="Q204" s="55" t="str">
        <f>IF($B$1="Metric",IFERROR(VLOOKUP(SUBSTITUTE($A204&amp;"Metric"&amp;$B204," ",""),members_metric!$F$7:$K$2000,6,FALSE),""),IFERROR(VLOOKUP(SUBSTITUTE($A204&amp;$B204," ",""),members!$D$7:$I$2000,6,FALSE),""))</f>
        <v/>
      </c>
      <c r="R204" s="66" t="str">
        <f>IF($B$1="Metric", IFERROR(VLOOKUP(SUBSTITUTE($A204&amp;"Metric"&amp;$B204," ",""),members_metric!$F$7:$J$2000,2,FALSE)/12,""),IFERROR(VLOOKUP(SUBSTITUTE($A204&amp;$B204," ",""),members!$D$7:$G$2000,2,FALSE)/12,""))</f>
        <v/>
      </c>
      <c r="S204" s="67" t="str">
        <f>IF($B$1="Metric", IFERROR(VLOOKUP(SUBSTITUTE($A204&amp;"Metric"&amp;$B204," ",""),members_metric!$F$7:$J$2000,5,FALSE),""),IFERROR(VLOOKUP(SUBSTITUTE($A204&amp;$B204," ",""),members!$D$7:$H$2000,5,FALSE),""))</f>
        <v/>
      </c>
      <c r="T204" s="55"/>
      <c r="U204" s="119"/>
      <c r="V204" s="119"/>
      <c r="W204" s="119"/>
      <c r="X204" s="119"/>
      <c r="Y204" s="119"/>
      <c r="Z204" s="119"/>
      <c r="AA204" s="119"/>
      <c r="AB204" s="119"/>
      <c r="AC204" s="119"/>
      <c r="AD204" s="119"/>
      <c r="AE204" s="119"/>
      <c r="AF204" s="119"/>
      <c r="AG204" s="119"/>
      <c r="AH204" s="119"/>
      <c r="AI204" s="119"/>
      <c r="AJ204" s="119"/>
      <c r="AK204" s="119"/>
      <c r="AL204" s="119"/>
      <c r="AM204" s="119"/>
      <c r="AN204" s="119"/>
      <c r="AO204" s="119"/>
      <c r="AP204" s="119"/>
      <c r="AQ204" s="119"/>
      <c r="AR204" s="119"/>
      <c r="AS204" s="119"/>
      <c r="AT204" s="119"/>
      <c r="AU204" s="119"/>
      <c r="AV204" s="119"/>
      <c r="AW204" s="119"/>
    </row>
    <row r="205" spans="1:49" ht="15" x14ac:dyDescent="0.2">
      <c r="A205" s="121"/>
      <c r="B205" s="122"/>
      <c r="C205" s="122"/>
      <c r="D205" s="122"/>
      <c r="E205" s="122"/>
      <c r="F205" s="58">
        <f t="shared" si="12"/>
        <v>0</v>
      </c>
      <c r="G205" s="59" t="str">
        <f>IF($B$1="Metric", IFERROR(VLOOKUP(SUBSTITUTE($A205&amp;"Metric"&amp;$B205," ",""),members_metric!$F$7:$J$2000,3,FALSE),""),  IFERROR(VLOOKUP(SUBSTITUTE($A205&amp;$B205," ",""),members!$D$7:$G$2000,3,FALSE),""))</f>
        <v/>
      </c>
      <c r="H205" s="60" t="str">
        <f t="shared" si="17"/>
        <v/>
      </c>
      <c r="I205" s="57"/>
      <c r="J205" s="61" t="str">
        <f>IFERROR(VLOOKUP(SUBSTITUTE($Q205&amp;ROUNDUP($G205,2)," ",""),HFF_Data1!$C$4:$M$1004,MATCH('Estimator FF 120+'!$C205,HFF_Data1!$C$4:$M$4,0),TRUE)*1000,"")</f>
        <v/>
      </c>
      <c r="K205" s="61" t="str">
        <f>IFERROR($J205/HFF_Data1!$H$1,"")</f>
        <v/>
      </c>
      <c r="L205" s="62" t="str">
        <f t="shared" si="14"/>
        <v/>
      </c>
      <c r="M205" s="63" t="str">
        <f>IFERROR(VLOOKUP(SUBSTITUTE($Q205&amp;ROUNDUP($G205,2)," ",""),HFF_Data1!$C$4:$N$1004,12,TRUE),"")</f>
        <v/>
      </c>
      <c r="N205" s="64" t="str">
        <f t="shared" si="15"/>
        <v/>
      </c>
      <c r="O205" s="65" t="str">
        <f t="shared" si="16"/>
        <v/>
      </c>
      <c r="P205" s="57"/>
      <c r="Q205" s="55" t="str">
        <f>IF($B$1="Metric",IFERROR(VLOOKUP(SUBSTITUTE($A205&amp;"Metric"&amp;$B205," ",""),members_metric!$F$7:$K$2000,6,FALSE),""),IFERROR(VLOOKUP(SUBSTITUTE($A205&amp;$B205," ",""),members!$D$7:$I$2000,6,FALSE),""))</f>
        <v/>
      </c>
      <c r="R205" s="66" t="str">
        <f>IF($B$1="Metric", IFERROR(VLOOKUP(SUBSTITUTE($A205&amp;"Metric"&amp;$B205," ",""),members_metric!$F$7:$J$2000,2,FALSE)/12,""),IFERROR(VLOOKUP(SUBSTITUTE($A205&amp;$B205," ",""),members!$D$7:$G$2000,2,FALSE)/12,""))</f>
        <v/>
      </c>
      <c r="S205" s="67" t="str">
        <f>IF($B$1="Metric", IFERROR(VLOOKUP(SUBSTITUTE($A205&amp;"Metric"&amp;$B205," ",""),members_metric!$F$7:$J$2000,5,FALSE),""),IFERROR(VLOOKUP(SUBSTITUTE($A205&amp;$B205," ",""),members!$D$7:$H$2000,5,FALSE),""))</f>
        <v/>
      </c>
      <c r="T205" s="55"/>
      <c r="U205" s="119"/>
      <c r="V205" s="119"/>
      <c r="W205" s="119"/>
      <c r="X205" s="119"/>
      <c r="Y205" s="119"/>
      <c r="Z205" s="119"/>
      <c r="AA205" s="119"/>
      <c r="AB205" s="119"/>
      <c r="AC205" s="119"/>
      <c r="AD205" s="119"/>
      <c r="AE205" s="119"/>
      <c r="AF205" s="119"/>
      <c r="AG205" s="119"/>
      <c r="AH205" s="119"/>
      <c r="AI205" s="119"/>
      <c r="AJ205" s="119"/>
      <c r="AK205" s="119"/>
      <c r="AL205" s="119"/>
      <c r="AM205" s="119"/>
      <c r="AN205" s="119"/>
      <c r="AO205" s="119"/>
      <c r="AP205" s="119"/>
      <c r="AQ205" s="119"/>
      <c r="AR205" s="119"/>
      <c r="AS205" s="119"/>
      <c r="AT205" s="119"/>
      <c r="AU205" s="119"/>
      <c r="AV205" s="119"/>
      <c r="AW205" s="119"/>
    </row>
    <row r="206" spans="1:49" ht="15" x14ac:dyDescent="0.2">
      <c r="A206" s="121"/>
      <c r="B206" s="122"/>
      <c r="C206" s="122"/>
      <c r="D206" s="122"/>
      <c r="E206" s="122"/>
      <c r="F206" s="58">
        <f t="shared" si="12"/>
        <v>0</v>
      </c>
      <c r="G206" s="59" t="str">
        <f>IF($B$1="Metric", IFERROR(VLOOKUP(SUBSTITUTE($A206&amp;"Metric"&amp;$B206," ",""),members_metric!$F$7:$J$2000,3,FALSE),""),  IFERROR(VLOOKUP(SUBSTITUTE($A206&amp;$B206," ",""),members!$D$7:$G$2000,3,FALSE),""))</f>
        <v/>
      </c>
      <c r="H206" s="60" t="str">
        <f t="shared" si="17"/>
        <v/>
      </c>
      <c r="I206" s="57"/>
      <c r="J206" s="61" t="str">
        <f>IFERROR(VLOOKUP(SUBSTITUTE($Q206&amp;ROUNDUP($G206,2)," ",""),HFF_Data1!$C$4:$M$1004,MATCH('Estimator FF 120+'!$C206,HFF_Data1!$C$4:$M$4,0),TRUE)*1000,"")</f>
        <v/>
      </c>
      <c r="K206" s="61" t="str">
        <f>IFERROR($J206/HFF_Data1!$H$1,"")</f>
        <v/>
      </c>
      <c r="L206" s="62" t="str">
        <f t="shared" si="14"/>
        <v/>
      </c>
      <c r="M206" s="63" t="str">
        <f>IFERROR(VLOOKUP(SUBSTITUTE($Q206&amp;ROUNDUP($G206,2)," ",""),HFF_Data1!$C$4:$N$1004,12,TRUE),"")</f>
        <v/>
      </c>
      <c r="N206" s="64" t="str">
        <f t="shared" si="15"/>
        <v/>
      </c>
      <c r="O206" s="65" t="str">
        <f t="shared" si="16"/>
        <v/>
      </c>
      <c r="P206" s="57"/>
      <c r="Q206" s="55" t="str">
        <f>IF($B$1="Metric",IFERROR(VLOOKUP(SUBSTITUTE($A206&amp;"Metric"&amp;$B206," ",""),members_metric!$F$7:$K$2000,6,FALSE),""),IFERROR(VLOOKUP(SUBSTITUTE($A206&amp;$B206," ",""),members!$D$7:$I$2000,6,FALSE),""))</f>
        <v/>
      </c>
      <c r="R206" s="66" t="str">
        <f>IF($B$1="Metric", IFERROR(VLOOKUP(SUBSTITUTE($A206&amp;"Metric"&amp;$B206," ",""),members_metric!$F$7:$J$2000,2,FALSE)/12,""),IFERROR(VLOOKUP(SUBSTITUTE($A206&amp;$B206," ",""),members!$D$7:$G$2000,2,FALSE)/12,""))</f>
        <v/>
      </c>
      <c r="S206" s="67" t="str">
        <f>IF($B$1="Metric", IFERROR(VLOOKUP(SUBSTITUTE($A206&amp;"Metric"&amp;$B206," ",""),members_metric!$F$7:$J$2000,5,FALSE),""),IFERROR(VLOOKUP(SUBSTITUTE($A206&amp;$B206," ",""),members!$D$7:$H$2000,5,FALSE),""))</f>
        <v/>
      </c>
      <c r="T206" s="55"/>
      <c r="U206" s="119"/>
      <c r="V206" s="119"/>
      <c r="W206" s="119"/>
      <c r="X206" s="119"/>
      <c r="Y206" s="119"/>
      <c r="Z206" s="119"/>
      <c r="AA206" s="119"/>
      <c r="AB206" s="119"/>
      <c r="AC206" s="119"/>
      <c r="AD206" s="119"/>
      <c r="AE206" s="119"/>
      <c r="AF206" s="119"/>
      <c r="AG206" s="119"/>
      <c r="AH206" s="119"/>
      <c r="AI206" s="119"/>
      <c r="AJ206" s="119"/>
      <c r="AK206" s="119"/>
      <c r="AL206" s="119"/>
      <c r="AM206" s="119"/>
      <c r="AN206" s="119"/>
      <c r="AO206" s="119"/>
      <c r="AP206" s="119"/>
      <c r="AQ206" s="119"/>
      <c r="AR206" s="119"/>
      <c r="AS206" s="119"/>
      <c r="AT206" s="119"/>
      <c r="AU206" s="119"/>
      <c r="AV206" s="119"/>
      <c r="AW206" s="119"/>
    </row>
    <row r="207" spans="1:49" x14ac:dyDescent="0.2">
      <c r="F207" s="21"/>
      <c r="G207" s="21"/>
      <c r="H207" s="21"/>
      <c r="I207" s="21"/>
      <c r="J207" s="21"/>
      <c r="K207" s="21"/>
      <c r="N207" s="21"/>
      <c r="O207" s="21"/>
      <c r="P207" s="21"/>
    </row>
  </sheetData>
  <sheetProtection algorithmName="SHA-512" hashValue="u+nOSbLEXRuWLEKF9c9jv+WZ1cbQ41yllmU6WkGrNH0UoeOgmvDOtoWjTFnDV2SL0y7g9t7g+/EhO+u3Yk2Dsg==" saltValue="VlJkFmwwMAw0xvnTzw74Yg==" spinCount="100000" sheet="1" objects="1" scenarios="1"/>
  <mergeCells count="12">
    <mergeCell ref="A11:L11"/>
    <mergeCell ref="J13:M13"/>
    <mergeCell ref="B3:G5"/>
    <mergeCell ref="B7:G7"/>
    <mergeCell ref="B8:G8"/>
    <mergeCell ref="B9:G9"/>
    <mergeCell ref="B10:G10"/>
    <mergeCell ref="H3:K5"/>
    <mergeCell ref="H7:J7"/>
    <mergeCell ref="H8:J8"/>
    <mergeCell ref="H9:J9"/>
    <mergeCell ref="H10:J10"/>
  </mergeCells>
  <dataValidations count="5">
    <dataValidation type="list" allowBlank="1" showInputMessage="1" showErrorMessage="1" sqref="B15:B206" xr:uid="{747CF307-7557-46BE-9AD7-16824DA3B0C5}">
      <formula1>INDIRECT(IF($B$1="Metric",SUBSTITUTE($A15," ","")&amp;"Metric",SUBSTITUTE($A15," ","")))</formula1>
    </dataValidation>
    <dataValidation type="list" allowBlank="1" showInputMessage="1" showErrorMessage="1" sqref="A15:A206" xr:uid="{E7E421E2-BBB2-47B8-82CE-10B628EA92E2}">
      <formula1>BeamType</formula1>
    </dataValidation>
    <dataValidation type="list" allowBlank="1" showInputMessage="1" showErrorMessage="1" sqref="C15:C206" xr:uid="{B134F0FC-9472-4705-AC63-C780D048B854}">
      <formula1>FireRating</formula1>
    </dataValidation>
    <dataValidation type="list" allowBlank="1" showInputMessage="1" showErrorMessage="1" sqref="B1" xr:uid="{37625745-14F7-4EA1-A90E-B4084BCE0382}">
      <formula1>EstimatorMode</formula1>
    </dataValidation>
    <dataValidation type="list" allowBlank="1" showInputMessage="1" showErrorMessage="1" sqref="K8" xr:uid="{86795AA0-2532-465C-9CD9-0D9CA870D77A}">
      <formula1>Overspray</formula1>
    </dataValidation>
  </dataValidations>
  <pageMargins left="0.7" right="0.7" top="0.78740157499999996" bottom="0.78740157499999996" header="0.3" footer="0.3"/>
  <pageSetup paperSize="9" orientation="portrait" r:id="rId1"/>
  <customProperties>
    <customPr name="_pios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0EC7A-8020-4A10-BE82-7E256BFC9474}">
  <sheetPr codeName="Sheet1"/>
  <dimension ref="A1:AO857"/>
  <sheetViews>
    <sheetView topLeftCell="A262" zoomScale="85" zoomScaleNormal="85" workbookViewId="0">
      <selection activeCell="B9" sqref="B9:G9"/>
    </sheetView>
  </sheetViews>
  <sheetFormatPr defaultColWidth="8.85546875" defaultRowHeight="12.75" x14ac:dyDescent="0.2"/>
  <cols>
    <col min="1" max="1" width="20.85546875" customWidth="1"/>
  </cols>
  <sheetData>
    <row r="1" spans="1:41" x14ac:dyDescent="0.2">
      <c r="G1" s="33" t="s">
        <v>1253</v>
      </c>
      <c r="H1" s="38">
        <v>0.7</v>
      </c>
    </row>
    <row r="2" spans="1:41" x14ac:dyDescent="0.2">
      <c r="P2" t="s">
        <v>1692</v>
      </c>
    </row>
    <row r="3" spans="1:41" x14ac:dyDescent="0.2">
      <c r="B3" s="27"/>
      <c r="C3" s="27"/>
      <c r="D3" s="200" t="s">
        <v>1241</v>
      </c>
      <c r="E3" s="200"/>
      <c r="F3" s="200"/>
      <c r="G3" s="200"/>
      <c r="H3" s="200"/>
      <c r="I3" s="200"/>
      <c r="J3" s="200"/>
      <c r="K3" s="200"/>
      <c r="L3" s="200"/>
      <c r="M3" s="200"/>
      <c r="Z3" s="44"/>
      <c r="AA3" s="44"/>
      <c r="AB3" s="44"/>
      <c r="AC3" s="44"/>
      <c r="AD3" s="44"/>
      <c r="AH3" s="201"/>
      <c r="AI3" s="201"/>
      <c r="AJ3" s="201"/>
      <c r="AK3" s="201"/>
      <c r="AL3" s="201"/>
      <c r="AM3" s="201"/>
      <c r="AN3" s="201"/>
    </row>
    <row r="4" spans="1:41" x14ac:dyDescent="0.2">
      <c r="B4" s="5" t="s">
        <v>1238</v>
      </c>
      <c r="C4" s="5"/>
      <c r="D4" s="28" t="s">
        <v>303</v>
      </c>
      <c r="E4" s="28" t="s">
        <v>815</v>
      </c>
      <c r="F4" s="28" t="s">
        <v>304</v>
      </c>
      <c r="G4" s="28" t="s">
        <v>816</v>
      </c>
      <c r="H4" s="28" t="s">
        <v>809</v>
      </c>
      <c r="I4" s="28" t="s">
        <v>817</v>
      </c>
      <c r="J4" s="28" t="s">
        <v>810</v>
      </c>
      <c r="K4" s="28" t="s">
        <v>1244</v>
      </c>
      <c r="L4" s="28" t="s">
        <v>1242</v>
      </c>
      <c r="M4" s="28" t="s">
        <v>1245</v>
      </c>
      <c r="N4" s="28" t="s">
        <v>1250</v>
      </c>
      <c r="Y4" s="33"/>
      <c r="Z4" s="33"/>
      <c r="AA4" s="33"/>
      <c r="AB4" s="33"/>
      <c r="AC4" s="33"/>
      <c r="AD4" s="33"/>
      <c r="AE4" s="33"/>
      <c r="AG4" s="33"/>
      <c r="AH4" s="33"/>
      <c r="AI4" s="33"/>
      <c r="AJ4" s="33"/>
      <c r="AK4" s="33"/>
      <c r="AL4" s="33"/>
      <c r="AM4" s="33"/>
      <c r="AN4" s="33"/>
    </row>
    <row r="5" spans="1:41" x14ac:dyDescent="0.2">
      <c r="A5" t="s">
        <v>1246</v>
      </c>
      <c r="B5" s="5">
        <v>0</v>
      </c>
      <c r="C5" s="5" t="str">
        <f>SUBSTITUTE(1&amp;B5," ","")</f>
        <v>10</v>
      </c>
      <c r="D5" s="2" t="s">
        <v>822</v>
      </c>
      <c r="E5" s="2" t="s">
        <v>822</v>
      </c>
      <c r="F5" s="2" t="s">
        <v>822</v>
      </c>
      <c r="G5" s="2" t="s">
        <v>822</v>
      </c>
      <c r="H5" s="2" t="s">
        <v>822</v>
      </c>
      <c r="I5" s="2" t="s">
        <v>822</v>
      </c>
      <c r="J5" s="2" t="s">
        <v>822</v>
      </c>
      <c r="K5" s="2" t="s">
        <v>822</v>
      </c>
      <c r="L5" s="2" t="s">
        <v>822</v>
      </c>
      <c r="M5" s="2" t="s">
        <v>822</v>
      </c>
      <c r="N5" s="2" t="s">
        <v>805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</row>
    <row r="6" spans="1:41" x14ac:dyDescent="0.2">
      <c r="A6" t="s">
        <v>1246</v>
      </c>
      <c r="B6" s="5">
        <v>0.33</v>
      </c>
      <c r="C6" s="5" t="str">
        <f>SUBSTITUTE(1&amp;B6," ","")</f>
        <v>10.33</v>
      </c>
      <c r="D6">
        <v>0.14799999999999999</v>
      </c>
      <c r="E6">
        <v>0.26300000000000001</v>
      </c>
      <c r="F6">
        <v>0.376</v>
      </c>
      <c r="G6" s="2" t="s">
        <v>822</v>
      </c>
      <c r="H6" s="2" t="s">
        <v>822</v>
      </c>
      <c r="I6" s="2" t="s">
        <v>822</v>
      </c>
      <c r="J6" s="2" t="s">
        <v>822</v>
      </c>
      <c r="K6" s="2" t="s">
        <v>822</v>
      </c>
      <c r="L6" s="2" t="s">
        <v>822</v>
      </c>
      <c r="M6" s="2" t="s">
        <v>822</v>
      </c>
      <c r="N6" s="2" t="s">
        <v>805</v>
      </c>
      <c r="S6" s="2"/>
      <c r="T6" s="2"/>
      <c r="U6" s="2"/>
      <c r="V6" s="2"/>
      <c r="W6" s="2"/>
      <c r="X6" s="2"/>
      <c r="Y6" s="2"/>
      <c r="Z6" s="2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</row>
    <row r="7" spans="1:41" x14ac:dyDescent="0.2">
      <c r="A7" t="s">
        <v>1246</v>
      </c>
      <c r="B7" s="5">
        <v>0.34</v>
      </c>
      <c r="C7" s="5" t="str">
        <f t="shared" ref="C7:C70" si="0">SUBSTITUTE(1&amp;B7," ","")</f>
        <v>10.34</v>
      </c>
      <c r="D7">
        <v>0.14699999999999999</v>
      </c>
      <c r="E7">
        <v>0.26</v>
      </c>
      <c r="F7">
        <v>0.373</v>
      </c>
      <c r="G7" s="2" t="s">
        <v>822</v>
      </c>
      <c r="H7" s="2" t="s">
        <v>822</v>
      </c>
      <c r="I7" s="2" t="s">
        <v>822</v>
      </c>
      <c r="J7" s="2" t="s">
        <v>822</v>
      </c>
      <c r="K7" s="2" t="s">
        <v>822</v>
      </c>
      <c r="L7" s="2" t="s">
        <v>822</v>
      </c>
      <c r="M7" s="2" t="s">
        <v>822</v>
      </c>
      <c r="N7" s="2" t="s">
        <v>805</v>
      </c>
      <c r="S7" s="2"/>
      <c r="T7" s="2"/>
      <c r="U7" s="2"/>
      <c r="V7" s="2"/>
      <c r="W7" s="2"/>
      <c r="X7" s="2"/>
      <c r="Y7" s="2"/>
      <c r="Z7" s="2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</row>
    <row r="8" spans="1:41" x14ac:dyDescent="0.2">
      <c r="A8" t="s">
        <v>1246</v>
      </c>
      <c r="B8" s="5">
        <v>0.35</v>
      </c>
      <c r="C8" s="5" t="str">
        <f t="shared" si="0"/>
        <v>10.35</v>
      </c>
      <c r="D8">
        <v>0.14299999999999999</v>
      </c>
      <c r="E8">
        <v>0.255</v>
      </c>
      <c r="F8">
        <v>0.36599999999999999</v>
      </c>
      <c r="G8" s="2" t="s">
        <v>822</v>
      </c>
      <c r="H8" s="2" t="s">
        <v>822</v>
      </c>
      <c r="I8" s="2" t="s">
        <v>822</v>
      </c>
      <c r="J8" s="2" t="s">
        <v>822</v>
      </c>
      <c r="K8" s="2" t="s">
        <v>822</v>
      </c>
      <c r="L8" s="2" t="s">
        <v>822</v>
      </c>
      <c r="M8" s="2" t="s">
        <v>822</v>
      </c>
      <c r="N8" s="2" t="s">
        <v>805</v>
      </c>
      <c r="S8" s="2"/>
      <c r="T8" s="2"/>
      <c r="U8" s="2"/>
      <c r="V8" s="2"/>
      <c r="W8" s="2"/>
      <c r="X8" s="2"/>
      <c r="Y8" s="2"/>
      <c r="Z8" s="2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</row>
    <row r="9" spans="1:41" x14ac:dyDescent="0.2">
      <c r="A9" t="s">
        <v>1246</v>
      </c>
      <c r="B9" s="5">
        <v>0.36</v>
      </c>
      <c r="C9" s="5" t="str">
        <f t="shared" si="0"/>
        <v>10.36</v>
      </c>
      <c r="D9">
        <v>0.13700000000000001</v>
      </c>
      <c r="E9">
        <v>0.245</v>
      </c>
      <c r="F9">
        <v>0.35199999999999998</v>
      </c>
      <c r="G9" s="2" t="s">
        <v>822</v>
      </c>
      <c r="H9" s="2" t="s">
        <v>822</v>
      </c>
      <c r="I9" s="2" t="s">
        <v>822</v>
      </c>
      <c r="J9" s="2" t="s">
        <v>822</v>
      </c>
      <c r="K9" s="2" t="s">
        <v>822</v>
      </c>
      <c r="L9" s="2" t="s">
        <v>822</v>
      </c>
      <c r="M9" s="2" t="s">
        <v>822</v>
      </c>
      <c r="N9" s="2" t="s">
        <v>805</v>
      </c>
      <c r="S9" s="2"/>
      <c r="T9" s="2"/>
      <c r="U9" s="2"/>
      <c r="V9" s="2"/>
      <c r="W9" s="2"/>
      <c r="X9" s="2"/>
      <c r="Y9" s="2"/>
      <c r="Z9" s="2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</row>
    <row r="10" spans="1:41" x14ac:dyDescent="0.2">
      <c r="A10" t="s">
        <v>1246</v>
      </c>
      <c r="B10" s="5">
        <v>0.37</v>
      </c>
      <c r="C10" s="5" t="str">
        <f t="shared" si="0"/>
        <v>10.37</v>
      </c>
      <c r="D10">
        <v>0.13700000000000001</v>
      </c>
      <c r="E10">
        <v>0.245</v>
      </c>
      <c r="F10">
        <v>0.35199999999999998</v>
      </c>
      <c r="G10" s="2" t="s">
        <v>822</v>
      </c>
      <c r="H10" s="2" t="s">
        <v>822</v>
      </c>
      <c r="I10" s="2" t="s">
        <v>822</v>
      </c>
      <c r="J10" s="2" t="s">
        <v>822</v>
      </c>
      <c r="K10" s="2" t="s">
        <v>822</v>
      </c>
      <c r="L10" s="2" t="s">
        <v>822</v>
      </c>
      <c r="M10" s="2" t="s">
        <v>822</v>
      </c>
      <c r="N10" s="2" t="s">
        <v>805</v>
      </c>
      <c r="S10" s="2"/>
      <c r="T10" s="2"/>
      <c r="U10" s="2"/>
      <c r="V10" s="2"/>
      <c r="W10" s="2"/>
      <c r="X10" s="2"/>
      <c r="Y10" s="2"/>
      <c r="Z10" s="2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</row>
    <row r="11" spans="1:41" x14ac:dyDescent="0.2">
      <c r="A11" t="s">
        <v>1246</v>
      </c>
      <c r="B11" s="5">
        <v>0.38</v>
      </c>
      <c r="C11" s="5" t="str">
        <f t="shared" si="0"/>
        <v>10.38</v>
      </c>
      <c r="D11">
        <v>0.13700000000000001</v>
      </c>
      <c r="E11">
        <v>0.245</v>
      </c>
      <c r="F11">
        <v>0.35199999999999998</v>
      </c>
      <c r="G11" s="2" t="s">
        <v>822</v>
      </c>
      <c r="H11" s="2" t="s">
        <v>822</v>
      </c>
      <c r="I11" s="2" t="s">
        <v>822</v>
      </c>
      <c r="J11" s="2" t="s">
        <v>822</v>
      </c>
      <c r="K11" s="2" t="s">
        <v>822</v>
      </c>
      <c r="L11" s="2" t="s">
        <v>822</v>
      </c>
      <c r="M11" s="2" t="s">
        <v>822</v>
      </c>
      <c r="N11" s="2" t="s">
        <v>805</v>
      </c>
      <c r="S11" s="2"/>
      <c r="T11" s="2"/>
      <c r="U11" s="2"/>
      <c r="V11" s="2"/>
      <c r="W11" s="2"/>
      <c r="X11" s="2"/>
      <c r="Y11" s="2"/>
      <c r="Z11" s="2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</row>
    <row r="12" spans="1:41" x14ac:dyDescent="0.2">
      <c r="A12" t="s">
        <v>1246</v>
      </c>
      <c r="B12" s="5">
        <v>0.39</v>
      </c>
      <c r="C12" s="5" t="str">
        <f t="shared" si="0"/>
        <v>10.39</v>
      </c>
      <c r="D12">
        <v>0.13700000000000001</v>
      </c>
      <c r="E12">
        <v>0.245</v>
      </c>
      <c r="F12">
        <v>0.35199999999999998</v>
      </c>
      <c r="G12" s="2" t="s">
        <v>822</v>
      </c>
      <c r="H12" s="2" t="s">
        <v>822</v>
      </c>
      <c r="I12" s="2" t="s">
        <v>822</v>
      </c>
      <c r="J12" s="2" t="s">
        <v>822</v>
      </c>
      <c r="K12" s="2" t="s">
        <v>822</v>
      </c>
      <c r="L12" s="2" t="s">
        <v>822</v>
      </c>
      <c r="M12" s="2" t="s">
        <v>822</v>
      </c>
      <c r="N12" s="2" t="s">
        <v>805</v>
      </c>
      <c r="S12" s="2"/>
      <c r="T12" s="2"/>
      <c r="U12" s="2"/>
      <c r="V12" s="2"/>
      <c r="W12" s="2"/>
      <c r="X12" s="2"/>
      <c r="Y12" s="2"/>
      <c r="Z12" s="2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</row>
    <row r="13" spans="1:41" x14ac:dyDescent="0.2">
      <c r="A13" t="s">
        <v>1246</v>
      </c>
      <c r="B13" s="5">
        <v>0.4</v>
      </c>
      <c r="C13" s="5" t="str">
        <f t="shared" si="0"/>
        <v>10.4</v>
      </c>
      <c r="D13">
        <v>0.13700000000000001</v>
      </c>
      <c r="E13">
        <v>0.245</v>
      </c>
      <c r="F13">
        <v>0.35199999999999998</v>
      </c>
      <c r="G13" s="2" t="s">
        <v>822</v>
      </c>
      <c r="H13" s="2" t="s">
        <v>822</v>
      </c>
      <c r="I13" s="2" t="s">
        <v>822</v>
      </c>
      <c r="J13" s="2" t="s">
        <v>822</v>
      </c>
      <c r="K13" s="2" t="s">
        <v>822</v>
      </c>
      <c r="L13" s="2" t="s">
        <v>822</v>
      </c>
      <c r="M13" s="2" t="s">
        <v>822</v>
      </c>
      <c r="N13" s="2" t="s">
        <v>805</v>
      </c>
      <c r="S13" s="2"/>
      <c r="T13" s="2"/>
      <c r="U13" s="2"/>
      <c r="V13" s="2"/>
      <c r="W13" s="2"/>
      <c r="X13" s="2"/>
      <c r="Y13" s="2"/>
      <c r="Z13" s="2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</row>
    <row r="14" spans="1:41" x14ac:dyDescent="0.2">
      <c r="A14" t="s">
        <v>1246</v>
      </c>
      <c r="B14" s="5">
        <v>0.41</v>
      </c>
      <c r="C14" s="5" t="str">
        <f t="shared" si="0"/>
        <v>10.41</v>
      </c>
      <c r="D14">
        <v>0.122</v>
      </c>
      <c r="E14">
        <v>0.222</v>
      </c>
      <c r="F14">
        <v>0.32200000000000001</v>
      </c>
      <c r="G14" s="2" t="s">
        <v>822</v>
      </c>
      <c r="H14" s="2" t="s">
        <v>822</v>
      </c>
      <c r="I14" s="2" t="s">
        <v>822</v>
      </c>
      <c r="J14" s="2" t="s">
        <v>822</v>
      </c>
      <c r="K14" s="2" t="s">
        <v>822</v>
      </c>
      <c r="L14" s="2" t="s">
        <v>822</v>
      </c>
      <c r="M14" s="2" t="s">
        <v>822</v>
      </c>
      <c r="N14" s="2" t="s">
        <v>805</v>
      </c>
      <c r="S14" s="2"/>
      <c r="T14" s="2"/>
      <c r="U14" s="2"/>
      <c r="V14" s="2"/>
      <c r="W14" s="2"/>
      <c r="X14" s="2"/>
      <c r="Y14" s="2"/>
      <c r="Z14" s="2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</row>
    <row r="15" spans="1:41" x14ac:dyDescent="0.2">
      <c r="A15" t="s">
        <v>1246</v>
      </c>
      <c r="B15" s="5">
        <v>0.42</v>
      </c>
      <c r="C15" s="5" t="str">
        <f t="shared" si="0"/>
        <v>10.42</v>
      </c>
      <c r="D15">
        <v>0.12</v>
      </c>
      <c r="E15">
        <v>0.219</v>
      </c>
      <c r="F15">
        <v>0.318</v>
      </c>
      <c r="G15" s="2" t="s">
        <v>822</v>
      </c>
      <c r="H15" s="2" t="s">
        <v>822</v>
      </c>
      <c r="I15" s="2" t="s">
        <v>822</v>
      </c>
      <c r="J15" s="2" t="s">
        <v>822</v>
      </c>
      <c r="K15" s="2" t="s">
        <v>822</v>
      </c>
      <c r="L15" s="2" t="s">
        <v>822</v>
      </c>
      <c r="M15" s="2" t="s">
        <v>822</v>
      </c>
      <c r="N15" s="2" t="s">
        <v>805</v>
      </c>
      <c r="S15" s="2"/>
      <c r="T15" s="2"/>
      <c r="U15" s="2"/>
      <c r="V15" s="2"/>
      <c r="W15" s="2"/>
      <c r="X15" s="2"/>
      <c r="Y15" s="2"/>
      <c r="Z15" s="2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</row>
    <row r="16" spans="1:41" x14ac:dyDescent="0.2">
      <c r="A16" t="s">
        <v>1246</v>
      </c>
      <c r="B16" s="5">
        <v>0.43</v>
      </c>
      <c r="C16" s="5" t="str">
        <f t="shared" si="0"/>
        <v>10.43</v>
      </c>
      <c r="D16">
        <v>0.11600000000000001</v>
      </c>
      <c r="E16">
        <v>0.214</v>
      </c>
      <c r="F16">
        <v>0.311</v>
      </c>
      <c r="G16" s="2" t="s">
        <v>822</v>
      </c>
      <c r="H16" s="2" t="s">
        <v>822</v>
      </c>
      <c r="I16" s="2" t="s">
        <v>822</v>
      </c>
      <c r="J16" s="2" t="s">
        <v>822</v>
      </c>
      <c r="K16" s="2" t="s">
        <v>822</v>
      </c>
      <c r="L16" s="2" t="s">
        <v>822</v>
      </c>
      <c r="M16" s="2" t="s">
        <v>822</v>
      </c>
      <c r="N16" s="2" t="s">
        <v>805</v>
      </c>
      <c r="S16" s="2"/>
      <c r="T16" s="2"/>
      <c r="U16" s="2"/>
      <c r="V16" s="2"/>
      <c r="W16" s="2"/>
      <c r="X16" s="2"/>
      <c r="Y16" s="2"/>
      <c r="Z16" s="2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</row>
    <row r="17" spans="1:38" x14ac:dyDescent="0.2">
      <c r="A17" t="s">
        <v>1246</v>
      </c>
      <c r="B17" s="5">
        <v>0.44</v>
      </c>
      <c r="C17" s="5" t="str">
        <f t="shared" si="0"/>
        <v>10.44</v>
      </c>
      <c r="D17">
        <v>0.11600000000000001</v>
      </c>
      <c r="E17">
        <v>0.214</v>
      </c>
      <c r="F17">
        <v>0.311</v>
      </c>
      <c r="G17" s="2" t="s">
        <v>822</v>
      </c>
      <c r="H17" s="2" t="s">
        <v>822</v>
      </c>
      <c r="I17" s="2" t="s">
        <v>822</v>
      </c>
      <c r="J17" s="2" t="s">
        <v>822</v>
      </c>
      <c r="K17" s="2" t="s">
        <v>822</v>
      </c>
      <c r="L17" s="2" t="s">
        <v>822</v>
      </c>
      <c r="M17" s="2" t="s">
        <v>822</v>
      </c>
      <c r="N17" s="2" t="s">
        <v>805</v>
      </c>
      <c r="S17" s="2"/>
      <c r="T17" s="2"/>
      <c r="U17" s="2"/>
      <c r="V17" s="2"/>
      <c r="W17" s="2"/>
      <c r="X17" s="2"/>
      <c r="Y17" s="2"/>
      <c r="Z17" s="2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</row>
    <row r="18" spans="1:38" x14ac:dyDescent="0.2">
      <c r="A18" t="s">
        <v>1246</v>
      </c>
      <c r="B18" s="5">
        <v>0.45</v>
      </c>
      <c r="C18" s="5" t="str">
        <f t="shared" si="0"/>
        <v>10.45</v>
      </c>
      <c r="D18">
        <v>0.11</v>
      </c>
      <c r="E18">
        <v>0.20399999999999999</v>
      </c>
      <c r="F18">
        <v>0.29799999999999999</v>
      </c>
      <c r="G18" s="2" t="s">
        <v>822</v>
      </c>
      <c r="H18" s="2" t="s">
        <v>822</v>
      </c>
      <c r="I18" s="2" t="s">
        <v>822</v>
      </c>
      <c r="J18" s="2" t="s">
        <v>822</v>
      </c>
      <c r="K18" s="2" t="s">
        <v>822</v>
      </c>
      <c r="L18" s="2" t="s">
        <v>822</v>
      </c>
      <c r="M18" s="2" t="s">
        <v>822</v>
      </c>
      <c r="N18" s="2" t="s">
        <v>805</v>
      </c>
      <c r="S18" s="2"/>
      <c r="T18" s="2"/>
      <c r="U18" s="2"/>
      <c r="V18" s="2"/>
      <c r="W18" s="2"/>
      <c r="X18" s="2"/>
      <c r="Y18" s="2"/>
      <c r="Z18" s="2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</row>
    <row r="19" spans="1:38" x14ac:dyDescent="0.2">
      <c r="A19" t="s">
        <v>1246</v>
      </c>
      <c r="B19" s="5">
        <v>0.46</v>
      </c>
      <c r="C19" s="5" t="str">
        <f t="shared" si="0"/>
        <v>10.46</v>
      </c>
      <c r="D19">
        <v>0.11</v>
      </c>
      <c r="E19">
        <v>0.20399999999999999</v>
      </c>
      <c r="F19">
        <v>0.29799999999999999</v>
      </c>
      <c r="G19" s="2" t="s">
        <v>822</v>
      </c>
      <c r="H19" s="2" t="s">
        <v>822</v>
      </c>
      <c r="I19" s="2" t="s">
        <v>822</v>
      </c>
      <c r="J19" s="2" t="s">
        <v>822</v>
      </c>
      <c r="K19" s="2" t="s">
        <v>822</v>
      </c>
      <c r="L19" s="2" t="s">
        <v>822</v>
      </c>
      <c r="M19" s="2" t="s">
        <v>822</v>
      </c>
      <c r="N19" s="2" t="s">
        <v>805</v>
      </c>
      <c r="S19" s="2"/>
      <c r="T19" s="2"/>
      <c r="U19" s="2"/>
      <c r="V19" s="2"/>
      <c r="W19" s="2"/>
      <c r="X19" s="2"/>
      <c r="Y19" s="2"/>
      <c r="Z19" s="2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</row>
    <row r="20" spans="1:38" x14ac:dyDescent="0.2">
      <c r="A20" t="s">
        <v>1246</v>
      </c>
      <c r="B20" s="5">
        <v>0.47</v>
      </c>
      <c r="C20" s="5" t="str">
        <f t="shared" si="0"/>
        <v>10.47</v>
      </c>
      <c r="D20">
        <v>0.11</v>
      </c>
      <c r="E20">
        <v>0.20399999999999999</v>
      </c>
      <c r="F20">
        <v>0.29799999999999999</v>
      </c>
      <c r="G20" s="2" t="s">
        <v>822</v>
      </c>
      <c r="H20" s="2" t="s">
        <v>822</v>
      </c>
      <c r="I20" s="2" t="s">
        <v>822</v>
      </c>
      <c r="J20" s="2" t="s">
        <v>822</v>
      </c>
      <c r="K20" s="2" t="s">
        <v>822</v>
      </c>
      <c r="L20" s="2" t="s">
        <v>822</v>
      </c>
      <c r="M20" s="2" t="s">
        <v>822</v>
      </c>
      <c r="N20" s="2" t="s">
        <v>805</v>
      </c>
      <c r="S20" s="2"/>
      <c r="T20" s="2"/>
      <c r="U20" s="2"/>
      <c r="V20" s="2"/>
      <c r="W20" s="2"/>
      <c r="X20" s="2"/>
      <c r="Y20" s="2"/>
      <c r="Z20" s="2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</row>
    <row r="21" spans="1:38" x14ac:dyDescent="0.2">
      <c r="A21" t="s">
        <v>1246</v>
      </c>
      <c r="B21" s="5">
        <v>0.48</v>
      </c>
      <c r="C21" s="5" t="str">
        <f t="shared" si="0"/>
        <v>10.48</v>
      </c>
      <c r="D21">
        <v>0.104</v>
      </c>
      <c r="E21">
        <v>0.19500000000000001</v>
      </c>
      <c r="F21">
        <v>0.28499999999999998</v>
      </c>
      <c r="G21" s="2" t="s">
        <v>822</v>
      </c>
      <c r="H21" s="2" t="s">
        <v>822</v>
      </c>
      <c r="I21" s="2" t="s">
        <v>822</v>
      </c>
      <c r="J21" s="2" t="s">
        <v>822</v>
      </c>
      <c r="K21" s="2" t="s">
        <v>822</v>
      </c>
      <c r="L21" s="2" t="s">
        <v>822</v>
      </c>
      <c r="M21" s="2" t="s">
        <v>822</v>
      </c>
      <c r="N21" s="2" t="s">
        <v>805</v>
      </c>
      <c r="S21" s="2"/>
      <c r="T21" s="2"/>
      <c r="U21" s="2"/>
      <c r="V21" s="2"/>
      <c r="W21" s="2"/>
      <c r="X21" s="2"/>
      <c r="Y21" s="2"/>
      <c r="Z21" s="2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</row>
    <row r="22" spans="1:38" x14ac:dyDescent="0.2">
      <c r="A22" t="s">
        <v>1246</v>
      </c>
      <c r="B22" s="5">
        <v>0.49</v>
      </c>
      <c r="C22" s="5" t="str">
        <f t="shared" si="0"/>
        <v>10.49</v>
      </c>
      <c r="D22">
        <v>0.10199999999999999</v>
      </c>
      <c r="E22">
        <v>0.192</v>
      </c>
      <c r="F22">
        <v>0.28100000000000003</v>
      </c>
      <c r="G22" s="2" t="s">
        <v>822</v>
      </c>
      <c r="H22" s="2" t="s">
        <v>822</v>
      </c>
      <c r="I22" s="2" t="s">
        <v>822</v>
      </c>
      <c r="J22" s="2" t="s">
        <v>822</v>
      </c>
      <c r="K22" s="2" t="s">
        <v>822</v>
      </c>
      <c r="L22" s="2" t="s">
        <v>822</v>
      </c>
      <c r="M22" s="2" t="s">
        <v>822</v>
      </c>
      <c r="N22" s="2" t="s">
        <v>805</v>
      </c>
      <c r="S22" s="2"/>
      <c r="T22" s="2"/>
      <c r="U22" s="2"/>
      <c r="V22" s="2"/>
      <c r="W22" s="2"/>
      <c r="X22" s="2"/>
      <c r="Y22" s="2"/>
      <c r="Z22" s="2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</row>
    <row r="23" spans="1:38" x14ac:dyDescent="0.2">
      <c r="A23" t="s">
        <v>1246</v>
      </c>
      <c r="B23" s="5">
        <v>0.5</v>
      </c>
      <c r="C23" s="5" t="str">
        <f t="shared" si="0"/>
        <v>10.5</v>
      </c>
      <c r="D23">
        <v>0.1</v>
      </c>
      <c r="E23">
        <v>0.189</v>
      </c>
      <c r="F23">
        <v>0.27700000000000002</v>
      </c>
      <c r="G23" s="2" t="s">
        <v>822</v>
      </c>
      <c r="H23" s="2" t="s">
        <v>822</v>
      </c>
      <c r="I23" s="2" t="s">
        <v>822</v>
      </c>
      <c r="J23" s="2" t="s">
        <v>822</v>
      </c>
      <c r="K23" s="2" t="s">
        <v>822</v>
      </c>
      <c r="L23" s="2" t="s">
        <v>822</v>
      </c>
      <c r="M23" s="2" t="s">
        <v>822</v>
      </c>
      <c r="N23" s="2" t="s">
        <v>805</v>
      </c>
      <c r="S23" s="2"/>
      <c r="T23" s="2"/>
      <c r="U23" s="2"/>
      <c r="V23" s="2"/>
      <c r="W23" s="2"/>
      <c r="X23" s="2"/>
      <c r="Y23" s="2"/>
      <c r="Z23" s="2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</row>
    <row r="24" spans="1:38" x14ac:dyDescent="0.2">
      <c r="A24" t="s">
        <v>1246</v>
      </c>
      <c r="B24" s="5">
        <v>0.51</v>
      </c>
      <c r="C24" s="5" t="str">
        <f t="shared" si="0"/>
        <v>10.51</v>
      </c>
      <c r="D24">
        <v>0.1</v>
      </c>
      <c r="E24">
        <v>0.189</v>
      </c>
      <c r="F24">
        <v>0.27700000000000002</v>
      </c>
      <c r="G24" s="2" t="s">
        <v>822</v>
      </c>
      <c r="H24" s="2" t="s">
        <v>822</v>
      </c>
      <c r="I24" s="2" t="s">
        <v>822</v>
      </c>
      <c r="J24" s="2" t="s">
        <v>822</v>
      </c>
      <c r="K24" s="2" t="s">
        <v>822</v>
      </c>
      <c r="L24" s="2" t="s">
        <v>822</v>
      </c>
      <c r="M24" s="2" t="s">
        <v>822</v>
      </c>
      <c r="N24" s="2" t="s">
        <v>805</v>
      </c>
      <c r="S24" s="2"/>
      <c r="T24" s="2"/>
      <c r="U24" s="2"/>
      <c r="V24" s="2"/>
      <c r="W24" s="2"/>
      <c r="X24" s="2"/>
      <c r="Y24" s="2"/>
      <c r="Z24" s="2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</row>
    <row r="25" spans="1:38" x14ac:dyDescent="0.2">
      <c r="A25" t="s">
        <v>1246</v>
      </c>
      <c r="B25" s="5">
        <v>0.52</v>
      </c>
      <c r="C25" s="5" t="str">
        <f t="shared" si="0"/>
        <v>10.52</v>
      </c>
      <c r="D25">
        <v>9.6000000000000002E-2</v>
      </c>
      <c r="E25">
        <v>0.183</v>
      </c>
      <c r="F25">
        <v>0.27</v>
      </c>
      <c r="G25" s="2" t="s">
        <v>822</v>
      </c>
      <c r="H25" s="2" t="s">
        <v>822</v>
      </c>
      <c r="I25" s="2" t="s">
        <v>822</v>
      </c>
      <c r="J25" s="2" t="s">
        <v>822</v>
      </c>
      <c r="K25" s="2" t="s">
        <v>822</v>
      </c>
      <c r="L25" s="2" t="s">
        <v>822</v>
      </c>
      <c r="M25" s="2" t="s">
        <v>822</v>
      </c>
      <c r="N25" s="2" t="s">
        <v>805</v>
      </c>
      <c r="S25" s="2"/>
      <c r="T25" s="2"/>
      <c r="U25" s="2"/>
      <c r="V25" s="2"/>
      <c r="W25" s="2"/>
      <c r="X25" s="2"/>
      <c r="Y25" s="2"/>
      <c r="Z25" s="2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</row>
    <row r="26" spans="1:38" x14ac:dyDescent="0.2">
      <c r="A26" t="s">
        <v>1246</v>
      </c>
      <c r="B26" s="5">
        <v>0.53</v>
      </c>
      <c r="C26" s="5" t="str">
        <f t="shared" si="0"/>
        <v>10.53</v>
      </c>
      <c r="D26">
        <v>9.5000000000000001E-2</v>
      </c>
      <c r="E26">
        <v>0.18099999999999999</v>
      </c>
      <c r="F26">
        <v>0.26700000000000002</v>
      </c>
      <c r="G26" s="2" t="s">
        <v>822</v>
      </c>
      <c r="H26" s="2" t="s">
        <v>822</v>
      </c>
      <c r="I26" s="2" t="s">
        <v>822</v>
      </c>
      <c r="J26" s="2" t="s">
        <v>822</v>
      </c>
      <c r="K26" s="2" t="s">
        <v>822</v>
      </c>
      <c r="L26" s="2" t="s">
        <v>822</v>
      </c>
      <c r="M26" s="2" t="s">
        <v>822</v>
      </c>
      <c r="N26" s="2" t="s">
        <v>805</v>
      </c>
      <c r="S26" s="2"/>
      <c r="T26" s="2"/>
      <c r="U26" s="2"/>
      <c r="V26" s="2"/>
      <c r="W26" s="2"/>
      <c r="X26" s="2"/>
      <c r="Y26" s="2"/>
      <c r="Z26" s="2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</row>
    <row r="27" spans="1:38" x14ac:dyDescent="0.2">
      <c r="A27" t="s">
        <v>1246</v>
      </c>
      <c r="B27" s="5">
        <v>0.54</v>
      </c>
      <c r="C27" s="5" t="str">
        <f t="shared" si="0"/>
        <v>10.54</v>
      </c>
      <c r="D27">
        <v>9.2999999999999999E-2</v>
      </c>
      <c r="E27">
        <v>0.17799999999999999</v>
      </c>
      <c r="F27">
        <v>0.26300000000000001</v>
      </c>
      <c r="G27" s="2" t="s">
        <v>822</v>
      </c>
      <c r="H27" s="2" t="s">
        <v>822</v>
      </c>
      <c r="I27" s="2" t="s">
        <v>822</v>
      </c>
      <c r="J27" s="2" t="s">
        <v>822</v>
      </c>
      <c r="K27" s="2" t="s">
        <v>822</v>
      </c>
      <c r="L27" s="2" t="s">
        <v>822</v>
      </c>
      <c r="M27" s="2" t="s">
        <v>822</v>
      </c>
      <c r="N27" s="2" t="s">
        <v>805</v>
      </c>
      <c r="S27" s="2"/>
      <c r="T27" s="2"/>
      <c r="U27" s="2"/>
      <c r="V27" s="2"/>
      <c r="W27" s="2"/>
      <c r="X27" s="2"/>
      <c r="Y27" s="2"/>
      <c r="Z27" s="2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</row>
    <row r="28" spans="1:38" x14ac:dyDescent="0.2">
      <c r="A28" t="s">
        <v>1246</v>
      </c>
      <c r="B28" s="5">
        <v>0.55000000000000004</v>
      </c>
      <c r="C28" s="5" t="str">
        <f t="shared" si="0"/>
        <v>10.55</v>
      </c>
      <c r="D28">
        <v>9.0999999999999998E-2</v>
      </c>
      <c r="E28">
        <v>0.17599999999999999</v>
      </c>
      <c r="F28">
        <v>0.26</v>
      </c>
      <c r="G28" s="2" t="s">
        <v>822</v>
      </c>
      <c r="H28" s="2" t="s">
        <v>822</v>
      </c>
      <c r="I28" s="2" t="s">
        <v>822</v>
      </c>
      <c r="J28" s="2" t="s">
        <v>822</v>
      </c>
      <c r="K28" s="2" t="s">
        <v>822</v>
      </c>
      <c r="L28" s="2" t="s">
        <v>822</v>
      </c>
      <c r="M28" s="2" t="s">
        <v>822</v>
      </c>
      <c r="N28" s="2" t="s">
        <v>805</v>
      </c>
      <c r="S28" s="2"/>
      <c r="T28" s="2"/>
      <c r="U28" s="2"/>
      <c r="V28" s="2"/>
      <c r="W28" s="2"/>
      <c r="X28" s="2"/>
      <c r="Y28" s="2"/>
      <c r="Z28" s="2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</row>
    <row r="29" spans="1:38" x14ac:dyDescent="0.2">
      <c r="A29" t="s">
        <v>1246</v>
      </c>
      <c r="B29" s="5">
        <v>0.56000000000000005</v>
      </c>
      <c r="C29" s="5" t="str">
        <f t="shared" si="0"/>
        <v>10.56</v>
      </c>
      <c r="D29">
        <v>0.09</v>
      </c>
      <c r="E29">
        <v>0.17399999999999999</v>
      </c>
      <c r="F29">
        <v>0.25700000000000001</v>
      </c>
      <c r="G29" s="2" t="s">
        <v>822</v>
      </c>
      <c r="H29" s="2" t="s">
        <v>822</v>
      </c>
      <c r="I29" s="2" t="s">
        <v>822</v>
      </c>
      <c r="J29" s="2" t="s">
        <v>822</v>
      </c>
      <c r="K29" s="2" t="s">
        <v>822</v>
      </c>
      <c r="L29" s="2" t="s">
        <v>822</v>
      </c>
      <c r="M29" s="2" t="s">
        <v>822</v>
      </c>
      <c r="N29" s="2" t="s">
        <v>805</v>
      </c>
      <c r="S29" s="2"/>
      <c r="T29" s="2"/>
      <c r="U29" s="2"/>
      <c r="V29" s="2"/>
      <c r="W29" s="2"/>
      <c r="X29" s="2"/>
      <c r="Y29" s="2"/>
      <c r="Z29" s="2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</row>
    <row r="30" spans="1:38" x14ac:dyDescent="0.2">
      <c r="A30" t="s">
        <v>1246</v>
      </c>
      <c r="B30" s="5">
        <v>0.56999999999999995</v>
      </c>
      <c r="C30" s="5" t="str">
        <f t="shared" si="0"/>
        <v>10.57</v>
      </c>
      <c r="D30">
        <v>0.09</v>
      </c>
      <c r="E30">
        <v>0.17399999999999999</v>
      </c>
      <c r="F30">
        <v>0.25700000000000001</v>
      </c>
      <c r="G30" s="2" t="s">
        <v>822</v>
      </c>
      <c r="H30" s="2" t="s">
        <v>822</v>
      </c>
      <c r="I30" s="2" t="s">
        <v>822</v>
      </c>
      <c r="J30" s="2" t="s">
        <v>822</v>
      </c>
      <c r="K30" s="2" t="s">
        <v>822</v>
      </c>
      <c r="L30" s="2" t="s">
        <v>822</v>
      </c>
      <c r="M30" s="2" t="s">
        <v>822</v>
      </c>
      <c r="N30" s="2" t="s">
        <v>805</v>
      </c>
      <c r="S30" s="2"/>
      <c r="T30" s="2"/>
      <c r="U30" s="2"/>
      <c r="V30" s="2"/>
      <c r="W30" s="2"/>
      <c r="X30" s="2"/>
      <c r="Y30" s="2"/>
      <c r="Z30" s="2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</row>
    <row r="31" spans="1:38" x14ac:dyDescent="0.2">
      <c r="A31" t="s">
        <v>1246</v>
      </c>
      <c r="B31" s="5">
        <v>0.57999999999999996</v>
      </c>
      <c r="C31" s="5" t="str">
        <f t="shared" si="0"/>
        <v>10.58</v>
      </c>
      <c r="D31">
        <v>8.6999999999999994E-2</v>
      </c>
      <c r="E31">
        <v>0.16900000000000001</v>
      </c>
      <c r="F31">
        <v>0.251</v>
      </c>
      <c r="G31">
        <v>0.33300000000000002</v>
      </c>
      <c r="H31">
        <v>0.41499999999999998</v>
      </c>
      <c r="I31">
        <v>0.496</v>
      </c>
      <c r="J31" s="2" t="s">
        <v>822</v>
      </c>
      <c r="K31" s="2" t="s">
        <v>822</v>
      </c>
      <c r="L31" s="2" t="s">
        <v>822</v>
      </c>
      <c r="M31" s="2" t="s">
        <v>822</v>
      </c>
      <c r="N31" s="2" t="s">
        <v>805</v>
      </c>
      <c r="V31" s="2"/>
      <c r="W31" s="2"/>
      <c r="X31" s="2"/>
      <c r="Y31" s="2"/>
      <c r="Z31" s="2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</row>
    <row r="32" spans="1:38" x14ac:dyDescent="0.2">
      <c r="A32" t="s">
        <v>1246</v>
      </c>
      <c r="B32" s="5">
        <v>0.59</v>
      </c>
      <c r="C32" s="5" t="str">
        <f t="shared" si="0"/>
        <v>10.59</v>
      </c>
      <c r="D32">
        <v>8.5999999999999993E-2</v>
      </c>
      <c r="E32">
        <v>0.16700000000000001</v>
      </c>
      <c r="F32">
        <v>0.249</v>
      </c>
      <c r="G32">
        <v>0.33100000000000002</v>
      </c>
      <c r="H32">
        <v>0.41299999999999998</v>
      </c>
      <c r="I32">
        <v>0.49399999999999999</v>
      </c>
      <c r="J32" s="2" t="s">
        <v>822</v>
      </c>
      <c r="K32" s="2" t="s">
        <v>822</v>
      </c>
      <c r="L32" s="2" t="s">
        <v>822</v>
      </c>
      <c r="M32" s="2" t="s">
        <v>822</v>
      </c>
      <c r="N32" s="2" t="s">
        <v>805</v>
      </c>
      <c r="V32" s="2"/>
      <c r="W32" s="2"/>
      <c r="X32" s="2"/>
      <c r="Y32" s="2"/>
      <c r="Z32" s="2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</row>
    <row r="33" spans="1:38" x14ac:dyDescent="0.2">
      <c r="A33" t="s">
        <v>1246</v>
      </c>
      <c r="B33" s="5">
        <v>0.6</v>
      </c>
      <c r="C33" s="5" t="str">
        <f t="shared" si="0"/>
        <v>10.6</v>
      </c>
      <c r="D33">
        <v>8.5000000000000006E-2</v>
      </c>
      <c r="E33">
        <v>0.16500000000000001</v>
      </c>
      <c r="F33">
        <v>0.245</v>
      </c>
      <c r="G33">
        <v>0.32700000000000001</v>
      </c>
      <c r="H33">
        <v>0.40899999999999997</v>
      </c>
      <c r="I33">
        <v>0.49099999999999999</v>
      </c>
      <c r="J33" s="2" t="s">
        <v>822</v>
      </c>
      <c r="K33" s="2" t="s">
        <v>822</v>
      </c>
      <c r="L33" s="2" t="s">
        <v>822</v>
      </c>
      <c r="M33" s="2" t="s">
        <v>822</v>
      </c>
      <c r="N33" s="2" t="s">
        <v>805</v>
      </c>
      <c r="V33" s="2"/>
      <c r="W33" s="2"/>
      <c r="X33" s="2"/>
      <c r="Y33" s="2"/>
      <c r="Z33" s="2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</row>
    <row r="34" spans="1:38" x14ac:dyDescent="0.2">
      <c r="A34" t="s">
        <v>1246</v>
      </c>
      <c r="B34" s="5">
        <v>0.61</v>
      </c>
      <c r="C34" s="5" t="str">
        <f t="shared" si="0"/>
        <v>10.61</v>
      </c>
      <c r="D34">
        <v>8.3000000000000004E-2</v>
      </c>
      <c r="E34">
        <v>0.16200000000000001</v>
      </c>
      <c r="F34">
        <v>0.24099999999999999</v>
      </c>
      <c r="G34">
        <v>0.32300000000000001</v>
      </c>
      <c r="H34">
        <v>0.40600000000000003</v>
      </c>
      <c r="I34">
        <v>0.48799999999999999</v>
      </c>
      <c r="J34" s="2" t="s">
        <v>822</v>
      </c>
      <c r="K34" s="2" t="s">
        <v>822</v>
      </c>
      <c r="L34" s="2" t="s">
        <v>822</v>
      </c>
      <c r="M34" s="2" t="s">
        <v>822</v>
      </c>
      <c r="N34" s="2" t="s">
        <v>805</v>
      </c>
      <c r="V34" s="2"/>
      <c r="W34" s="2"/>
      <c r="X34" s="2"/>
      <c r="Y34" s="2"/>
      <c r="Z34" s="2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</row>
    <row r="35" spans="1:38" x14ac:dyDescent="0.2">
      <c r="A35" t="s">
        <v>1246</v>
      </c>
      <c r="B35" s="5">
        <v>0.62</v>
      </c>
      <c r="C35" s="5" t="str">
        <f t="shared" si="0"/>
        <v>10.62</v>
      </c>
      <c r="D35">
        <v>8.2000000000000003E-2</v>
      </c>
      <c r="E35">
        <v>0.159</v>
      </c>
      <c r="F35">
        <v>0.23699999999999999</v>
      </c>
      <c r="G35">
        <v>0.31900000000000001</v>
      </c>
      <c r="H35">
        <v>0.40200000000000002</v>
      </c>
      <c r="I35">
        <v>0.48499999999999999</v>
      </c>
      <c r="J35" s="2" t="s">
        <v>822</v>
      </c>
      <c r="K35" s="2" t="s">
        <v>822</v>
      </c>
      <c r="L35" s="2" t="s">
        <v>822</v>
      </c>
      <c r="M35" s="2" t="s">
        <v>822</v>
      </c>
      <c r="N35" s="2" t="s">
        <v>805</v>
      </c>
      <c r="V35" s="2"/>
      <c r="W35" s="2"/>
      <c r="X35" s="2"/>
      <c r="Y35" s="2"/>
      <c r="Z35" s="2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</row>
    <row r="36" spans="1:38" x14ac:dyDescent="0.2">
      <c r="A36" t="s">
        <v>1246</v>
      </c>
      <c r="B36" s="5">
        <v>0.63</v>
      </c>
      <c r="C36" s="5" t="str">
        <f t="shared" si="0"/>
        <v>10.63</v>
      </c>
      <c r="D36">
        <v>8.1000000000000003E-2</v>
      </c>
      <c r="E36">
        <v>0.157</v>
      </c>
      <c r="F36">
        <v>0.23400000000000001</v>
      </c>
      <c r="G36">
        <v>0.316</v>
      </c>
      <c r="H36">
        <v>0.4</v>
      </c>
      <c r="I36">
        <v>0.48299999999999998</v>
      </c>
      <c r="J36" s="2" t="s">
        <v>822</v>
      </c>
      <c r="K36" s="2" t="s">
        <v>822</v>
      </c>
      <c r="L36" s="2" t="s">
        <v>822</v>
      </c>
      <c r="M36" s="2" t="s">
        <v>822</v>
      </c>
      <c r="N36" s="2" t="s">
        <v>805</v>
      </c>
      <c r="V36" s="2"/>
      <c r="W36" s="2"/>
      <c r="X36" s="2"/>
      <c r="Y36" s="2"/>
      <c r="Z36" s="2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</row>
    <row r="37" spans="1:38" x14ac:dyDescent="0.2">
      <c r="A37" t="s">
        <v>1246</v>
      </c>
      <c r="B37" s="5">
        <v>0.64</v>
      </c>
      <c r="C37" s="5" t="str">
        <f t="shared" si="0"/>
        <v>10.64</v>
      </c>
      <c r="D37">
        <v>7.9000000000000001E-2</v>
      </c>
      <c r="E37">
        <v>0.155</v>
      </c>
      <c r="F37">
        <v>0.23</v>
      </c>
      <c r="G37">
        <v>0.312</v>
      </c>
      <c r="H37">
        <v>0.39600000000000002</v>
      </c>
      <c r="I37">
        <v>0.48</v>
      </c>
      <c r="J37" s="2" t="s">
        <v>822</v>
      </c>
      <c r="K37" s="2" t="s">
        <v>822</v>
      </c>
      <c r="L37" s="2" t="s">
        <v>822</v>
      </c>
      <c r="M37" s="2" t="s">
        <v>822</v>
      </c>
      <c r="N37" s="2" t="s">
        <v>805</v>
      </c>
      <c r="V37" s="2"/>
      <c r="W37" s="2"/>
      <c r="X37" s="2"/>
      <c r="Y37" s="2"/>
      <c r="Z37" s="2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</row>
    <row r="38" spans="1:38" x14ac:dyDescent="0.2">
      <c r="A38" t="s">
        <v>1246</v>
      </c>
      <c r="B38" s="5">
        <v>0.65</v>
      </c>
      <c r="C38" s="5" t="str">
        <f t="shared" si="0"/>
        <v>10.65</v>
      </c>
      <c r="D38">
        <v>7.9000000000000001E-2</v>
      </c>
      <c r="E38">
        <v>0.155</v>
      </c>
      <c r="F38">
        <v>0.23</v>
      </c>
      <c r="G38">
        <v>0.312</v>
      </c>
      <c r="H38">
        <v>0.39600000000000002</v>
      </c>
      <c r="I38">
        <v>0.48</v>
      </c>
      <c r="J38" s="2" t="s">
        <v>822</v>
      </c>
      <c r="K38" s="2" t="s">
        <v>822</v>
      </c>
      <c r="L38" s="2" t="s">
        <v>822</v>
      </c>
      <c r="M38" s="2" t="s">
        <v>822</v>
      </c>
      <c r="N38" s="2" t="s">
        <v>805</v>
      </c>
      <c r="V38" s="2"/>
      <c r="W38" s="2"/>
      <c r="X38" s="2"/>
      <c r="Y38" s="2"/>
      <c r="Z38" s="2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</row>
    <row r="39" spans="1:38" x14ac:dyDescent="0.2">
      <c r="A39" t="s">
        <v>1246</v>
      </c>
      <c r="B39" s="5">
        <v>0.66</v>
      </c>
      <c r="C39" s="5" t="str">
        <f t="shared" si="0"/>
        <v>10.66</v>
      </c>
      <c r="D39">
        <v>7.6999999999999999E-2</v>
      </c>
      <c r="E39">
        <v>0.151</v>
      </c>
      <c r="F39">
        <v>0.224</v>
      </c>
      <c r="G39">
        <v>0.30599999999999999</v>
      </c>
      <c r="H39">
        <v>0.39100000000000001</v>
      </c>
      <c r="I39">
        <v>0.47599999999999998</v>
      </c>
      <c r="J39" s="2" t="s">
        <v>822</v>
      </c>
      <c r="K39" s="2" t="s">
        <v>822</v>
      </c>
      <c r="L39" s="2" t="s">
        <v>822</v>
      </c>
      <c r="M39" s="2" t="s">
        <v>822</v>
      </c>
      <c r="N39" s="2" t="s">
        <v>805</v>
      </c>
      <c r="V39" s="2"/>
      <c r="W39" s="2"/>
      <c r="X39" s="2"/>
      <c r="Y39" s="2"/>
      <c r="Z39" s="2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</row>
    <row r="40" spans="1:38" x14ac:dyDescent="0.2">
      <c r="A40" t="s">
        <v>1246</v>
      </c>
      <c r="B40" s="5">
        <v>0.67</v>
      </c>
      <c r="C40" s="5" t="str">
        <f t="shared" si="0"/>
        <v>10.67</v>
      </c>
      <c r="D40">
        <v>7.5999999999999998E-2</v>
      </c>
      <c r="E40">
        <v>0.14899999999999999</v>
      </c>
      <c r="F40">
        <v>0.221</v>
      </c>
      <c r="G40">
        <v>0.30299999999999999</v>
      </c>
      <c r="H40">
        <v>0.38900000000000001</v>
      </c>
      <c r="I40">
        <v>0.47399999999999998</v>
      </c>
      <c r="J40" s="2" t="s">
        <v>822</v>
      </c>
      <c r="K40" s="2" t="s">
        <v>822</v>
      </c>
      <c r="L40" s="2" t="s">
        <v>822</v>
      </c>
      <c r="M40" s="2" t="s">
        <v>822</v>
      </c>
      <c r="N40" s="2" t="s">
        <v>805</v>
      </c>
      <c r="V40" s="2"/>
      <c r="W40" s="2"/>
      <c r="X40" s="2"/>
      <c r="Y40" s="2"/>
      <c r="Z40" s="2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</row>
    <row r="41" spans="1:38" x14ac:dyDescent="0.2">
      <c r="A41" t="s">
        <v>1246</v>
      </c>
      <c r="B41" s="5">
        <v>0.68</v>
      </c>
      <c r="C41" s="5" t="str">
        <f t="shared" si="0"/>
        <v>10.68</v>
      </c>
      <c r="D41">
        <v>7.5999999999999998E-2</v>
      </c>
      <c r="E41">
        <v>0.14899999999999999</v>
      </c>
      <c r="F41">
        <v>0.221</v>
      </c>
      <c r="G41">
        <v>0.30299999999999999</v>
      </c>
      <c r="H41">
        <v>0.38900000000000001</v>
      </c>
      <c r="I41">
        <v>0.47399999999999998</v>
      </c>
      <c r="J41" s="2" t="s">
        <v>822</v>
      </c>
      <c r="K41" s="2" t="s">
        <v>822</v>
      </c>
      <c r="L41" s="2" t="s">
        <v>822</v>
      </c>
      <c r="M41" s="2" t="s">
        <v>822</v>
      </c>
      <c r="N41" s="2" t="s">
        <v>805</v>
      </c>
      <c r="V41" s="2"/>
      <c r="W41" s="2"/>
      <c r="X41" s="2"/>
      <c r="Y41" s="2"/>
      <c r="Z41" s="2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</row>
    <row r="42" spans="1:38" x14ac:dyDescent="0.2">
      <c r="A42" t="s">
        <v>1246</v>
      </c>
      <c r="B42" s="5">
        <v>0.69</v>
      </c>
      <c r="C42" s="5" t="str">
        <f t="shared" si="0"/>
        <v>10.69</v>
      </c>
      <c r="D42">
        <v>7.3999999999999996E-2</v>
      </c>
      <c r="E42">
        <v>0.14499999999999999</v>
      </c>
      <c r="F42">
        <v>0.215</v>
      </c>
      <c r="G42">
        <v>0.29799999999999999</v>
      </c>
      <c r="H42">
        <v>0.38400000000000001</v>
      </c>
      <c r="I42">
        <v>0.46899999999999997</v>
      </c>
      <c r="J42" s="2" t="s">
        <v>822</v>
      </c>
      <c r="K42" s="2" t="s">
        <v>822</v>
      </c>
      <c r="L42" s="2" t="s">
        <v>822</v>
      </c>
      <c r="M42" s="2" t="s">
        <v>822</v>
      </c>
      <c r="N42" s="2" t="s">
        <v>805</v>
      </c>
      <c r="V42" s="2"/>
      <c r="W42" s="2"/>
      <c r="X42" s="2"/>
      <c r="Y42" s="2"/>
      <c r="Z42" s="2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</row>
    <row r="43" spans="1:38" x14ac:dyDescent="0.2">
      <c r="A43" t="s">
        <v>1246</v>
      </c>
      <c r="B43" s="5">
        <v>0.7</v>
      </c>
      <c r="C43" s="5" t="str">
        <f t="shared" si="0"/>
        <v>10.7</v>
      </c>
      <c r="D43">
        <v>7.2999999999999995E-2</v>
      </c>
      <c r="E43">
        <v>0.14299999999999999</v>
      </c>
      <c r="F43">
        <v>0.21199999999999999</v>
      </c>
      <c r="G43">
        <v>0.29499999999999998</v>
      </c>
      <c r="H43">
        <v>0.38100000000000001</v>
      </c>
      <c r="I43">
        <v>0.46700000000000003</v>
      </c>
      <c r="J43" s="2" t="s">
        <v>822</v>
      </c>
      <c r="K43" s="2" t="s">
        <v>822</v>
      </c>
      <c r="L43" s="2" t="s">
        <v>822</v>
      </c>
      <c r="M43" s="2" t="s">
        <v>822</v>
      </c>
      <c r="N43" s="2" t="s">
        <v>805</v>
      </c>
      <c r="V43" s="2"/>
      <c r="W43" s="2"/>
      <c r="X43" s="2"/>
      <c r="Y43" s="2"/>
      <c r="Z43" s="2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</row>
    <row r="44" spans="1:38" x14ac:dyDescent="0.2">
      <c r="A44" t="s">
        <v>1246</v>
      </c>
      <c r="B44" s="5">
        <v>0.71</v>
      </c>
      <c r="C44" s="5" t="str">
        <f t="shared" si="0"/>
        <v>10.71</v>
      </c>
      <c r="D44">
        <v>7.1999999999999995E-2</v>
      </c>
      <c r="E44">
        <v>0.14099999999999999</v>
      </c>
      <c r="F44">
        <v>0.21</v>
      </c>
      <c r="G44">
        <v>0.29299999999999998</v>
      </c>
      <c r="H44">
        <v>0.379</v>
      </c>
      <c r="I44">
        <v>0.46600000000000003</v>
      </c>
      <c r="J44" s="2" t="s">
        <v>822</v>
      </c>
      <c r="K44" s="2" t="s">
        <v>822</v>
      </c>
      <c r="L44" s="2" t="s">
        <v>822</v>
      </c>
      <c r="M44" s="2" t="s">
        <v>822</v>
      </c>
      <c r="N44" s="2" t="s">
        <v>805</v>
      </c>
      <c r="V44" s="2"/>
      <c r="W44" s="2"/>
      <c r="X44" s="2"/>
      <c r="Y44" s="2"/>
      <c r="Z44" s="2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</row>
    <row r="45" spans="1:38" x14ac:dyDescent="0.2">
      <c r="A45" t="s">
        <v>1246</v>
      </c>
      <c r="B45" s="5">
        <v>0.72</v>
      </c>
      <c r="C45" s="5" t="str">
        <f t="shared" si="0"/>
        <v>10.72</v>
      </c>
      <c r="D45">
        <v>7.1999999999999995E-2</v>
      </c>
      <c r="E45">
        <v>0.14099999999999999</v>
      </c>
      <c r="F45">
        <v>0.21</v>
      </c>
      <c r="G45">
        <v>0.29299999999999998</v>
      </c>
      <c r="H45">
        <v>0.379</v>
      </c>
      <c r="I45">
        <v>0.46600000000000003</v>
      </c>
      <c r="J45" s="2" t="s">
        <v>822</v>
      </c>
      <c r="K45" s="2" t="s">
        <v>822</v>
      </c>
      <c r="L45" s="2" t="s">
        <v>822</v>
      </c>
      <c r="M45" s="2" t="s">
        <v>822</v>
      </c>
      <c r="N45" s="2" t="s">
        <v>805</v>
      </c>
      <c r="V45" s="2"/>
      <c r="W45" s="2"/>
      <c r="X45" s="2"/>
      <c r="Y45" s="2"/>
      <c r="Z45" s="2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</row>
    <row r="46" spans="1:38" x14ac:dyDescent="0.2">
      <c r="A46" t="s">
        <v>1246</v>
      </c>
      <c r="B46" s="5">
        <v>0.73</v>
      </c>
      <c r="C46" s="5" t="str">
        <f t="shared" si="0"/>
        <v>10.73</v>
      </c>
      <c r="D46">
        <v>7.0000000000000007E-2</v>
      </c>
      <c r="E46">
        <v>0.13700000000000001</v>
      </c>
      <c r="F46">
        <v>0.20399999999999999</v>
      </c>
      <c r="G46">
        <v>0.28699999999999998</v>
      </c>
      <c r="H46">
        <v>0.374</v>
      </c>
      <c r="I46">
        <v>0.46100000000000002</v>
      </c>
      <c r="J46" s="2" t="s">
        <v>822</v>
      </c>
      <c r="K46" s="2" t="s">
        <v>822</v>
      </c>
      <c r="L46" s="2" t="s">
        <v>822</v>
      </c>
      <c r="M46" s="2" t="s">
        <v>822</v>
      </c>
      <c r="N46" s="2" t="s">
        <v>805</v>
      </c>
      <c r="V46" s="2"/>
      <c r="W46" s="2"/>
      <c r="X46" s="2"/>
      <c r="Y46" s="2"/>
      <c r="Z46" s="2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</row>
    <row r="47" spans="1:38" x14ac:dyDescent="0.2">
      <c r="A47" t="s">
        <v>1246</v>
      </c>
      <c r="B47" s="5">
        <v>0.74</v>
      </c>
      <c r="C47" s="5" t="str">
        <f t="shared" si="0"/>
        <v>10.74</v>
      </c>
      <c r="D47">
        <v>7.0000000000000007E-2</v>
      </c>
      <c r="E47">
        <v>0.13700000000000001</v>
      </c>
      <c r="F47">
        <v>0.20399999999999999</v>
      </c>
      <c r="G47">
        <v>0.28699999999999998</v>
      </c>
      <c r="H47">
        <v>0.374</v>
      </c>
      <c r="I47">
        <v>0.46100000000000002</v>
      </c>
      <c r="J47" s="2" t="s">
        <v>822</v>
      </c>
      <c r="K47" s="2" t="s">
        <v>822</v>
      </c>
      <c r="L47" s="2" t="s">
        <v>822</v>
      </c>
      <c r="M47" s="2" t="s">
        <v>822</v>
      </c>
      <c r="N47" s="2" t="s">
        <v>805</v>
      </c>
      <c r="V47" s="2"/>
      <c r="W47" s="2"/>
      <c r="X47" s="2"/>
      <c r="Y47" s="2"/>
      <c r="Z47" s="2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</row>
    <row r="48" spans="1:38" x14ac:dyDescent="0.2">
      <c r="A48" t="s">
        <v>1246</v>
      </c>
      <c r="B48" s="5">
        <v>0.75</v>
      </c>
      <c r="C48" s="5" t="str">
        <f t="shared" si="0"/>
        <v>10.75</v>
      </c>
      <c r="D48">
        <v>6.9000000000000006E-2</v>
      </c>
      <c r="E48">
        <v>0.13400000000000001</v>
      </c>
      <c r="F48">
        <v>0.19900000000000001</v>
      </c>
      <c r="G48">
        <v>0.28199999999999997</v>
      </c>
      <c r="H48">
        <v>0.37</v>
      </c>
      <c r="I48">
        <v>0.45800000000000002</v>
      </c>
      <c r="J48" s="2" t="s">
        <v>822</v>
      </c>
      <c r="K48" s="2" t="s">
        <v>822</v>
      </c>
      <c r="L48" s="2" t="s">
        <v>822</v>
      </c>
      <c r="M48" s="2" t="s">
        <v>822</v>
      </c>
      <c r="N48" s="2" t="s">
        <v>805</v>
      </c>
      <c r="V48" s="2"/>
      <c r="W48" s="2"/>
      <c r="X48" s="2"/>
      <c r="Y48" s="2"/>
      <c r="Z48" s="2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</row>
    <row r="49" spans="1:38" x14ac:dyDescent="0.2">
      <c r="A49" t="s">
        <v>1246</v>
      </c>
      <c r="B49" s="5">
        <v>0.76</v>
      </c>
      <c r="C49" s="5" t="str">
        <f t="shared" si="0"/>
        <v>10.76</v>
      </c>
      <c r="D49">
        <v>6.9000000000000006E-2</v>
      </c>
      <c r="E49">
        <v>0.13400000000000001</v>
      </c>
      <c r="F49">
        <v>0.19900000000000001</v>
      </c>
      <c r="G49">
        <v>0.28199999999999997</v>
      </c>
      <c r="H49">
        <v>0.37</v>
      </c>
      <c r="I49">
        <v>0.45800000000000002</v>
      </c>
      <c r="J49" s="2" t="s">
        <v>822</v>
      </c>
      <c r="K49" s="2" t="s">
        <v>822</v>
      </c>
      <c r="L49" s="2" t="s">
        <v>822</v>
      </c>
      <c r="M49" s="2" t="s">
        <v>822</v>
      </c>
      <c r="N49" s="2" t="s">
        <v>805</v>
      </c>
      <c r="V49" s="2"/>
      <c r="W49" s="2"/>
      <c r="X49" s="2"/>
      <c r="Y49" s="2"/>
      <c r="Z49" s="2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</row>
    <row r="50" spans="1:38" x14ac:dyDescent="0.2">
      <c r="A50" t="s">
        <v>1246</v>
      </c>
      <c r="B50" s="5">
        <v>0.77</v>
      </c>
      <c r="C50" s="5" t="str">
        <f t="shared" si="0"/>
        <v>10.77</v>
      </c>
      <c r="D50">
        <v>6.7000000000000004E-2</v>
      </c>
      <c r="E50">
        <v>0.13100000000000001</v>
      </c>
      <c r="F50">
        <v>0.19500000000000001</v>
      </c>
      <c r="G50">
        <v>0.27800000000000002</v>
      </c>
      <c r="H50">
        <v>0.36699999999999999</v>
      </c>
      <c r="I50">
        <v>0.45500000000000002</v>
      </c>
      <c r="J50">
        <v>0.54300000000000004</v>
      </c>
      <c r="K50" s="2" t="s">
        <v>822</v>
      </c>
      <c r="L50" s="2" t="s">
        <v>822</v>
      </c>
      <c r="M50" s="2" t="s">
        <v>822</v>
      </c>
      <c r="N50" s="2" t="s">
        <v>805</v>
      </c>
      <c r="W50" s="2"/>
      <c r="X50" s="2"/>
      <c r="Y50" s="2"/>
      <c r="Z50" s="2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</row>
    <row r="51" spans="1:38" x14ac:dyDescent="0.2">
      <c r="A51" t="s">
        <v>1246</v>
      </c>
      <c r="B51" s="5">
        <v>0.78</v>
      </c>
      <c r="C51" s="5" t="str">
        <f t="shared" si="0"/>
        <v>10.78</v>
      </c>
      <c r="D51">
        <v>6.6000000000000003E-2</v>
      </c>
      <c r="E51">
        <v>0.129</v>
      </c>
      <c r="F51">
        <v>0.192</v>
      </c>
      <c r="G51">
        <v>0.27400000000000002</v>
      </c>
      <c r="H51">
        <v>0.36099999999999999</v>
      </c>
      <c r="I51">
        <v>0.44800000000000001</v>
      </c>
      <c r="J51">
        <v>0.53500000000000003</v>
      </c>
      <c r="K51" s="2" t="s">
        <v>822</v>
      </c>
      <c r="L51" s="2" t="s">
        <v>822</v>
      </c>
      <c r="M51" s="2" t="s">
        <v>822</v>
      </c>
      <c r="N51" s="2" t="s">
        <v>805</v>
      </c>
      <c r="W51" s="2"/>
      <c r="X51" s="2"/>
      <c r="Y51" s="2"/>
      <c r="Z51" s="2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</row>
    <row r="52" spans="1:38" x14ac:dyDescent="0.2">
      <c r="A52" t="s">
        <v>1246</v>
      </c>
      <c r="B52" s="5">
        <v>0.79</v>
      </c>
      <c r="C52" s="5" t="str">
        <f t="shared" si="0"/>
        <v>10.79</v>
      </c>
      <c r="D52">
        <v>6.6000000000000003E-2</v>
      </c>
      <c r="E52">
        <v>0.128</v>
      </c>
      <c r="F52">
        <v>0.19</v>
      </c>
      <c r="G52">
        <v>0.27100000000000002</v>
      </c>
      <c r="H52">
        <v>0.35699999999999998</v>
      </c>
      <c r="I52">
        <v>0.443</v>
      </c>
      <c r="J52">
        <v>0.52900000000000003</v>
      </c>
      <c r="K52" s="2" t="s">
        <v>822</v>
      </c>
      <c r="L52" s="2" t="s">
        <v>822</v>
      </c>
      <c r="M52" s="2" t="s">
        <v>822</v>
      </c>
      <c r="N52" s="2" t="s">
        <v>805</v>
      </c>
      <c r="W52" s="2"/>
      <c r="X52" s="2"/>
      <c r="Y52" s="2"/>
      <c r="Z52" s="2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</row>
    <row r="53" spans="1:38" x14ac:dyDescent="0.2">
      <c r="A53" t="s">
        <v>1246</v>
      </c>
      <c r="B53" s="5">
        <v>0.8</v>
      </c>
      <c r="C53" s="5" t="str">
        <f t="shared" si="0"/>
        <v>10.8</v>
      </c>
      <c r="D53">
        <v>6.6000000000000003E-2</v>
      </c>
      <c r="E53">
        <v>0.128</v>
      </c>
      <c r="F53">
        <v>0.19</v>
      </c>
      <c r="G53">
        <v>0.27100000000000002</v>
      </c>
      <c r="H53">
        <v>0.35699999999999998</v>
      </c>
      <c r="I53">
        <v>0.443</v>
      </c>
      <c r="J53">
        <v>0.52900000000000003</v>
      </c>
      <c r="K53" s="2" t="s">
        <v>822</v>
      </c>
      <c r="L53" s="2" t="s">
        <v>822</v>
      </c>
      <c r="M53" s="2" t="s">
        <v>822</v>
      </c>
      <c r="N53" s="2" t="s">
        <v>805</v>
      </c>
      <c r="W53" s="2"/>
      <c r="X53" s="2"/>
      <c r="Y53" s="2"/>
      <c r="Z53" s="2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</row>
    <row r="54" spans="1:38" x14ac:dyDescent="0.2">
      <c r="A54" t="s">
        <v>1246</v>
      </c>
      <c r="B54" s="5">
        <v>0.81</v>
      </c>
      <c r="C54" s="5" t="str">
        <f t="shared" si="0"/>
        <v>10.81</v>
      </c>
      <c r="D54">
        <v>6.6000000000000003E-2</v>
      </c>
      <c r="E54">
        <v>0.128</v>
      </c>
      <c r="F54">
        <v>0.19</v>
      </c>
      <c r="G54">
        <v>0.27100000000000002</v>
      </c>
      <c r="H54">
        <v>0.35699999999999998</v>
      </c>
      <c r="I54">
        <v>0.443</v>
      </c>
      <c r="J54">
        <v>0.52900000000000003</v>
      </c>
      <c r="K54" s="2" t="s">
        <v>822</v>
      </c>
      <c r="L54" s="2" t="s">
        <v>822</v>
      </c>
      <c r="M54" s="2" t="s">
        <v>822</v>
      </c>
      <c r="N54" s="2" t="s">
        <v>805</v>
      </c>
      <c r="W54" s="2"/>
      <c r="X54" s="2"/>
      <c r="Y54" s="2"/>
      <c r="Z54" s="2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</row>
    <row r="55" spans="1:38" x14ac:dyDescent="0.2">
      <c r="A55" t="s">
        <v>1246</v>
      </c>
      <c r="B55" s="5">
        <v>0.82</v>
      </c>
      <c r="C55" s="5" t="str">
        <f t="shared" si="0"/>
        <v>10.82</v>
      </c>
      <c r="D55">
        <v>6.6000000000000003E-2</v>
      </c>
      <c r="E55">
        <v>0.128</v>
      </c>
      <c r="F55">
        <v>0.19</v>
      </c>
      <c r="G55">
        <v>0.27100000000000002</v>
      </c>
      <c r="H55">
        <v>0.35699999999999998</v>
      </c>
      <c r="I55">
        <v>0.443</v>
      </c>
      <c r="J55">
        <v>0.52900000000000003</v>
      </c>
      <c r="K55" s="2" t="s">
        <v>822</v>
      </c>
      <c r="L55" s="2" t="s">
        <v>822</v>
      </c>
      <c r="M55" s="2" t="s">
        <v>822</v>
      </c>
      <c r="N55" s="2" t="s">
        <v>805</v>
      </c>
      <c r="W55" s="2"/>
      <c r="X55" s="2"/>
      <c r="Y55" s="2"/>
      <c r="Z55" s="2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</row>
    <row r="56" spans="1:38" x14ac:dyDescent="0.2">
      <c r="A56" t="s">
        <v>1246</v>
      </c>
      <c r="B56" s="5">
        <v>0.83</v>
      </c>
      <c r="C56" s="5" t="str">
        <f t="shared" si="0"/>
        <v>10.83</v>
      </c>
      <c r="D56">
        <v>6.3E-2</v>
      </c>
      <c r="E56">
        <v>0.122</v>
      </c>
      <c r="F56">
        <v>0.18099999999999999</v>
      </c>
      <c r="G56">
        <v>0.25900000000000001</v>
      </c>
      <c r="H56">
        <v>0.34200000000000003</v>
      </c>
      <c r="I56">
        <v>0.42499999999999999</v>
      </c>
      <c r="J56">
        <v>0.50800000000000001</v>
      </c>
      <c r="K56" s="2" t="s">
        <v>822</v>
      </c>
      <c r="L56" s="2" t="s">
        <v>822</v>
      </c>
      <c r="M56" s="2" t="s">
        <v>822</v>
      </c>
      <c r="N56" s="2" t="s">
        <v>805</v>
      </c>
      <c r="W56" s="2"/>
      <c r="X56" s="2"/>
      <c r="Y56" s="2"/>
      <c r="Z56" s="2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</row>
    <row r="57" spans="1:38" x14ac:dyDescent="0.2">
      <c r="A57" t="s">
        <v>1246</v>
      </c>
      <c r="B57" s="5">
        <v>0.84</v>
      </c>
      <c r="C57" s="5" t="str">
        <f t="shared" si="0"/>
        <v>10.84</v>
      </c>
      <c r="D57">
        <v>6.2E-2</v>
      </c>
      <c r="E57">
        <v>0.121</v>
      </c>
      <c r="F57">
        <v>0.17899999999999999</v>
      </c>
      <c r="G57">
        <v>0.25600000000000001</v>
      </c>
      <c r="H57">
        <v>0.33800000000000002</v>
      </c>
      <c r="I57">
        <v>0.42</v>
      </c>
      <c r="J57">
        <v>0.503</v>
      </c>
      <c r="K57" s="2" t="s">
        <v>822</v>
      </c>
      <c r="L57" s="2" t="s">
        <v>822</v>
      </c>
      <c r="M57" s="2" t="s">
        <v>822</v>
      </c>
      <c r="N57" s="2" t="s">
        <v>805</v>
      </c>
      <c r="W57" s="2"/>
      <c r="X57" s="2"/>
      <c r="Y57" s="2"/>
      <c r="Z57" s="2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</row>
    <row r="58" spans="1:38" x14ac:dyDescent="0.2">
      <c r="A58" t="s">
        <v>1246</v>
      </c>
      <c r="B58" s="5">
        <v>0.85</v>
      </c>
      <c r="C58" s="5" t="str">
        <f t="shared" si="0"/>
        <v>10.85</v>
      </c>
      <c r="D58">
        <v>6.2E-2</v>
      </c>
      <c r="E58">
        <v>0.11899999999999999</v>
      </c>
      <c r="F58">
        <v>0.17699999999999999</v>
      </c>
      <c r="G58">
        <v>0.253</v>
      </c>
      <c r="H58">
        <v>0.33500000000000002</v>
      </c>
      <c r="I58">
        <v>0.41599999999999998</v>
      </c>
      <c r="J58">
        <v>0.497</v>
      </c>
      <c r="K58" s="2" t="s">
        <v>822</v>
      </c>
      <c r="L58" s="2" t="s">
        <v>822</v>
      </c>
      <c r="M58" s="2" t="s">
        <v>822</v>
      </c>
      <c r="N58" s="2" t="s">
        <v>805</v>
      </c>
      <c r="W58" s="2"/>
      <c r="X58" s="2"/>
      <c r="Y58" s="2"/>
      <c r="Z58" s="2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</row>
    <row r="59" spans="1:38" x14ac:dyDescent="0.2">
      <c r="A59" t="s">
        <v>1246</v>
      </c>
      <c r="B59" s="5">
        <v>0.86</v>
      </c>
      <c r="C59" s="5" t="str">
        <f t="shared" si="0"/>
        <v>10.86</v>
      </c>
      <c r="D59">
        <v>6.0999999999999999E-2</v>
      </c>
      <c r="E59">
        <v>0.11799999999999999</v>
      </c>
      <c r="F59">
        <v>0.17399999999999999</v>
      </c>
      <c r="G59">
        <v>0.25</v>
      </c>
      <c r="H59">
        <v>0.33100000000000002</v>
      </c>
      <c r="I59">
        <v>0.41099999999999998</v>
      </c>
      <c r="J59">
        <v>0.49199999999999999</v>
      </c>
      <c r="K59" s="2" t="s">
        <v>822</v>
      </c>
      <c r="L59" s="2" t="s">
        <v>822</v>
      </c>
      <c r="M59" s="2" t="s">
        <v>822</v>
      </c>
      <c r="N59" s="2" t="s">
        <v>805</v>
      </c>
      <c r="W59" s="2"/>
      <c r="X59" s="2"/>
      <c r="Y59" s="2"/>
      <c r="Z59" s="2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</row>
    <row r="60" spans="1:38" x14ac:dyDescent="0.2">
      <c r="A60" t="s">
        <v>1246</v>
      </c>
      <c r="B60" s="5">
        <v>0.87</v>
      </c>
      <c r="C60" s="5" t="str">
        <f t="shared" si="0"/>
        <v>10.87</v>
      </c>
      <c r="D60">
        <v>6.0999999999999999E-2</v>
      </c>
      <c r="E60">
        <v>0.11799999999999999</v>
      </c>
      <c r="F60">
        <v>0.17399999999999999</v>
      </c>
      <c r="G60">
        <v>0.25</v>
      </c>
      <c r="H60">
        <v>0.33100000000000002</v>
      </c>
      <c r="I60">
        <v>0.41099999999999998</v>
      </c>
      <c r="J60">
        <v>0.49199999999999999</v>
      </c>
      <c r="K60" s="2" t="s">
        <v>822</v>
      </c>
      <c r="L60" s="2" t="s">
        <v>822</v>
      </c>
      <c r="M60" s="2" t="s">
        <v>822</v>
      </c>
      <c r="N60" s="2" t="s">
        <v>805</v>
      </c>
      <c r="W60" s="2"/>
      <c r="X60" s="2"/>
      <c r="Y60" s="2"/>
      <c r="Z60" s="2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</row>
    <row r="61" spans="1:38" x14ac:dyDescent="0.2">
      <c r="A61" t="s">
        <v>1246</v>
      </c>
      <c r="B61" s="5">
        <v>0.88</v>
      </c>
      <c r="C61" s="5" t="str">
        <f t="shared" si="0"/>
        <v>10.88</v>
      </c>
      <c r="D61">
        <v>6.0999999999999999E-2</v>
      </c>
      <c r="E61">
        <v>0.11799999999999999</v>
      </c>
      <c r="F61">
        <v>0.17399999999999999</v>
      </c>
      <c r="G61">
        <v>0.25</v>
      </c>
      <c r="H61">
        <v>0.33100000000000002</v>
      </c>
      <c r="I61">
        <v>0.41099999999999998</v>
      </c>
      <c r="J61">
        <v>0.49199999999999999</v>
      </c>
      <c r="K61" s="2" t="s">
        <v>822</v>
      </c>
      <c r="L61" s="2" t="s">
        <v>822</v>
      </c>
      <c r="M61" s="2" t="s">
        <v>822</v>
      </c>
      <c r="N61" s="2" t="s">
        <v>805</v>
      </c>
      <c r="W61" s="2"/>
      <c r="X61" s="2"/>
      <c r="Y61" s="2"/>
      <c r="Z61" s="2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</row>
    <row r="62" spans="1:38" x14ac:dyDescent="0.2">
      <c r="A62" t="s">
        <v>1246</v>
      </c>
      <c r="B62" s="5">
        <v>0.89</v>
      </c>
      <c r="C62" s="5" t="str">
        <f t="shared" si="0"/>
        <v>10.89</v>
      </c>
      <c r="D62">
        <v>5.8999999999999997E-2</v>
      </c>
      <c r="E62">
        <v>0.114</v>
      </c>
      <c r="F62">
        <v>0.16900000000000001</v>
      </c>
      <c r="G62">
        <v>0.24299999999999999</v>
      </c>
      <c r="H62">
        <v>0.32100000000000001</v>
      </c>
      <c r="I62">
        <v>0.4</v>
      </c>
      <c r="J62">
        <v>0.47799999999999998</v>
      </c>
      <c r="K62">
        <v>0.55700000000000005</v>
      </c>
      <c r="L62" s="2" t="s">
        <v>822</v>
      </c>
      <c r="M62" s="2" t="s">
        <v>822</v>
      </c>
      <c r="N62" s="2" t="s">
        <v>805</v>
      </c>
      <c r="X62" s="2"/>
      <c r="Y62" s="2"/>
      <c r="Z62" s="2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</row>
    <row r="63" spans="1:38" x14ac:dyDescent="0.2">
      <c r="A63" t="s">
        <v>1246</v>
      </c>
      <c r="B63" s="5">
        <v>0.9</v>
      </c>
      <c r="C63" s="5" t="str">
        <f t="shared" si="0"/>
        <v>10.9</v>
      </c>
      <c r="D63">
        <v>5.8999999999999997E-2</v>
      </c>
      <c r="E63">
        <v>0.114</v>
      </c>
      <c r="F63">
        <v>0.16900000000000001</v>
      </c>
      <c r="G63">
        <v>0.24299999999999999</v>
      </c>
      <c r="H63">
        <v>0.32100000000000001</v>
      </c>
      <c r="I63">
        <v>0.4</v>
      </c>
      <c r="J63">
        <v>0.47799999999999998</v>
      </c>
      <c r="K63">
        <v>0.55700000000000005</v>
      </c>
      <c r="L63" s="2" t="s">
        <v>822</v>
      </c>
      <c r="M63" s="2" t="s">
        <v>822</v>
      </c>
      <c r="N63" s="2" t="s">
        <v>805</v>
      </c>
      <c r="X63" s="2"/>
      <c r="Y63" s="2"/>
      <c r="Z63" s="2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</row>
    <row r="64" spans="1:38" x14ac:dyDescent="0.2">
      <c r="A64" t="s">
        <v>1246</v>
      </c>
      <c r="B64" s="5">
        <v>0.91</v>
      </c>
      <c r="C64" s="5" t="str">
        <f t="shared" si="0"/>
        <v>10.91</v>
      </c>
      <c r="D64">
        <v>5.8000000000000003E-2</v>
      </c>
      <c r="E64">
        <v>0.112</v>
      </c>
      <c r="F64">
        <v>0.16600000000000001</v>
      </c>
      <c r="G64">
        <v>0.23899999999999999</v>
      </c>
      <c r="H64">
        <v>0.316</v>
      </c>
      <c r="I64">
        <v>0.39300000000000002</v>
      </c>
      <c r="J64">
        <v>0.47</v>
      </c>
      <c r="K64">
        <v>0.54700000000000004</v>
      </c>
      <c r="L64" s="2" t="s">
        <v>822</v>
      </c>
      <c r="M64" s="2" t="s">
        <v>822</v>
      </c>
      <c r="N64" s="2" t="s">
        <v>805</v>
      </c>
      <c r="X64" s="2"/>
      <c r="Y64" s="2"/>
      <c r="Z64" s="2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</row>
    <row r="65" spans="1:38" x14ac:dyDescent="0.2">
      <c r="A65" t="s">
        <v>1246</v>
      </c>
      <c r="B65" s="5">
        <v>0.92</v>
      </c>
      <c r="C65" s="5" t="str">
        <f t="shared" si="0"/>
        <v>10.92</v>
      </c>
      <c r="D65">
        <v>5.8000000000000003E-2</v>
      </c>
      <c r="E65">
        <v>0.111</v>
      </c>
      <c r="F65">
        <v>0.16400000000000001</v>
      </c>
      <c r="G65">
        <v>0.23599999999999999</v>
      </c>
      <c r="H65">
        <v>0.312</v>
      </c>
      <c r="I65">
        <v>0.38800000000000001</v>
      </c>
      <c r="J65">
        <v>0.46500000000000002</v>
      </c>
      <c r="K65">
        <v>0.54100000000000004</v>
      </c>
      <c r="L65" s="2" t="s">
        <v>822</v>
      </c>
      <c r="M65" s="2" t="s">
        <v>822</v>
      </c>
      <c r="N65" s="2" t="s">
        <v>805</v>
      </c>
      <c r="X65" s="2"/>
      <c r="Y65" s="2"/>
      <c r="Z65" s="2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</row>
    <row r="66" spans="1:38" x14ac:dyDescent="0.2">
      <c r="A66" t="s">
        <v>1246</v>
      </c>
      <c r="B66" s="5">
        <v>0.93</v>
      </c>
      <c r="C66" s="5" t="str">
        <f t="shared" si="0"/>
        <v>10.93</v>
      </c>
      <c r="D66">
        <v>5.7000000000000002E-2</v>
      </c>
      <c r="E66">
        <v>0.109</v>
      </c>
      <c r="F66">
        <v>0.16200000000000001</v>
      </c>
      <c r="G66">
        <v>0.23300000000000001</v>
      </c>
      <c r="H66">
        <v>0.308</v>
      </c>
      <c r="I66">
        <v>0.38400000000000001</v>
      </c>
      <c r="J66">
        <v>0.45900000000000002</v>
      </c>
      <c r="K66">
        <v>0.53500000000000003</v>
      </c>
      <c r="L66" s="2" t="s">
        <v>822</v>
      </c>
      <c r="M66" s="2" t="s">
        <v>822</v>
      </c>
      <c r="N66" s="2" t="s">
        <v>805</v>
      </c>
      <c r="X66" s="2"/>
      <c r="Y66" s="2"/>
      <c r="Z66" s="2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</row>
    <row r="67" spans="1:38" x14ac:dyDescent="0.2">
      <c r="A67" t="s">
        <v>1246</v>
      </c>
      <c r="B67" s="5">
        <v>0.94</v>
      </c>
      <c r="C67" s="5" t="str">
        <f t="shared" si="0"/>
        <v>10.94</v>
      </c>
      <c r="D67">
        <v>5.7000000000000002E-2</v>
      </c>
      <c r="E67">
        <v>0.109</v>
      </c>
      <c r="F67">
        <v>0.161</v>
      </c>
      <c r="G67">
        <v>0.23100000000000001</v>
      </c>
      <c r="H67">
        <v>0.30599999999999999</v>
      </c>
      <c r="I67">
        <v>0.38200000000000001</v>
      </c>
      <c r="J67">
        <v>0.45700000000000002</v>
      </c>
      <c r="K67">
        <v>0.53200000000000003</v>
      </c>
      <c r="L67" s="2" t="s">
        <v>822</v>
      </c>
      <c r="M67" s="2" t="s">
        <v>822</v>
      </c>
      <c r="N67" s="2" t="s">
        <v>805</v>
      </c>
      <c r="X67" s="2"/>
      <c r="Y67" s="2"/>
      <c r="Z67" s="2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</row>
    <row r="68" spans="1:38" x14ac:dyDescent="0.2">
      <c r="A68" t="s">
        <v>1246</v>
      </c>
      <c r="B68" s="5">
        <v>0.95</v>
      </c>
      <c r="C68" s="5" t="str">
        <f t="shared" si="0"/>
        <v>10.95</v>
      </c>
      <c r="D68">
        <v>5.7000000000000002E-2</v>
      </c>
      <c r="E68">
        <v>0.109</v>
      </c>
      <c r="F68">
        <v>0.161</v>
      </c>
      <c r="G68">
        <v>0.23100000000000001</v>
      </c>
      <c r="H68">
        <v>0.30599999999999999</v>
      </c>
      <c r="I68">
        <v>0.38200000000000001</v>
      </c>
      <c r="J68">
        <v>0.45700000000000002</v>
      </c>
      <c r="K68">
        <v>0.53200000000000003</v>
      </c>
      <c r="L68" s="2" t="s">
        <v>822</v>
      </c>
      <c r="M68" s="2" t="s">
        <v>822</v>
      </c>
      <c r="N68" s="2" t="s">
        <v>805</v>
      </c>
      <c r="X68" s="2"/>
      <c r="Y68" s="2"/>
      <c r="Z68" s="2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</row>
    <row r="69" spans="1:38" x14ac:dyDescent="0.2">
      <c r="A69" t="s">
        <v>1246</v>
      </c>
      <c r="B69" s="5">
        <v>0.96</v>
      </c>
      <c r="C69" s="5" t="str">
        <f t="shared" si="0"/>
        <v>10.96</v>
      </c>
      <c r="D69">
        <v>5.6000000000000001E-2</v>
      </c>
      <c r="E69">
        <v>0.107</v>
      </c>
      <c r="F69">
        <v>0.157</v>
      </c>
      <c r="G69">
        <v>0.22700000000000001</v>
      </c>
      <c r="H69">
        <v>0.30099999999999999</v>
      </c>
      <c r="I69">
        <v>0.375</v>
      </c>
      <c r="J69">
        <v>0.44900000000000001</v>
      </c>
      <c r="K69">
        <v>0.52300000000000002</v>
      </c>
      <c r="L69" s="2" t="s">
        <v>822</v>
      </c>
      <c r="M69" s="2" t="s">
        <v>822</v>
      </c>
      <c r="N69" s="2" t="s">
        <v>805</v>
      </c>
      <c r="X69" s="2"/>
      <c r="Y69" s="2"/>
      <c r="Z69" s="2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</row>
    <row r="70" spans="1:38" x14ac:dyDescent="0.2">
      <c r="A70" t="s">
        <v>1246</v>
      </c>
      <c r="B70" s="5">
        <v>0.97</v>
      </c>
      <c r="C70" s="5" t="str">
        <f t="shared" si="0"/>
        <v>10.97</v>
      </c>
      <c r="D70">
        <v>5.5E-2</v>
      </c>
      <c r="E70">
        <v>0.105</v>
      </c>
      <c r="F70">
        <v>0.155</v>
      </c>
      <c r="G70">
        <v>0.224</v>
      </c>
      <c r="H70">
        <v>0.29699999999999999</v>
      </c>
      <c r="I70">
        <v>0.37</v>
      </c>
      <c r="J70">
        <v>0.443</v>
      </c>
      <c r="K70">
        <v>0.51600000000000001</v>
      </c>
      <c r="L70" s="2" t="s">
        <v>822</v>
      </c>
      <c r="M70" s="2" t="s">
        <v>822</v>
      </c>
      <c r="N70" s="2" t="s">
        <v>805</v>
      </c>
      <c r="X70" s="2"/>
      <c r="Y70" s="2"/>
      <c r="Z70" s="2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</row>
    <row r="71" spans="1:38" x14ac:dyDescent="0.2">
      <c r="A71" t="s">
        <v>1246</v>
      </c>
      <c r="B71" s="5">
        <v>0.98</v>
      </c>
      <c r="C71" s="5" t="str">
        <f t="shared" ref="C71:C134" si="1">SUBSTITUTE(1&amp;B71," ","")</f>
        <v>10.98</v>
      </c>
      <c r="D71">
        <v>5.5E-2</v>
      </c>
      <c r="E71">
        <v>0.105</v>
      </c>
      <c r="F71">
        <v>0.155</v>
      </c>
      <c r="G71">
        <v>0.224</v>
      </c>
      <c r="H71">
        <v>0.29699999999999999</v>
      </c>
      <c r="I71">
        <v>0.37</v>
      </c>
      <c r="J71">
        <v>0.443</v>
      </c>
      <c r="K71">
        <v>0.51600000000000001</v>
      </c>
      <c r="L71" s="2" t="s">
        <v>822</v>
      </c>
      <c r="M71" s="2" t="s">
        <v>822</v>
      </c>
      <c r="N71" s="2" t="s">
        <v>805</v>
      </c>
      <c r="X71" s="2"/>
      <c r="Y71" s="2"/>
      <c r="Z71" s="2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</row>
    <row r="72" spans="1:38" x14ac:dyDescent="0.2">
      <c r="A72" t="s">
        <v>1246</v>
      </c>
      <c r="B72" s="5">
        <v>0.99</v>
      </c>
      <c r="C72" s="5" t="str">
        <f t="shared" si="1"/>
        <v>10.99</v>
      </c>
      <c r="D72">
        <v>5.3999999999999999E-2</v>
      </c>
      <c r="E72">
        <v>0.104</v>
      </c>
      <c r="F72">
        <v>0.153</v>
      </c>
      <c r="G72">
        <v>0.221</v>
      </c>
      <c r="H72">
        <v>0.29299999999999998</v>
      </c>
      <c r="I72">
        <v>0.36599999999999999</v>
      </c>
      <c r="J72">
        <v>0.438</v>
      </c>
      <c r="K72">
        <v>0.51</v>
      </c>
      <c r="L72" s="2" t="s">
        <v>822</v>
      </c>
      <c r="M72" s="2" t="s">
        <v>822</v>
      </c>
      <c r="N72" s="2" t="s">
        <v>805</v>
      </c>
      <c r="X72" s="2"/>
      <c r="Y72" s="2"/>
      <c r="Z72" s="2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</row>
    <row r="73" spans="1:38" x14ac:dyDescent="0.2">
      <c r="A73" t="s">
        <v>1246</v>
      </c>
      <c r="B73" s="5">
        <v>1</v>
      </c>
      <c r="C73" s="5" t="str">
        <f t="shared" si="1"/>
        <v>11</v>
      </c>
      <c r="D73">
        <v>5.3999999999999999E-2</v>
      </c>
      <c r="E73">
        <v>0.10199999999999999</v>
      </c>
      <c r="F73">
        <v>0.151</v>
      </c>
      <c r="G73">
        <v>0.218</v>
      </c>
      <c r="H73">
        <v>0.28899999999999998</v>
      </c>
      <c r="I73">
        <v>0.36099999999999999</v>
      </c>
      <c r="J73">
        <v>0.432</v>
      </c>
      <c r="K73">
        <v>0.504</v>
      </c>
      <c r="L73" s="2" t="s">
        <v>822</v>
      </c>
      <c r="M73" s="2" t="s">
        <v>822</v>
      </c>
      <c r="N73" s="2" t="s">
        <v>805</v>
      </c>
      <c r="X73" s="2"/>
      <c r="Y73" s="2"/>
      <c r="Z73" s="2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</row>
    <row r="74" spans="1:38" x14ac:dyDescent="0.2">
      <c r="A74" t="s">
        <v>1246</v>
      </c>
      <c r="B74" s="5">
        <v>1.01</v>
      </c>
      <c r="C74" s="5" t="str">
        <f t="shared" si="1"/>
        <v>11.01</v>
      </c>
      <c r="D74">
        <v>5.2999999999999999E-2</v>
      </c>
      <c r="E74">
        <v>0.10199999999999999</v>
      </c>
      <c r="F74">
        <v>0.15</v>
      </c>
      <c r="G74">
        <v>0.216</v>
      </c>
      <c r="H74">
        <v>0.28799999999999998</v>
      </c>
      <c r="I74">
        <v>0.35899999999999999</v>
      </c>
      <c r="J74">
        <v>0.43</v>
      </c>
      <c r="K74">
        <v>0.501</v>
      </c>
      <c r="L74" s="2" t="s">
        <v>822</v>
      </c>
      <c r="M74" s="2" t="s">
        <v>822</v>
      </c>
      <c r="N74" s="2" t="s">
        <v>805</v>
      </c>
      <c r="X74" s="2"/>
      <c r="Y74" s="2"/>
      <c r="Z74" s="2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</row>
    <row r="75" spans="1:38" x14ac:dyDescent="0.2">
      <c r="A75" t="s">
        <v>1246</v>
      </c>
      <c r="B75" s="5">
        <v>1.02</v>
      </c>
      <c r="C75" s="5" t="str">
        <f t="shared" si="1"/>
        <v>11.02</v>
      </c>
      <c r="D75">
        <v>5.2999999999999999E-2</v>
      </c>
      <c r="E75">
        <v>0.1</v>
      </c>
      <c r="F75">
        <v>0.14799999999999999</v>
      </c>
      <c r="G75">
        <v>0.214</v>
      </c>
      <c r="H75">
        <v>0.28399999999999997</v>
      </c>
      <c r="I75">
        <v>0.35399999999999998</v>
      </c>
      <c r="J75">
        <v>0.42399999999999999</v>
      </c>
      <c r="K75">
        <v>0.495</v>
      </c>
      <c r="L75" s="2" t="s">
        <v>822</v>
      </c>
      <c r="M75" s="2" t="s">
        <v>822</v>
      </c>
      <c r="N75" s="2" t="s">
        <v>805</v>
      </c>
      <c r="X75" s="2"/>
      <c r="Y75" s="2"/>
      <c r="Z75" s="2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</row>
    <row r="76" spans="1:38" x14ac:dyDescent="0.2">
      <c r="A76" t="s">
        <v>1246</v>
      </c>
      <c r="B76" s="5">
        <v>1.03</v>
      </c>
      <c r="C76" s="5" t="str">
        <f t="shared" si="1"/>
        <v>11.03</v>
      </c>
      <c r="D76">
        <v>5.1999999999999998E-2</v>
      </c>
      <c r="E76">
        <v>0.1</v>
      </c>
      <c r="F76">
        <v>0.14699999999999999</v>
      </c>
      <c r="G76">
        <v>0.21199999999999999</v>
      </c>
      <c r="H76">
        <v>0.28199999999999997</v>
      </c>
      <c r="I76">
        <v>0.35199999999999998</v>
      </c>
      <c r="J76">
        <v>0.42199999999999999</v>
      </c>
      <c r="K76">
        <v>0.49199999999999999</v>
      </c>
      <c r="L76" s="2" t="s">
        <v>822</v>
      </c>
      <c r="M76" s="2" t="s">
        <v>822</v>
      </c>
      <c r="N76" s="2" t="s">
        <v>805</v>
      </c>
      <c r="X76" s="2"/>
      <c r="Y76" s="2"/>
      <c r="Z76" s="2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</row>
    <row r="77" spans="1:38" x14ac:dyDescent="0.2">
      <c r="A77" t="s">
        <v>1246</v>
      </c>
      <c r="B77" s="5">
        <v>1.04</v>
      </c>
      <c r="C77" s="5" t="str">
        <f t="shared" si="1"/>
        <v>11.04</v>
      </c>
      <c r="D77">
        <v>5.1999999999999998E-2</v>
      </c>
      <c r="E77">
        <v>9.9000000000000005E-2</v>
      </c>
      <c r="F77">
        <v>0.14599999999999999</v>
      </c>
      <c r="G77">
        <v>0.21099999999999999</v>
      </c>
      <c r="H77">
        <v>0.28000000000000003</v>
      </c>
      <c r="I77">
        <v>0.35</v>
      </c>
      <c r="J77">
        <v>0.41899999999999998</v>
      </c>
      <c r="K77">
        <v>0.48799999999999999</v>
      </c>
      <c r="L77" s="2" t="s">
        <v>822</v>
      </c>
      <c r="M77" s="2" t="s">
        <v>822</v>
      </c>
      <c r="N77" s="2" t="s">
        <v>805</v>
      </c>
      <c r="X77" s="2"/>
      <c r="Y77" s="2"/>
      <c r="Z77" s="2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</row>
    <row r="78" spans="1:38" x14ac:dyDescent="0.2">
      <c r="A78" t="s">
        <v>1246</v>
      </c>
      <c r="B78" s="5">
        <v>1.05</v>
      </c>
      <c r="C78" s="5" t="str">
        <f t="shared" si="1"/>
        <v>11.05</v>
      </c>
      <c r="D78">
        <v>5.1999999999999998E-2</v>
      </c>
      <c r="E78">
        <v>9.9000000000000005E-2</v>
      </c>
      <c r="F78">
        <v>0.14599999999999999</v>
      </c>
      <c r="G78">
        <v>0.21099999999999999</v>
      </c>
      <c r="H78">
        <v>0.28000000000000003</v>
      </c>
      <c r="I78">
        <v>0.35</v>
      </c>
      <c r="J78">
        <v>0.41899999999999998</v>
      </c>
      <c r="K78">
        <v>0.48799999999999999</v>
      </c>
      <c r="L78" s="2" t="s">
        <v>822</v>
      </c>
      <c r="M78" s="2" t="s">
        <v>822</v>
      </c>
      <c r="N78" s="2" t="s">
        <v>805</v>
      </c>
      <c r="X78" s="2"/>
      <c r="Y78" s="2"/>
      <c r="Z78" s="2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</row>
    <row r="79" spans="1:38" x14ac:dyDescent="0.2">
      <c r="A79" t="s">
        <v>1246</v>
      </c>
      <c r="B79" s="5">
        <v>1.06</v>
      </c>
      <c r="C79" s="5" t="str">
        <f t="shared" si="1"/>
        <v>11.06</v>
      </c>
      <c r="D79">
        <v>5.1999999999999998E-2</v>
      </c>
      <c r="E79">
        <v>9.9000000000000005E-2</v>
      </c>
      <c r="F79">
        <v>0.14599999999999999</v>
      </c>
      <c r="G79">
        <v>0.21099999999999999</v>
      </c>
      <c r="H79">
        <v>0.28000000000000003</v>
      </c>
      <c r="I79">
        <v>0.35</v>
      </c>
      <c r="J79">
        <v>0.41899999999999998</v>
      </c>
      <c r="K79">
        <v>0.48799999999999999</v>
      </c>
      <c r="L79" s="2" t="s">
        <v>822</v>
      </c>
      <c r="M79" s="2" t="s">
        <v>822</v>
      </c>
      <c r="N79" s="2" t="s">
        <v>805</v>
      </c>
      <c r="X79" s="2"/>
      <c r="Y79" s="2"/>
      <c r="Z79" s="2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</row>
    <row r="80" spans="1:38" x14ac:dyDescent="0.2">
      <c r="A80" t="s">
        <v>1246</v>
      </c>
      <c r="B80" s="5">
        <v>1.07</v>
      </c>
      <c r="C80" s="5" t="str">
        <f t="shared" si="1"/>
        <v>11.07</v>
      </c>
      <c r="D80">
        <v>5.0999999999999997E-2</v>
      </c>
      <c r="E80">
        <v>9.6000000000000002E-2</v>
      </c>
      <c r="F80">
        <v>0.14099999999999999</v>
      </c>
      <c r="G80">
        <v>0.20499999999999999</v>
      </c>
      <c r="H80">
        <v>0.27300000000000002</v>
      </c>
      <c r="I80">
        <v>0.34</v>
      </c>
      <c r="J80">
        <v>0.40799999999999997</v>
      </c>
      <c r="K80">
        <v>0.47599999999999998</v>
      </c>
      <c r="L80" s="2" t="s">
        <v>822</v>
      </c>
      <c r="M80" s="2" t="s">
        <v>822</v>
      </c>
      <c r="N80" s="2" t="s">
        <v>805</v>
      </c>
      <c r="X80" s="2"/>
      <c r="Y80" s="2"/>
      <c r="Z80" s="2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</row>
    <row r="81" spans="1:38" x14ac:dyDescent="0.2">
      <c r="A81" t="s">
        <v>1246</v>
      </c>
      <c r="B81" s="5">
        <v>1.08</v>
      </c>
      <c r="C81" s="5" t="str">
        <f t="shared" si="1"/>
        <v>11.08</v>
      </c>
      <c r="D81">
        <v>0.05</v>
      </c>
      <c r="E81">
        <v>9.5000000000000001E-2</v>
      </c>
      <c r="F81">
        <v>0.14000000000000001</v>
      </c>
      <c r="G81">
        <v>0.20300000000000001</v>
      </c>
      <c r="H81">
        <v>0.27100000000000002</v>
      </c>
      <c r="I81">
        <v>0.33800000000000002</v>
      </c>
      <c r="J81">
        <v>0.40600000000000003</v>
      </c>
      <c r="K81">
        <v>0.47299999999999998</v>
      </c>
      <c r="L81" s="2" t="s">
        <v>822</v>
      </c>
      <c r="M81" s="2" t="s">
        <v>822</v>
      </c>
      <c r="N81" s="2" t="s">
        <v>805</v>
      </c>
      <c r="X81" s="2"/>
      <c r="Y81" s="2"/>
      <c r="Z81" s="2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</row>
    <row r="82" spans="1:38" x14ac:dyDescent="0.2">
      <c r="A82" t="s">
        <v>1246</v>
      </c>
      <c r="B82" s="5">
        <v>1.0900000000000001</v>
      </c>
      <c r="C82" s="5" t="str">
        <f t="shared" si="1"/>
        <v>11.09</v>
      </c>
      <c r="D82">
        <v>0.05</v>
      </c>
      <c r="E82">
        <v>9.5000000000000001E-2</v>
      </c>
      <c r="F82">
        <v>0.13900000000000001</v>
      </c>
      <c r="G82">
        <v>0.20200000000000001</v>
      </c>
      <c r="H82">
        <v>0.26900000000000002</v>
      </c>
      <c r="I82">
        <v>0.33600000000000002</v>
      </c>
      <c r="J82">
        <v>0.40300000000000002</v>
      </c>
      <c r="K82">
        <v>0.47</v>
      </c>
      <c r="L82" s="2" t="s">
        <v>822</v>
      </c>
      <c r="M82" s="2" t="s">
        <v>822</v>
      </c>
      <c r="N82" s="2" t="s">
        <v>805</v>
      </c>
      <c r="X82" s="2"/>
      <c r="Y82" s="2"/>
      <c r="Z82" s="2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</row>
    <row r="83" spans="1:38" x14ac:dyDescent="0.2">
      <c r="A83" t="s">
        <v>1246</v>
      </c>
      <c r="B83" s="5">
        <v>1.1000000000000001</v>
      </c>
      <c r="C83" s="5" t="str">
        <f t="shared" si="1"/>
        <v>11.1</v>
      </c>
      <c r="D83">
        <v>0.05</v>
      </c>
      <c r="E83">
        <v>9.5000000000000001E-2</v>
      </c>
      <c r="F83">
        <v>0.13900000000000001</v>
      </c>
      <c r="G83">
        <v>0.20200000000000001</v>
      </c>
      <c r="H83">
        <v>0.26900000000000002</v>
      </c>
      <c r="I83">
        <v>0.33600000000000002</v>
      </c>
      <c r="J83">
        <v>0.40300000000000002</v>
      </c>
      <c r="K83">
        <v>0.47</v>
      </c>
      <c r="L83" s="2" t="s">
        <v>822</v>
      </c>
      <c r="M83" s="2" t="s">
        <v>822</v>
      </c>
      <c r="N83" s="2" t="s">
        <v>805</v>
      </c>
      <c r="X83" s="2"/>
      <c r="Y83" s="2"/>
      <c r="Z83" s="2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</row>
    <row r="84" spans="1:38" x14ac:dyDescent="0.2">
      <c r="A84" t="s">
        <v>1246</v>
      </c>
      <c r="B84" s="5">
        <v>1.1100000000000001</v>
      </c>
      <c r="C84" s="5" t="str">
        <f t="shared" si="1"/>
        <v>11.11</v>
      </c>
      <c r="D84">
        <v>4.9000000000000002E-2</v>
      </c>
      <c r="E84">
        <v>9.2999999999999999E-2</v>
      </c>
      <c r="F84">
        <v>0.13700000000000001</v>
      </c>
      <c r="G84">
        <v>0.19900000000000001</v>
      </c>
      <c r="H84">
        <v>0.26500000000000001</v>
      </c>
      <c r="I84">
        <v>0.33100000000000002</v>
      </c>
      <c r="J84">
        <v>0.39700000000000002</v>
      </c>
      <c r="K84">
        <v>0.46400000000000002</v>
      </c>
      <c r="L84" s="2" t="s">
        <v>822</v>
      </c>
      <c r="M84" s="2" t="s">
        <v>822</v>
      </c>
      <c r="N84" s="2" t="s">
        <v>805</v>
      </c>
      <c r="X84" s="2"/>
      <c r="Y84" s="2"/>
      <c r="Z84" s="2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</row>
    <row r="85" spans="1:38" x14ac:dyDescent="0.2">
      <c r="A85" t="s">
        <v>1246</v>
      </c>
      <c r="B85" s="5">
        <v>1.1200000000000001</v>
      </c>
      <c r="C85" s="5" t="str">
        <f t="shared" si="1"/>
        <v>11.12</v>
      </c>
      <c r="D85">
        <v>4.9000000000000002E-2</v>
      </c>
      <c r="E85">
        <v>9.1999999999999998E-2</v>
      </c>
      <c r="F85">
        <v>0.13600000000000001</v>
      </c>
      <c r="G85">
        <v>0.19700000000000001</v>
      </c>
      <c r="H85">
        <v>0.26300000000000001</v>
      </c>
      <c r="I85">
        <v>0.32900000000000001</v>
      </c>
      <c r="J85">
        <v>0.39500000000000002</v>
      </c>
      <c r="K85">
        <v>0.46100000000000002</v>
      </c>
      <c r="L85" s="2" t="s">
        <v>822</v>
      </c>
      <c r="M85" s="2" t="s">
        <v>822</v>
      </c>
      <c r="N85" s="2" t="s">
        <v>805</v>
      </c>
      <c r="X85" s="2"/>
      <c r="Y85" s="2"/>
      <c r="Z85" s="2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</row>
    <row r="86" spans="1:38" x14ac:dyDescent="0.2">
      <c r="A86" t="s">
        <v>1246</v>
      </c>
      <c r="B86" s="5">
        <v>1.1299999999999999</v>
      </c>
      <c r="C86" s="5" t="str">
        <f t="shared" si="1"/>
        <v>11.13</v>
      </c>
      <c r="D86">
        <v>4.9000000000000002E-2</v>
      </c>
      <c r="E86">
        <v>9.1999999999999998E-2</v>
      </c>
      <c r="F86">
        <v>0.13500000000000001</v>
      </c>
      <c r="G86">
        <v>0.19600000000000001</v>
      </c>
      <c r="H86">
        <v>0.26100000000000001</v>
      </c>
      <c r="I86">
        <v>0.32700000000000001</v>
      </c>
      <c r="J86">
        <v>0.39200000000000002</v>
      </c>
      <c r="K86">
        <v>0.45700000000000002</v>
      </c>
      <c r="L86" s="2" t="s">
        <v>822</v>
      </c>
      <c r="M86" s="2" t="s">
        <v>822</v>
      </c>
      <c r="N86" s="2" t="s">
        <v>805</v>
      </c>
      <c r="X86" s="2"/>
      <c r="Y86" s="2"/>
      <c r="Z86" s="2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</row>
    <row r="87" spans="1:38" x14ac:dyDescent="0.2">
      <c r="A87" t="s">
        <v>1246</v>
      </c>
      <c r="B87" s="5">
        <v>1.1399999999999999</v>
      </c>
      <c r="C87" s="5" t="str">
        <f t="shared" si="1"/>
        <v>11.14</v>
      </c>
      <c r="D87">
        <v>4.8000000000000001E-2</v>
      </c>
      <c r="E87">
        <v>9.0999999999999998E-2</v>
      </c>
      <c r="F87">
        <v>0.13400000000000001</v>
      </c>
      <c r="G87">
        <v>0.19400000000000001</v>
      </c>
      <c r="H87">
        <v>0.25900000000000001</v>
      </c>
      <c r="I87">
        <v>0.32400000000000001</v>
      </c>
      <c r="J87">
        <v>0.38900000000000001</v>
      </c>
      <c r="K87">
        <v>0.45400000000000001</v>
      </c>
      <c r="L87" s="2" t="s">
        <v>822</v>
      </c>
      <c r="M87" s="2" t="s">
        <v>822</v>
      </c>
      <c r="N87" s="2" t="s">
        <v>805</v>
      </c>
      <c r="X87" s="2"/>
      <c r="Y87" s="2"/>
      <c r="Z87" s="2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</row>
    <row r="88" spans="1:38" x14ac:dyDescent="0.2">
      <c r="A88" t="s">
        <v>1246</v>
      </c>
      <c r="B88" s="5">
        <v>1.1499999999999999</v>
      </c>
      <c r="C88" s="5" t="str">
        <f t="shared" si="1"/>
        <v>11.15</v>
      </c>
      <c r="D88">
        <v>4.8000000000000001E-2</v>
      </c>
      <c r="E88">
        <v>0.09</v>
      </c>
      <c r="F88">
        <v>0.13300000000000001</v>
      </c>
      <c r="G88">
        <v>0.193</v>
      </c>
      <c r="H88">
        <v>0.25800000000000001</v>
      </c>
      <c r="I88">
        <v>0.32200000000000001</v>
      </c>
      <c r="J88">
        <v>0.38700000000000001</v>
      </c>
      <c r="K88">
        <v>0.45100000000000001</v>
      </c>
      <c r="L88" s="2" t="s">
        <v>822</v>
      </c>
      <c r="M88" s="2" t="s">
        <v>822</v>
      </c>
      <c r="N88" s="2" t="s">
        <v>805</v>
      </c>
      <c r="X88" s="2"/>
      <c r="Y88" s="2"/>
      <c r="Z88" s="2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</row>
    <row r="89" spans="1:38" x14ac:dyDescent="0.2">
      <c r="A89" t="s">
        <v>1246</v>
      </c>
      <c r="B89" s="5">
        <v>1.1599999999999999</v>
      </c>
      <c r="C89" s="5" t="str">
        <f t="shared" si="1"/>
        <v>11.16</v>
      </c>
      <c r="D89">
        <v>4.7E-2</v>
      </c>
      <c r="E89">
        <v>8.8999999999999996E-2</v>
      </c>
      <c r="F89">
        <v>0.13100000000000001</v>
      </c>
      <c r="G89">
        <v>0.19</v>
      </c>
      <c r="H89">
        <v>0.254</v>
      </c>
      <c r="I89">
        <v>0.318</v>
      </c>
      <c r="J89">
        <v>0.38100000000000001</v>
      </c>
      <c r="K89">
        <v>0.44500000000000001</v>
      </c>
      <c r="L89" s="2" t="s">
        <v>822</v>
      </c>
      <c r="M89" s="2" t="s">
        <v>822</v>
      </c>
      <c r="N89" s="2" t="s">
        <v>805</v>
      </c>
      <c r="X89" s="2"/>
      <c r="Y89" s="2"/>
      <c r="Z89" s="2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</row>
    <row r="90" spans="1:38" x14ac:dyDescent="0.2">
      <c r="A90" t="s">
        <v>1246</v>
      </c>
      <c r="B90" s="5">
        <v>1.17</v>
      </c>
      <c r="C90" s="5" t="str">
        <f t="shared" si="1"/>
        <v>11.17</v>
      </c>
      <c r="D90">
        <v>4.7E-2</v>
      </c>
      <c r="E90">
        <v>8.8999999999999996E-2</v>
      </c>
      <c r="F90">
        <v>0.13100000000000001</v>
      </c>
      <c r="G90">
        <v>0.19</v>
      </c>
      <c r="H90">
        <v>0.254</v>
      </c>
      <c r="I90">
        <v>0.318</v>
      </c>
      <c r="J90">
        <v>0.38100000000000001</v>
      </c>
      <c r="K90">
        <v>0.44500000000000001</v>
      </c>
      <c r="L90" s="2" t="s">
        <v>822</v>
      </c>
      <c r="M90" s="2" t="s">
        <v>822</v>
      </c>
      <c r="N90" s="2" t="s">
        <v>805</v>
      </c>
      <c r="X90" s="2"/>
      <c r="Y90" s="2"/>
      <c r="Z90" s="2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</row>
    <row r="91" spans="1:38" x14ac:dyDescent="0.2">
      <c r="A91" t="s">
        <v>1246</v>
      </c>
      <c r="B91" s="5">
        <v>1.18</v>
      </c>
      <c r="C91" s="5" t="str">
        <f t="shared" si="1"/>
        <v>11.18</v>
      </c>
      <c r="D91">
        <v>4.7E-2</v>
      </c>
      <c r="E91">
        <v>8.7999999999999995E-2</v>
      </c>
      <c r="F91">
        <v>0.129</v>
      </c>
      <c r="G91">
        <v>0.188</v>
      </c>
      <c r="H91">
        <v>0.252</v>
      </c>
      <c r="I91">
        <v>0.315</v>
      </c>
      <c r="J91">
        <v>0.379</v>
      </c>
      <c r="K91">
        <v>0.442</v>
      </c>
      <c r="L91" s="2" t="s">
        <v>822</v>
      </c>
      <c r="M91" s="2" t="s">
        <v>822</v>
      </c>
      <c r="N91" s="2" t="s">
        <v>805</v>
      </c>
      <c r="X91" s="2"/>
      <c r="Y91" s="2"/>
      <c r="Z91" s="2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</row>
    <row r="92" spans="1:38" x14ac:dyDescent="0.2">
      <c r="A92" t="s">
        <v>1246</v>
      </c>
      <c r="B92" s="5">
        <v>1.19</v>
      </c>
      <c r="C92" s="5" t="str">
        <f t="shared" si="1"/>
        <v>11.19</v>
      </c>
      <c r="D92">
        <v>4.7E-2</v>
      </c>
      <c r="E92">
        <v>8.7999999999999995E-2</v>
      </c>
      <c r="F92">
        <v>0.129</v>
      </c>
      <c r="G92">
        <v>0.188</v>
      </c>
      <c r="H92">
        <v>0.252</v>
      </c>
      <c r="I92">
        <v>0.315</v>
      </c>
      <c r="J92">
        <v>0.379</v>
      </c>
      <c r="K92">
        <v>0.442</v>
      </c>
      <c r="L92" s="2" t="s">
        <v>822</v>
      </c>
      <c r="M92" s="2" t="s">
        <v>822</v>
      </c>
      <c r="N92" s="2" t="s">
        <v>805</v>
      </c>
      <c r="X92" s="2"/>
      <c r="Y92" s="2"/>
      <c r="Z92" s="2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</row>
    <row r="93" spans="1:38" x14ac:dyDescent="0.2">
      <c r="A93" t="s">
        <v>1246</v>
      </c>
      <c r="B93" s="5">
        <v>1.2</v>
      </c>
      <c r="C93" s="5" t="str">
        <f t="shared" si="1"/>
        <v>11.2</v>
      </c>
      <c r="D93">
        <v>4.5999999999999999E-2</v>
      </c>
      <c r="E93">
        <v>8.6999999999999994E-2</v>
      </c>
      <c r="F93">
        <v>0.127</v>
      </c>
      <c r="G93">
        <v>0.186</v>
      </c>
      <c r="H93">
        <v>0.248</v>
      </c>
      <c r="I93">
        <v>0.311</v>
      </c>
      <c r="J93">
        <v>0.373</v>
      </c>
      <c r="K93">
        <v>0.436</v>
      </c>
      <c r="L93" s="2" t="s">
        <v>822</v>
      </c>
      <c r="M93" s="2" t="s">
        <v>822</v>
      </c>
      <c r="N93" s="2" t="s">
        <v>805</v>
      </c>
      <c r="X93" s="2"/>
      <c r="Y93" s="2"/>
      <c r="Z93" s="2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</row>
    <row r="94" spans="1:38" x14ac:dyDescent="0.2">
      <c r="A94" t="s">
        <v>1246</v>
      </c>
      <c r="B94" s="5">
        <v>1.21</v>
      </c>
      <c r="C94" s="5" t="str">
        <f t="shared" si="1"/>
        <v>11.21</v>
      </c>
      <c r="D94">
        <v>4.5999999999999999E-2</v>
      </c>
      <c r="E94">
        <v>8.6999999999999994E-2</v>
      </c>
      <c r="F94">
        <v>0.127</v>
      </c>
      <c r="G94">
        <v>0.186</v>
      </c>
      <c r="H94">
        <v>0.248</v>
      </c>
      <c r="I94">
        <v>0.311</v>
      </c>
      <c r="J94">
        <v>0.373</v>
      </c>
      <c r="K94">
        <v>0.436</v>
      </c>
      <c r="L94" s="2" t="s">
        <v>822</v>
      </c>
      <c r="M94" s="2" t="s">
        <v>822</v>
      </c>
      <c r="N94" s="2" t="s">
        <v>805</v>
      </c>
      <c r="X94" s="2"/>
      <c r="Y94" s="2"/>
      <c r="Z94" s="2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</row>
    <row r="95" spans="1:38" x14ac:dyDescent="0.2">
      <c r="A95" t="s">
        <v>1246</v>
      </c>
      <c r="B95" s="5">
        <v>1.22</v>
      </c>
      <c r="C95" s="5" t="str">
        <f t="shared" si="1"/>
        <v>11.22</v>
      </c>
      <c r="D95">
        <v>4.5999999999999999E-2</v>
      </c>
      <c r="E95">
        <v>8.5000000000000006E-2</v>
      </c>
      <c r="F95">
        <v>0.125</v>
      </c>
      <c r="G95">
        <v>0.183</v>
      </c>
      <c r="H95">
        <v>0.24399999999999999</v>
      </c>
      <c r="I95">
        <v>0.30599999999999999</v>
      </c>
      <c r="J95">
        <v>0.36799999999999999</v>
      </c>
      <c r="K95">
        <v>0.43</v>
      </c>
      <c r="L95" s="2" t="s">
        <v>822</v>
      </c>
      <c r="M95" s="2" t="s">
        <v>822</v>
      </c>
      <c r="N95" s="2" t="s">
        <v>805</v>
      </c>
      <c r="X95" s="2"/>
      <c r="Y95" s="2"/>
      <c r="Z95" s="2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</row>
    <row r="96" spans="1:38" x14ac:dyDescent="0.2">
      <c r="A96" t="s">
        <v>1246</v>
      </c>
      <c r="B96" s="5">
        <v>1.23</v>
      </c>
      <c r="C96" s="5" t="str">
        <f t="shared" si="1"/>
        <v>11.23</v>
      </c>
      <c r="D96">
        <v>4.4999999999999998E-2</v>
      </c>
      <c r="E96">
        <v>8.5000000000000006E-2</v>
      </c>
      <c r="F96">
        <v>0.124</v>
      </c>
      <c r="G96">
        <v>0.18099999999999999</v>
      </c>
      <c r="H96">
        <v>0.24199999999999999</v>
      </c>
      <c r="I96">
        <v>0.30399999999999999</v>
      </c>
      <c r="J96">
        <v>0.36499999999999999</v>
      </c>
      <c r="K96">
        <v>0.42599999999999999</v>
      </c>
      <c r="L96" s="2" t="s">
        <v>822</v>
      </c>
      <c r="M96" s="2" t="s">
        <v>822</v>
      </c>
      <c r="N96" s="2" t="s">
        <v>805</v>
      </c>
      <c r="X96" s="2"/>
      <c r="Y96" s="2"/>
      <c r="Z96" s="2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</row>
    <row r="97" spans="1:38" x14ac:dyDescent="0.2">
      <c r="A97" t="s">
        <v>1246</v>
      </c>
      <c r="B97" s="5">
        <v>1.24</v>
      </c>
      <c r="C97" s="5" t="str">
        <f t="shared" si="1"/>
        <v>11.24</v>
      </c>
      <c r="D97">
        <v>4.4999999999999998E-2</v>
      </c>
      <c r="E97">
        <v>8.4000000000000005E-2</v>
      </c>
      <c r="F97">
        <v>0.123</v>
      </c>
      <c r="G97">
        <v>0.18</v>
      </c>
      <c r="H97">
        <v>0.24099999999999999</v>
      </c>
      <c r="I97">
        <v>0.30199999999999999</v>
      </c>
      <c r="J97">
        <v>0.36199999999999999</v>
      </c>
      <c r="K97">
        <v>0.42299999999999999</v>
      </c>
      <c r="L97" s="2" t="s">
        <v>822</v>
      </c>
      <c r="M97" s="2" t="s">
        <v>822</v>
      </c>
      <c r="N97" s="2" t="s">
        <v>805</v>
      </c>
      <c r="X97" s="2"/>
      <c r="Y97" s="2"/>
      <c r="Z97" s="2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</row>
    <row r="98" spans="1:38" x14ac:dyDescent="0.2">
      <c r="A98" t="s">
        <v>1246</v>
      </c>
      <c r="B98" s="5">
        <v>1.25</v>
      </c>
      <c r="C98" s="5" t="str">
        <f t="shared" si="1"/>
        <v>11.25</v>
      </c>
      <c r="D98">
        <v>4.4999999999999998E-2</v>
      </c>
      <c r="E98">
        <v>8.4000000000000005E-2</v>
      </c>
      <c r="F98">
        <v>0.123</v>
      </c>
      <c r="G98">
        <v>0.18</v>
      </c>
      <c r="H98">
        <v>0.24099999999999999</v>
      </c>
      <c r="I98">
        <v>0.30199999999999999</v>
      </c>
      <c r="J98">
        <v>0.36199999999999999</v>
      </c>
      <c r="K98">
        <v>0.42299999999999999</v>
      </c>
      <c r="L98" s="2" t="s">
        <v>822</v>
      </c>
      <c r="M98" s="2" t="s">
        <v>822</v>
      </c>
      <c r="N98" s="2" t="s">
        <v>805</v>
      </c>
      <c r="X98" s="2"/>
      <c r="Y98" s="2"/>
      <c r="Z98" s="2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</row>
    <row r="99" spans="1:38" x14ac:dyDescent="0.2">
      <c r="A99" t="s">
        <v>1246</v>
      </c>
      <c r="B99" s="5">
        <v>1.26</v>
      </c>
      <c r="C99" s="5" t="str">
        <f t="shared" si="1"/>
        <v>11.26</v>
      </c>
      <c r="D99">
        <v>4.4999999999999998E-2</v>
      </c>
      <c r="E99">
        <v>8.4000000000000005E-2</v>
      </c>
      <c r="F99">
        <v>0.123</v>
      </c>
      <c r="G99">
        <v>0.18</v>
      </c>
      <c r="H99">
        <v>0.24099999999999999</v>
      </c>
      <c r="I99">
        <v>0.30199999999999999</v>
      </c>
      <c r="J99">
        <v>0.36199999999999999</v>
      </c>
      <c r="K99">
        <v>0.42299999999999999</v>
      </c>
      <c r="L99" s="2" t="s">
        <v>822</v>
      </c>
      <c r="M99" s="2" t="s">
        <v>822</v>
      </c>
      <c r="N99" s="2" t="s">
        <v>805</v>
      </c>
      <c r="X99" s="2"/>
      <c r="Y99" s="2"/>
      <c r="Z99" s="2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</row>
    <row r="100" spans="1:38" x14ac:dyDescent="0.2">
      <c r="A100" t="s">
        <v>1246</v>
      </c>
      <c r="B100" s="5">
        <v>1.27</v>
      </c>
      <c r="C100" s="5" t="str">
        <f t="shared" si="1"/>
        <v>11.27</v>
      </c>
      <c r="D100">
        <v>4.4999999999999998E-2</v>
      </c>
      <c r="E100">
        <v>8.4000000000000005E-2</v>
      </c>
      <c r="F100">
        <v>0.123</v>
      </c>
      <c r="G100">
        <v>0.18</v>
      </c>
      <c r="H100">
        <v>0.24099999999999999</v>
      </c>
      <c r="I100">
        <v>0.30199999999999999</v>
      </c>
      <c r="J100">
        <v>0.36199999999999999</v>
      </c>
      <c r="K100">
        <v>0.42299999999999999</v>
      </c>
      <c r="L100" s="2" t="s">
        <v>822</v>
      </c>
      <c r="M100" s="2" t="s">
        <v>822</v>
      </c>
      <c r="N100" s="2" t="s">
        <v>805</v>
      </c>
      <c r="X100" s="2"/>
      <c r="Y100" s="2"/>
      <c r="Z100" s="2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</row>
    <row r="101" spans="1:38" x14ac:dyDescent="0.2">
      <c r="A101" t="s">
        <v>1246</v>
      </c>
      <c r="B101" s="5">
        <v>1.28</v>
      </c>
      <c r="C101" s="5" t="str">
        <f t="shared" si="1"/>
        <v>11.28</v>
      </c>
      <c r="D101">
        <v>4.3999999999999997E-2</v>
      </c>
      <c r="E101">
        <v>8.2000000000000003E-2</v>
      </c>
      <c r="F101">
        <v>0.12</v>
      </c>
      <c r="G101">
        <v>0.17499999999999999</v>
      </c>
      <c r="H101">
        <v>0.23499999999999999</v>
      </c>
      <c r="I101">
        <v>0.29499999999999998</v>
      </c>
      <c r="J101">
        <v>0.35399999999999998</v>
      </c>
      <c r="K101">
        <v>0.41399999999999998</v>
      </c>
      <c r="L101" s="2" t="s">
        <v>822</v>
      </c>
      <c r="M101" s="2" t="s">
        <v>822</v>
      </c>
      <c r="N101" s="2" t="s">
        <v>805</v>
      </c>
      <c r="X101" s="2"/>
      <c r="Y101" s="2"/>
      <c r="Z101" s="2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</row>
    <row r="102" spans="1:38" x14ac:dyDescent="0.2">
      <c r="A102" t="s">
        <v>1246</v>
      </c>
      <c r="B102" s="5">
        <v>1.29</v>
      </c>
      <c r="C102" s="5" t="str">
        <f t="shared" si="1"/>
        <v>11.29</v>
      </c>
      <c r="D102">
        <v>4.3999999999999997E-2</v>
      </c>
      <c r="E102">
        <v>8.1000000000000003E-2</v>
      </c>
      <c r="F102">
        <v>0.11899999999999999</v>
      </c>
      <c r="G102">
        <v>0.17399999999999999</v>
      </c>
      <c r="H102">
        <v>0.23300000000000001</v>
      </c>
      <c r="I102">
        <v>0.29199999999999998</v>
      </c>
      <c r="J102">
        <v>0.35199999999999998</v>
      </c>
      <c r="K102">
        <v>0.41099999999999998</v>
      </c>
      <c r="L102" s="2" t="s">
        <v>822</v>
      </c>
      <c r="M102" s="2" t="s">
        <v>822</v>
      </c>
      <c r="N102" s="2" t="s">
        <v>805</v>
      </c>
      <c r="X102" s="2"/>
      <c r="Y102" s="2"/>
      <c r="Z102" s="2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</row>
    <row r="103" spans="1:38" x14ac:dyDescent="0.2">
      <c r="A103" t="s">
        <v>1246</v>
      </c>
      <c r="B103" s="5">
        <v>1.3</v>
      </c>
      <c r="C103" s="5" t="str">
        <f t="shared" si="1"/>
        <v>11.3</v>
      </c>
      <c r="D103">
        <v>4.3999999999999997E-2</v>
      </c>
      <c r="E103">
        <v>8.1000000000000003E-2</v>
      </c>
      <c r="F103">
        <v>0.11899999999999999</v>
      </c>
      <c r="G103">
        <v>0.17399999999999999</v>
      </c>
      <c r="H103">
        <v>0.23300000000000001</v>
      </c>
      <c r="I103">
        <v>0.29199999999999998</v>
      </c>
      <c r="J103">
        <v>0.35199999999999998</v>
      </c>
      <c r="K103">
        <v>0.41099999999999998</v>
      </c>
      <c r="L103" s="2" t="s">
        <v>822</v>
      </c>
      <c r="M103" s="2" t="s">
        <v>822</v>
      </c>
      <c r="N103" s="2" t="s">
        <v>805</v>
      </c>
      <c r="X103" s="2"/>
      <c r="Y103" s="2"/>
      <c r="Z103" s="2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</row>
    <row r="104" spans="1:38" x14ac:dyDescent="0.2">
      <c r="A104" t="s">
        <v>1246</v>
      </c>
      <c r="B104" s="5">
        <v>1.31</v>
      </c>
      <c r="C104" s="5" t="str">
        <f t="shared" si="1"/>
        <v>11.31</v>
      </c>
      <c r="D104">
        <v>4.3999999999999997E-2</v>
      </c>
      <c r="E104">
        <v>8.1000000000000003E-2</v>
      </c>
      <c r="F104">
        <v>0.11899999999999999</v>
      </c>
      <c r="G104">
        <v>0.17399999999999999</v>
      </c>
      <c r="H104">
        <v>0.23300000000000001</v>
      </c>
      <c r="I104">
        <v>0.29199999999999998</v>
      </c>
      <c r="J104">
        <v>0.35199999999999998</v>
      </c>
      <c r="K104">
        <v>0.41099999999999998</v>
      </c>
      <c r="L104" s="2" t="s">
        <v>822</v>
      </c>
      <c r="M104" s="2" t="s">
        <v>822</v>
      </c>
      <c r="N104" s="2" t="s">
        <v>805</v>
      </c>
      <c r="X104" s="2"/>
      <c r="Y104" s="2"/>
      <c r="Z104" s="2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</row>
    <row r="105" spans="1:38" x14ac:dyDescent="0.2">
      <c r="A105" t="s">
        <v>1246</v>
      </c>
      <c r="B105" s="5">
        <v>1.32</v>
      </c>
      <c r="C105" s="5" t="str">
        <f t="shared" si="1"/>
        <v>11.32</v>
      </c>
      <c r="D105">
        <v>4.2999999999999997E-2</v>
      </c>
      <c r="E105">
        <v>0.08</v>
      </c>
      <c r="F105">
        <v>0.11700000000000001</v>
      </c>
      <c r="G105">
        <v>0.17100000000000001</v>
      </c>
      <c r="H105">
        <v>0.22900000000000001</v>
      </c>
      <c r="I105">
        <v>0.28799999999999998</v>
      </c>
      <c r="J105">
        <v>0.34599999999999997</v>
      </c>
      <c r="K105">
        <v>0.40500000000000003</v>
      </c>
      <c r="L105" s="2" t="s">
        <v>822</v>
      </c>
      <c r="M105" s="2" t="s">
        <v>822</v>
      </c>
      <c r="N105" s="2" t="s">
        <v>805</v>
      </c>
      <c r="X105" s="2"/>
      <c r="Y105" s="2"/>
      <c r="Z105" s="2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</row>
    <row r="106" spans="1:38" x14ac:dyDescent="0.2">
      <c r="A106" t="s">
        <v>1246</v>
      </c>
      <c r="B106" s="5">
        <v>1.33</v>
      </c>
      <c r="C106" s="5" t="str">
        <f t="shared" si="1"/>
        <v>11.33</v>
      </c>
      <c r="D106">
        <v>4.2999999999999997E-2</v>
      </c>
      <c r="E106">
        <v>7.9000000000000001E-2</v>
      </c>
      <c r="F106">
        <v>0.115</v>
      </c>
      <c r="G106">
        <v>0.16900000000000001</v>
      </c>
      <c r="H106">
        <v>0.22700000000000001</v>
      </c>
      <c r="I106">
        <v>0.28599999999999998</v>
      </c>
      <c r="J106">
        <v>0.34399999999999997</v>
      </c>
      <c r="K106">
        <v>0.40200000000000002</v>
      </c>
      <c r="L106" s="2" t="s">
        <v>822</v>
      </c>
      <c r="M106" s="2" t="s">
        <v>822</v>
      </c>
      <c r="N106" s="2" t="s">
        <v>805</v>
      </c>
      <c r="X106" s="2"/>
      <c r="Y106" s="2"/>
      <c r="Z106" s="2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</row>
    <row r="107" spans="1:38" x14ac:dyDescent="0.2">
      <c r="A107" t="s">
        <v>1246</v>
      </c>
      <c r="B107" s="5">
        <v>1.34</v>
      </c>
      <c r="C107" s="5" t="str">
        <f t="shared" si="1"/>
        <v>11.34</v>
      </c>
      <c r="D107">
        <v>4.2000000000000003E-2</v>
      </c>
      <c r="E107">
        <v>7.8E-2</v>
      </c>
      <c r="F107">
        <v>0.114</v>
      </c>
      <c r="G107">
        <v>0.16800000000000001</v>
      </c>
      <c r="H107">
        <v>0.22600000000000001</v>
      </c>
      <c r="I107">
        <v>0.28299999999999997</v>
      </c>
      <c r="J107">
        <v>0.34100000000000003</v>
      </c>
      <c r="K107">
        <v>0.39900000000000002</v>
      </c>
      <c r="L107" s="2" t="s">
        <v>822</v>
      </c>
      <c r="M107" s="2" t="s">
        <v>822</v>
      </c>
      <c r="N107" s="2" t="s">
        <v>805</v>
      </c>
      <c r="X107" s="2"/>
      <c r="Y107" s="2"/>
      <c r="Z107" s="2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</row>
    <row r="108" spans="1:38" x14ac:dyDescent="0.2">
      <c r="A108" t="s">
        <v>1246</v>
      </c>
      <c r="B108" s="5">
        <v>1.35</v>
      </c>
      <c r="C108" s="5" t="str">
        <f t="shared" si="1"/>
        <v>11.35</v>
      </c>
      <c r="D108">
        <v>4.2000000000000003E-2</v>
      </c>
      <c r="E108">
        <v>7.8E-2</v>
      </c>
      <c r="F108">
        <v>0.113</v>
      </c>
      <c r="G108">
        <v>0.16600000000000001</v>
      </c>
      <c r="H108">
        <v>0.224</v>
      </c>
      <c r="I108">
        <v>0.28100000000000003</v>
      </c>
      <c r="J108">
        <v>0.33800000000000002</v>
      </c>
      <c r="K108">
        <v>0.39500000000000002</v>
      </c>
      <c r="L108" s="2" t="s">
        <v>822</v>
      </c>
      <c r="M108" s="2" t="s">
        <v>822</v>
      </c>
      <c r="N108" s="2" t="s">
        <v>805</v>
      </c>
      <c r="X108" s="2"/>
      <c r="Y108" s="2"/>
      <c r="Z108" s="2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</row>
    <row r="109" spans="1:38" x14ac:dyDescent="0.2">
      <c r="A109" t="s">
        <v>1246</v>
      </c>
      <c r="B109" s="5">
        <v>1.36</v>
      </c>
      <c r="C109" s="5" t="str">
        <f t="shared" si="1"/>
        <v>11.36</v>
      </c>
      <c r="D109">
        <v>4.2000000000000003E-2</v>
      </c>
      <c r="E109">
        <v>7.8E-2</v>
      </c>
      <c r="F109">
        <v>0.113</v>
      </c>
      <c r="G109">
        <v>0.16600000000000001</v>
      </c>
      <c r="H109">
        <v>0.224</v>
      </c>
      <c r="I109">
        <v>0.28100000000000003</v>
      </c>
      <c r="J109">
        <v>0.33800000000000002</v>
      </c>
      <c r="K109">
        <v>0.39500000000000002</v>
      </c>
      <c r="L109" s="2" t="s">
        <v>822</v>
      </c>
      <c r="M109" s="2" t="s">
        <v>822</v>
      </c>
      <c r="N109" s="2" t="s">
        <v>805</v>
      </c>
      <c r="X109" s="2"/>
      <c r="Y109" s="2"/>
      <c r="Z109" s="2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</row>
    <row r="110" spans="1:38" x14ac:dyDescent="0.2">
      <c r="A110" t="s">
        <v>1246</v>
      </c>
      <c r="B110" s="5">
        <v>1.37</v>
      </c>
      <c r="C110" s="5" t="str">
        <f t="shared" si="1"/>
        <v>11.37</v>
      </c>
      <c r="D110">
        <v>4.2000000000000003E-2</v>
      </c>
      <c r="E110">
        <v>7.6999999999999999E-2</v>
      </c>
      <c r="F110">
        <v>0.112</v>
      </c>
      <c r="G110">
        <v>0.16500000000000001</v>
      </c>
      <c r="H110">
        <v>0.222</v>
      </c>
      <c r="I110">
        <v>0.27900000000000003</v>
      </c>
      <c r="J110">
        <v>0.33600000000000002</v>
      </c>
      <c r="K110">
        <v>0.39200000000000002</v>
      </c>
      <c r="L110" s="2" t="s">
        <v>822</v>
      </c>
      <c r="M110" s="2" t="s">
        <v>822</v>
      </c>
      <c r="N110" s="2" t="s">
        <v>805</v>
      </c>
      <c r="X110" s="2"/>
      <c r="Y110" s="2"/>
      <c r="Z110" s="2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</row>
    <row r="111" spans="1:38" x14ac:dyDescent="0.2">
      <c r="A111" t="s">
        <v>1246</v>
      </c>
      <c r="B111" s="5">
        <v>1.38</v>
      </c>
      <c r="C111" s="5" t="str">
        <f t="shared" si="1"/>
        <v>11.38</v>
      </c>
      <c r="D111">
        <v>4.2000000000000003E-2</v>
      </c>
      <c r="E111">
        <v>7.6999999999999999E-2</v>
      </c>
      <c r="F111">
        <v>0.112</v>
      </c>
      <c r="G111">
        <v>0.16500000000000001</v>
      </c>
      <c r="H111">
        <v>0.222</v>
      </c>
      <c r="I111">
        <v>0.27900000000000003</v>
      </c>
      <c r="J111">
        <v>0.33600000000000002</v>
      </c>
      <c r="K111">
        <v>0.39200000000000002</v>
      </c>
      <c r="L111" s="2" t="s">
        <v>822</v>
      </c>
      <c r="M111" s="2" t="s">
        <v>822</v>
      </c>
      <c r="N111" s="2" t="s">
        <v>805</v>
      </c>
      <c r="X111" s="2"/>
      <c r="Y111" s="2"/>
      <c r="Z111" s="2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</row>
    <row r="112" spans="1:38" x14ac:dyDescent="0.2">
      <c r="A112" t="s">
        <v>1246</v>
      </c>
      <c r="B112" s="5">
        <v>1.39</v>
      </c>
      <c r="C112" s="5" t="str">
        <f t="shared" si="1"/>
        <v>11.39</v>
      </c>
      <c r="D112">
        <v>4.2000000000000003E-2</v>
      </c>
      <c r="E112">
        <v>7.6999999999999999E-2</v>
      </c>
      <c r="F112">
        <v>0.112</v>
      </c>
      <c r="G112">
        <v>0.16500000000000001</v>
      </c>
      <c r="H112">
        <v>0.222</v>
      </c>
      <c r="I112">
        <v>0.27900000000000003</v>
      </c>
      <c r="J112">
        <v>0.33600000000000002</v>
      </c>
      <c r="K112">
        <v>0.39200000000000002</v>
      </c>
      <c r="L112" s="2" t="s">
        <v>822</v>
      </c>
      <c r="M112" s="2" t="s">
        <v>822</v>
      </c>
      <c r="N112" s="2" t="s">
        <v>805</v>
      </c>
      <c r="X112" s="2"/>
      <c r="Y112" s="2"/>
      <c r="Z112" s="2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</row>
    <row r="113" spans="1:38" x14ac:dyDescent="0.2">
      <c r="A113" t="s">
        <v>1246</v>
      </c>
      <c r="B113" s="5">
        <v>1.4</v>
      </c>
      <c r="C113" s="5" t="str">
        <f t="shared" si="1"/>
        <v>11.4</v>
      </c>
      <c r="D113">
        <v>4.2000000000000003E-2</v>
      </c>
      <c r="E113">
        <v>7.6999999999999999E-2</v>
      </c>
      <c r="F113">
        <v>0.112</v>
      </c>
      <c r="G113">
        <v>0.16500000000000001</v>
      </c>
      <c r="H113">
        <v>0.222</v>
      </c>
      <c r="I113">
        <v>0.27900000000000003</v>
      </c>
      <c r="J113">
        <v>0.33600000000000002</v>
      </c>
      <c r="K113">
        <v>0.39200000000000002</v>
      </c>
      <c r="L113" s="2" t="s">
        <v>822</v>
      </c>
      <c r="M113" s="2" t="s">
        <v>822</v>
      </c>
      <c r="N113" s="2" t="s">
        <v>805</v>
      </c>
      <c r="X113" s="2"/>
      <c r="Y113" s="2"/>
      <c r="Z113" s="2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</row>
    <row r="114" spans="1:38" x14ac:dyDescent="0.2">
      <c r="A114" t="s">
        <v>1246</v>
      </c>
      <c r="B114" s="5">
        <v>1.41</v>
      </c>
      <c r="C114" s="5" t="str">
        <f t="shared" si="1"/>
        <v>11.41</v>
      </c>
      <c r="D114">
        <v>4.2000000000000003E-2</v>
      </c>
      <c r="E114">
        <v>7.6999999999999999E-2</v>
      </c>
      <c r="F114">
        <v>0.112</v>
      </c>
      <c r="G114">
        <v>0.16500000000000001</v>
      </c>
      <c r="H114">
        <v>0.222</v>
      </c>
      <c r="I114">
        <v>0.27900000000000003</v>
      </c>
      <c r="J114">
        <v>0.33600000000000002</v>
      </c>
      <c r="K114">
        <v>0.39200000000000002</v>
      </c>
      <c r="L114" s="2" t="s">
        <v>822</v>
      </c>
      <c r="M114" s="2" t="s">
        <v>822</v>
      </c>
      <c r="N114" s="2" t="s">
        <v>805</v>
      </c>
      <c r="X114" s="2"/>
      <c r="Y114" s="2"/>
      <c r="Z114" s="2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</row>
    <row r="115" spans="1:38" x14ac:dyDescent="0.2">
      <c r="A115" t="s">
        <v>1246</v>
      </c>
      <c r="B115" s="5">
        <v>1.42</v>
      </c>
      <c r="C115" s="5" t="str">
        <f t="shared" si="1"/>
        <v>11.42</v>
      </c>
      <c r="D115">
        <v>4.1000000000000002E-2</v>
      </c>
      <c r="E115">
        <v>7.4999999999999997E-2</v>
      </c>
      <c r="F115">
        <v>0.109</v>
      </c>
      <c r="G115">
        <v>0.16</v>
      </c>
      <c r="H115">
        <v>0.216</v>
      </c>
      <c r="I115">
        <v>0.27200000000000002</v>
      </c>
      <c r="J115">
        <v>0.32700000000000001</v>
      </c>
      <c r="K115">
        <v>0.38300000000000001</v>
      </c>
      <c r="L115" s="2" t="s">
        <v>822</v>
      </c>
      <c r="M115" s="2" t="s">
        <v>822</v>
      </c>
      <c r="N115" s="2" t="s">
        <v>805</v>
      </c>
      <c r="X115" s="2"/>
      <c r="Y115" s="2"/>
      <c r="Z115" s="2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</row>
    <row r="116" spans="1:38" x14ac:dyDescent="0.2">
      <c r="A116" t="s">
        <v>1246</v>
      </c>
      <c r="B116" s="5">
        <v>1.43</v>
      </c>
      <c r="C116" s="5" t="str">
        <f t="shared" si="1"/>
        <v>11.43</v>
      </c>
      <c r="D116">
        <v>4.1000000000000002E-2</v>
      </c>
      <c r="E116">
        <v>7.4999999999999997E-2</v>
      </c>
      <c r="F116">
        <v>0.109</v>
      </c>
      <c r="G116">
        <v>0.16</v>
      </c>
      <c r="H116">
        <v>0.216</v>
      </c>
      <c r="I116">
        <v>0.27200000000000002</v>
      </c>
      <c r="J116">
        <v>0.32700000000000001</v>
      </c>
      <c r="K116">
        <v>0.38300000000000001</v>
      </c>
      <c r="L116" s="2" t="s">
        <v>822</v>
      </c>
      <c r="M116" s="2" t="s">
        <v>822</v>
      </c>
      <c r="N116" s="2" t="s">
        <v>805</v>
      </c>
      <c r="X116" s="2"/>
      <c r="Y116" s="2"/>
      <c r="Z116" s="2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</row>
    <row r="117" spans="1:38" x14ac:dyDescent="0.2">
      <c r="A117" t="s">
        <v>1246</v>
      </c>
      <c r="B117" s="5">
        <v>1.44</v>
      </c>
      <c r="C117" s="5" t="str">
        <f t="shared" si="1"/>
        <v>11.44</v>
      </c>
      <c r="D117">
        <v>0.04</v>
      </c>
      <c r="E117">
        <v>7.3999999999999996E-2</v>
      </c>
      <c r="F117">
        <v>0.107</v>
      </c>
      <c r="G117">
        <v>0.158</v>
      </c>
      <c r="H117">
        <v>0.21199999999999999</v>
      </c>
      <c r="I117">
        <v>0.26700000000000002</v>
      </c>
      <c r="J117">
        <v>0.32200000000000001</v>
      </c>
      <c r="K117">
        <v>0.377</v>
      </c>
      <c r="L117" s="2" t="s">
        <v>822</v>
      </c>
      <c r="M117" s="2" t="s">
        <v>822</v>
      </c>
      <c r="N117" s="2" t="s">
        <v>805</v>
      </c>
      <c r="X117" s="2"/>
      <c r="Y117" s="2"/>
      <c r="Z117" s="2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</row>
    <row r="118" spans="1:38" x14ac:dyDescent="0.2">
      <c r="A118" t="s">
        <v>1246</v>
      </c>
      <c r="B118" s="5">
        <v>1.45</v>
      </c>
      <c r="C118" s="5" t="str">
        <f t="shared" si="1"/>
        <v>11.45</v>
      </c>
      <c r="D118">
        <v>0.04</v>
      </c>
      <c r="E118">
        <v>7.3999999999999996E-2</v>
      </c>
      <c r="F118">
        <v>0.107</v>
      </c>
      <c r="G118">
        <v>0.158</v>
      </c>
      <c r="H118">
        <v>0.21199999999999999</v>
      </c>
      <c r="I118">
        <v>0.26700000000000002</v>
      </c>
      <c r="J118">
        <v>0.32200000000000001</v>
      </c>
      <c r="K118">
        <v>0.377</v>
      </c>
      <c r="L118" s="2" t="s">
        <v>822</v>
      </c>
      <c r="M118" s="2" t="s">
        <v>822</v>
      </c>
      <c r="N118" s="2" t="s">
        <v>805</v>
      </c>
      <c r="X118" s="2"/>
      <c r="Y118" s="2"/>
      <c r="Z118" s="2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</row>
    <row r="119" spans="1:38" x14ac:dyDescent="0.2">
      <c r="A119" t="s">
        <v>1246</v>
      </c>
      <c r="B119" s="5">
        <v>1.46</v>
      </c>
      <c r="C119" s="5" t="str">
        <f t="shared" si="1"/>
        <v>11.46</v>
      </c>
      <c r="D119">
        <v>0.04</v>
      </c>
      <c r="E119">
        <v>7.3999999999999996E-2</v>
      </c>
      <c r="F119">
        <v>0.107</v>
      </c>
      <c r="G119">
        <v>0.158</v>
      </c>
      <c r="H119">
        <v>0.21199999999999999</v>
      </c>
      <c r="I119">
        <v>0.26700000000000002</v>
      </c>
      <c r="J119">
        <v>0.32200000000000001</v>
      </c>
      <c r="K119">
        <v>0.377</v>
      </c>
      <c r="L119" s="2" t="s">
        <v>822</v>
      </c>
      <c r="M119" s="2" t="s">
        <v>822</v>
      </c>
      <c r="N119" s="2" t="s">
        <v>805</v>
      </c>
      <c r="X119" s="2"/>
      <c r="Y119" s="2"/>
      <c r="Z119" s="2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</row>
    <row r="120" spans="1:38" x14ac:dyDescent="0.2">
      <c r="A120" t="s">
        <v>1246</v>
      </c>
      <c r="B120" s="5">
        <v>1.47</v>
      </c>
      <c r="C120" s="5" t="str">
        <f t="shared" si="1"/>
        <v>11.47</v>
      </c>
      <c r="D120">
        <v>3.9E-2</v>
      </c>
      <c r="E120">
        <v>7.1999999999999995E-2</v>
      </c>
      <c r="F120">
        <v>0.105</v>
      </c>
      <c r="G120">
        <v>0.155</v>
      </c>
      <c r="H120">
        <v>0.20899999999999999</v>
      </c>
      <c r="I120">
        <v>0.26300000000000001</v>
      </c>
      <c r="J120">
        <v>0.317</v>
      </c>
      <c r="K120">
        <v>0.371</v>
      </c>
      <c r="L120" s="2" t="s">
        <v>822</v>
      </c>
      <c r="M120" s="2" t="s">
        <v>822</v>
      </c>
      <c r="N120" s="2" t="s">
        <v>805</v>
      </c>
      <c r="X120" s="2"/>
      <c r="Y120" s="2"/>
      <c r="Z120" s="2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</row>
    <row r="121" spans="1:38" x14ac:dyDescent="0.2">
      <c r="A121" t="s">
        <v>1246</v>
      </c>
      <c r="B121" s="5">
        <v>1.48</v>
      </c>
      <c r="C121" s="5" t="str">
        <f t="shared" si="1"/>
        <v>11.48</v>
      </c>
      <c r="D121">
        <v>3.9E-2</v>
      </c>
      <c r="E121">
        <v>7.1999999999999995E-2</v>
      </c>
      <c r="F121">
        <v>0.105</v>
      </c>
      <c r="G121">
        <v>0.155</v>
      </c>
      <c r="H121">
        <v>0.20899999999999999</v>
      </c>
      <c r="I121">
        <v>0.26300000000000001</v>
      </c>
      <c r="J121">
        <v>0.317</v>
      </c>
      <c r="K121">
        <v>0.371</v>
      </c>
      <c r="L121" s="2" t="s">
        <v>822</v>
      </c>
      <c r="M121" s="2" t="s">
        <v>822</v>
      </c>
      <c r="N121" s="2" t="s">
        <v>805</v>
      </c>
      <c r="X121" s="2"/>
      <c r="Y121" s="2"/>
      <c r="Z121" s="2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</row>
    <row r="122" spans="1:38" x14ac:dyDescent="0.2">
      <c r="A122" t="s">
        <v>1246</v>
      </c>
      <c r="B122" s="5">
        <v>1.49</v>
      </c>
      <c r="C122" s="5" t="str">
        <f t="shared" si="1"/>
        <v>11.49</v>
      </c>
      <c r="D122">
        <v>3.9E-2</v>
      </c>
      <c r="E122">
        <v>7.1999999999999995E-2</v>
      </c>
      <c r="F122">
        <v>0.105</v>
      </c>
      <c r="G122">
        <v>0.155</v>
      </c>
      <c r="H122">
        <v>0.20899999999999999</v>
      </c>
      <c r="I122">
        <v>0.26300000000000001</v>
      </c>
      <c r="J122">
        <v>0.317</v>
      </c>
      <c r="K122">
        <v>0.371</v>
      </c>
      <c r="L122" s="2" t="s">
        <v>822</v>
      </c>
      <c r="M122" s="2" t="s">
        <v>822</v>
      </c>
      <c r="N122" s="2" t="s">
        <v>805</v>
      </c>
      <c r="X122" s="2"/>
      <c r="Y122" s="2"/>
      <c r="Z122" s="2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</row>
    <row r="123" spans="1:38" x14ac:dyDescent="0.2">
      <c r="A123" t="s">
        <v>1246</v>
      </c>
      <c r="B123" s="5">
        <v>1.5</v>
      </c>
      <c r="C123" s="5" t="str">
        <f t="shared" si="1"/>
        <v>11.5</v>
      </c>
      <c r="D123">
        <v>3.9E-2</v>
      </c>
      <c r="E123">
        <v>7.1999999999999995E-2</v>
      </c>
      <c r="F123">
        <v>0.105</v>
      </c>
      <c r="G123">
        <v>0.155</v>
      </c>
      <c r="H123">
        <v>0.20899999999999999</v>
      </c>
      <c r="I123">
        <v>0.26300000000000001</v>
      </c>
      <c r="J123">
        <v>0.317</v>
      </c>
      <c r="K123">
        <v>0.371</v>
      </c>
      <c r="L123" s="2" t="s">
        <v>822</v>
      </c>
      <c r="M123" s="2" t="s">
        <v>822</v>
      </c>
      <c r="N123" s="2" t="s">
        <v>805</v>
      </c>
      <c r="X123" s="2"/>
      <c r="Y123" s="2"/>
      <c r="Z123" s="2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</row>
    <row r="124" spans="1:38" x14ac:dyDescent="0.2">
      <c r="A124" t="s">
        <v>1246</v>
      </c>
      <c r="B124" s="5">
        <v>1.51</v>
      </c>
      <c r="C124" s="5" t="str">
        <f t="shared" si="1"/>
        <v>11.51</v>
      </c>
      <c r="D124">
        <v>3.9E-2</v>
      </c>
      <c r="E124">
        <v>7.1999999999999995E-2</v>
      </c>
      <c r="F124">
        <v>0.105</v>
      </c>
      <c r="G124">
        <v>0.155</v>
      </c>
      <c r="H124">
        <v>0.20899999999999999</v>
      </c>
      <c r="I124">
        <v>0.26300000000000001</v>
      </c>
      <c r="J124">
        <v>0.317</v>
      </c>
      <c r="K124">
        <v>0.371</v>
      </c>
      <c r="L124" s="2" t="s">
        <v>822</v>
      </c>
      <c r="M124" s="2" t="s">
        <v>822</v>
      </c>
      <c r="N124" s="2" t="s">
        <v>805</v>
      </c>
      <c r="X124" s="2"/>
      <c r="Y124" s="2"/>
      <c r="Z124" s="2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</row>
    <row r="125" spans="1:38" x14ac:dyDescent="0.2">
      <c r="A125" t="s">
        <v>1246</v>
      </c>
      <c r="B125" s="5">
        <v>1.52</v>
      </c>
      <c r="C125" s="5" t="str">
        <f t="shared" si="1"/>
        <v>11.52</v>
      </c>
      <c r="D125">
        <v>3.9E-2</v>
      </c>
      <c r="E125">
        <v>7.1999999999999995E-2</v>
      </c>
      <c r="F125">
        <v>0.105</v>
      </c>
      <c r="G125">
        <v>0.155</v>
      </c>
      <c r="H125">
        <v>0.20899999999999999</v>
      </c>
      <c r="I125">
        <v>0.26300000000000001</v>
      </c>
      <c r="J125">
        <v>0.317</v>
      </c>
      <c r="K125">
        <v>0.371</v>
      </c>
      <c r="L125" s="2" t="s">
        <v>822</v>
      </c>
      <c r="M125" s="2" t="s">
        <v>822</v>
      </c>
      <c r="N125" s="2" t="s">
        <v>805</v>
      </c>
      <c r="X125" s="2"/>
      <c r="Y125" s="2"/>
      <c r="Z125" s="2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</row>
    <row r="126" spans="1:38" x14ac:dyDescent="0.2">
      <c r="A126" t="s">
        <v>1246</v>
      </c>
      <c r="B126" s="5">
        <v>1.53</v>
      </c>
      <c r="C126" s="5" t="str">
        <f t="shared" si="1"/>
        <v>11.53</v>
      </c>
      <c r="D126">
        <v>3.7999999999999999E-2</v>
      </c>
      <c r="E126">
        <v>7.0000000000000007E-2</v>
      </c>
      <c r="F126">
        <v>0.10199999999999999</v>
      </c>
      <c r="G126">
        <v>0.15</v>
      </c>
      <c r="H126">
        <v>0.20300000000000001</v>
      </c>
      <c r="I126">
        <v>0.25600000000000001</v>
      </c>
      <c r="J126">
        <v>0.309</v>
      </c>
      <c r="K126">
        <v>0.36099999999999999</v>
      </c>
      <c r="L126" s="2" t="s">
        <v>822</v>
      </c>
      <c r="M126" s="2" t="s">
        <v>822</v>
      </c>
      <c r="N126" s="2" t="s">
        <v>805</v>
      </c>
      <c r="X126" s="2"/>
      <c r="Y126" s="2"/>
      <c r="Z126" s="2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</row>
    <row r="127" spans="1:38" x14ac:dyDescent="0.2">
      <c r="A127" t="s">
        <v>1246</v>
      </c>
      <c r="B127" s="5">
        <v>1.54</v>
      </c>
      <c r="C127" s="5" t="str">
        <f t="shared" si="1"/>
        <v>11.54</v>
      </c>
      <c r="D127">
        <v>3.7999999999999999E-2</v>
      </c>
      <c r="E127">
        <v>7.0000000000000007E-2</v>
      </c>
      <c r="F127">
        <v>0.10199999999999999</v>
      </c>
      <c r="G127">
        <v>0.15</v>
      </c>
      <c r="H127">
        <v>0.20300000000000001</v>
      </c>
      <c r="I127">
        <v>0.25600000000000001</v>
      </c>
      <c r="J127">
        <v>0.309</v>
      </c>
      <c r="K127">
        <v>0.36099999999999999</v>
      </c>
      <c r="L127" s="2" t="s">
        <v>822</v>
      </c>
      <c r="M127" s="2" t="s">
        <v>822</v>
      </c>
      <c r="N127" s="2" t="s">
        <v>805</v>
      </c>
      <c r="X127" s="2"/>
      <c r="Y127" s="2"/>
      <c r="Z127" s="2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</row>
    <row r="128" spans="1:38" x14ac:dyDescent="0.2">
      <c r="A128" t="s">
        <v>1246</v>
      </c>
      <c r="B128" s="5">
        <v>1.55</v>
      </c>
      <c r="C128" s="5" t="str">
        <f t="shared" si="1"/>
        <v>11.55</v>
      </c>
      <c r="D128">
        <v>3.7999999999999999E-2</v>
      </c>
      <c r="E128">
        <v>7.0000000000000007E-2</v>
      </c>
      <c r="F128">
        <v>0.10199999999999999</v>
      </c>
      <c r="G128">
        <v>0.15</v>
      </c>
      <c r="H128">
        <v>0.20300000000000001</v>
      </c>
      <c r="I128">
        <v>0.25600000000000001</v>
      </c>
      <c r="J128">
        <v>0.309</v>
      </c>
      <c r="K128">
        <v>0.36099999999999999</v>
      </c>
      <c r="L128" s="2" t="s">
        <v>822</v>
      </c>
      <c r="M128" s="2" t="s">
        <v>822</v>
      </c>
      <c r="N128" s="2" t="s">
        <v>805</v>
      </c>
      <c r="X128" s="2"/>
      <c r="Y128" s="2"/>
      <c r="Z128" s="2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</row>
    <row r="129" spans="1:38" x14ac:dyDescent="0.2">
      <c r="A129" t="s">
        <v>1246</v>
      </c>
      <c r="B129" s="5">
        <v>1.56</v>
      </c>
      <c r="C129" s="5" t="str">
        <f t="shared" si="1"/>
        <v>11.56</v>
      </c>
      <c r="D129">
        <v>3.7999999999999999E-2</v>
      </c>
      <c r="E129">
        <v>6.9000000000000006E-2</v>
      </c>
      <c r="F129">
        <v>9.9000000000000005E-2</v>
      </c>
      <c r="G129">
        <v>0.14699999999999999</v>
      </c>
      <c r="H129">
        <v>0.19900000000000001</v>
      </c>
      <c r="I129">
        <v>0.251</v>
      </c>
      <c r="J129">
        <v>0.30299999999999999</v>
      </c>
      <c r="K129">
        <v>0.35499999999999998</v>
      </c>
      <c r="L129" s="2" t="s">
        <v>822</v>
      </c>
      <c r="M129" s="2" t="s">
        <v>822</v>
      </c>
      <c r="N129" s="2" t="s">
        <v>805</v>
      </c>
      <c r="X129" s="2"/>
      <c r="Y129" s="2"/>
      <c r="Z129" s="2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</row>
    <row r="130" spans="1:38" x14ac:dyDescent="0.2">
      <c r="A130" t="s">
        <v>1246</v>
      </c>
      <c r="B130" s="5">
        <v>1.57</v>
      </c>
      <c r="C130" s="5" t="str">
        <f t="shared" si="1"/>
        <v>11.57</v>
      </c>
      <c r="D130">
        <v>3.7999999999999999E-2</v>
      </c>
      <c r="E130">
        <v>6.9000000000000006E-2</v>
      </c>
      <c r="F130">
        <v>9.9000000000000005E-2</v>
      </c>
      <c r="G130">
        <v>0.14699999999999999</v>
      </c>
      <c r="H130">
        <v>0.19900000000000001</v>
      </c>
      <c r="I130">
        <v>0.251</v>
      </c>
      <c r="J130">
        <v>0.30299999999999999</v>
      </c>
      <c r="K130">
        <v>0.35499999999999998</v>
      </c>
      <c r="L130" s="2" t="s">
        <v>822</v>
      </c>
      <c r="M130" s="2" t="s">
        <v>822</v>
      </c>
      <c r="N130" s="2" t="s">
        <v>805</v>
      </c>
      <c r="X130" s="2"/>
      <c r="Y130" s="2"/>
      <c r="Z130" s="2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</row>
    <row r="131" spans="1:38" x14ac:dyDescent="0.2">
      <c r="A131" t="s">
        <v>1246</v>
      </c>
      <c r="B131" s="5">
        <v>1.58</v>
      </c>
      <c r="C131" s="5" t="str">
        <f t="shared" si="1"/>
        <v>11.58</v>
      </c>
      <c r="D131">
        <v>3.6999999999999998E-2</v>
      </c>
      <c r="E131">
        <v>6.8000000000000005E-2</v>
      </c>
      <c r="F131">
        <v>9.8000000000000004E-2</v>
      </c>
      <c r="G131">
        <v>0.14599999999999999</v>
      </c>
      <c r="H131">
        <v>0.19700000000000001</v>
      </c>
      <c r="I131">
        <v>0.249</v>
      </c>
      <c r="J131">
        <v>0.3</v>
      </c>
      <c r="K131">
        <v>0.35199999999999998</v>
      </c>
      <c r="L131" s="2" t="s">
        <v>822</v>
      </c>
      <c r="M131" s="2" t="s">
        <v>822</v>
      </c>
      <c r="N131" s="2" t="s">
        <v>805</v>
      </c>
      <c r="X131" s="2"/>
      <c r="Y131" s="2"/>
      <c r="Z131" s="2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</row>
    <row r="132" spans="1:38" x14ac:dyDescent="0.2">
      <c r="A132" t="s">
        <v>1246</v>
      </c>
      <c r="B132" s="5">
        <v>1.59</v>
      </c>
      <c r="C132" s="5" t="str">
        <f t="shared" si="1"/>
        <v>11.59</v>
      </c>
      <c r="D132">
        <v>3.6999999999999998E-2</v>
      </c>
      <c r="E132">
        <v>6.8000000000000005E-2</v>
      </c>
      <c r="F132">
        <v>9.8000000000000004E-2</v>
      </c>
      <c r="G132">
        <v>0.14599999999999999</v>
      </c>
      <c r="H132">
        <v>0.19700000000000001</v>
      </c>
      <c r="I132">
        <v>0.249</v>
      </c>
      <c r="J132">
        <v>0.3</v>
      </c>
      <c r="K132">
        <v>0.35199999999999998</v>
      </c>
      <c r="L132" s="2" t="s">
        <v>822</v>
      </c>
      <c r="M132" s="2" t="s">
        <v>822</v>
      </c>
      <c r="N132" s="2" t="s">
        <v>805</v>
      </c>
      <c r="X132" s="2"/>
      <c r="Y132" s="2"/>
      <c r="Z132" s="2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</row>
    <row r="133" spans="1:38" x14ac:dyDescent="0.2">
      <c r="A133" t="s">
        <v>1246</v>
      </c>
      <c r="B133" s="5">
        <v>1.6</v>
      </c>
      <c r="C133" s="5" t="str">
        <f t="shared" si="1"/>
        <v>11.6</v>
      </c>
      <c r="D133">
        <v>3.6999999999999998E-2</v>
      </c>
      <c r="E133">
        <v>6.8000000000000005E-2</v>
      </c>
      <c r="F133">
        <v>9.8000000000000004E-2</v>
      </c>
      <c r="G133">
        <v>0.14599999999999999</v>
      </c>
      <c r="H133">
        <v>0.19700000000000001</v>
      </c>
      <c r="I133">
        <v>0.249</v>
      </c>
      <c r="J133">
        <v>0.3</v>
      </c>
      <c r="K133">
        <v>0.35199999999999998</v>
      </c>
      <c r="L133" s="2" t="s">
        <v>822</v>
      </c>
      <c r="M133" s="2" t="s">
        <v>822</v>
      </c>
      <c r="N133" s="2" t="s">
        <v>805</v>
      </c>
      <c r="X133" s="2"/>
      <c r="Y133" s="2"/>
      <c r="Z133" s="2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</row>
    <row r="134" spans="1:38" x14ac:dyDescent="0.2">
      <c r="A134" t="s">
        <v>1246</v>
      </c>
      <c r="B134" s="5">
        <v>1.61</v>
      </c>
      <c r="C134" s="5" t="str">
        <f t="shared" si="1"/>
        <v>11.61</v>
      </c>
      <c r="D134">
        <v>3.6999999999999998E-2</v>
      </c>
      <c r="E134">
        <v>6.7000000000000004E-2</v>
      </c>
      <c r="F134">
        <v>9.6000000000000002E-2</v>
      </c>
      <c r="G134">
        <v>0.14299999999999999</v>
      </c>
      <c r="H134">
        <v>0.19400000000000001</v>
      </c>
      <c r="I134">
        <v>0.24399999999999999</v>
      </c>
      <c r="J134">
        <v>0.29499999999999998</v>
      </c>
      <c r="K134">
        <v>0.34599999999999997</v>
      </c>
      <c r="L134" s="2" t="s">
        <v>822</v>
      </c>
      <c r="M134" s="2" t="s">
        <v>822</v>
      </c>
      <c r="N134" s="2" t="s">
        <v>805</v>
      </c>
      <c r="X134" s="2"/>
      <c r="Y134" s="2"/>
      <c r="Z134" s="2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</row>
    <row r="135" spans="1:38" x14ac:dyDescent="0.2">
      <c r="A135" t="s">
        <v>1246</v>
      </c>
      <c r="B135" s="5">
        <v>1.62</v>
      </c>
      <c r="C135" s="5" t="str">
        <f t="shared" ref="C135:C198" si="2">SUBSTITUTE(1&amp;B135," ","")</f>
        <v>11.62</v>
      </c>
      <c r="D135">
        <v>3.6999999999999998E-2</v>
      </c>
      <c r="E135">
        <v>6.7000000000000004E-2</v>
      </c>
      <c r="F135">
        <v>9.6000000000000002E-2</v>
      </c>
      <c r="G135">
        <v>0.14299999999999999</v>
      </c>
      <c r="H135">
        <v>0.19400000000000001</v>
      </c>
      <c r="I135">
        <v>0.24399999999999999</v>
      </c>
      <c r="J135">
        <v>0.29499999999999998</v>
      </c>
      <c r="K135">
        <v>0.34599999999999997</v>
      </c>
      <c r="L135" s="2" t="s">
        <v>822</v>
      </c>
      <c r="M135" s="2" t="s">
        <v>822</v>
      </c>
      <c r="N135" s="2" t="s">
        <v>805</v>
      </c>
      <c r="X135" s="2"/>
      <c r="Y135" s="2"/>
      <c r="Z135" s="2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</row>
    <row r="136" spans="1:38" x14ac:dyDescent="0.2">
      <c r="A136" t="s">
        <v>1246</v>
      </c>
      <c r="B136" s="5">
        <v>1.63</v>
      </c>
      <c r="C136" s="5" t="str">
        <f t="shared" si="2"/>
        <v>11.63</v>
      </c>
      <c r="D136">
        <v>3.5999999999999997E-2</v>
      </c>
      <c r="E136">
        <v>6.6000000000000003E-2</v>
      </c>
      <c r="F136">
        <v>9.5000000000000001E-2</v>
      </c>
      <c r="G136">
        <v>0.14099999999999999</v>
      </c>
      <c r="H136">
        <v>0.192</v>
      </c>
      <c r="I136">
        <v>0.24199999999999999</v>
      </c>
      <c r="J136">
        <v>0.29199999999999998</v>
      </c>
      <c r="K136">
        <v>0.34300000000000003</v>
      </c>
      <c r="L136" s="2" t="s">
        <v>822</v>
      </c>
      <c r="M136" s="2" t="s">
        <v>822</v>
      </c>
      <c r="N136" s="2" t="s">
        <v>805</v>
      </c>
      <c r="X136" s="2"/>
      <c r="Y136" s="2"/>
      <c r="Z136" s="2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</row>
    <row r="137" spans="1:38" x14ac:dyDescent="0.2">
      <c r="A137" t="s">
        <v>1246</v>
      </c>
      <c r="B137" s="5">
        <v>1.64</v>
      </c>
      <c r="C137" s="5" t="str">
        <f t="shared" si="2"/>
        <v>11.64</v>
      </c>
      <c r="D137">
        <v>3.5999999999999997E-2</v>
      </c>
      <c r="E137">
        <v>6.6000000000000003E-2</v>
      </c>
      <c r="F137">
        <v>9.5000000000000001E-2</v>
      </c>
      <c r="G137">
        <v>0.14099999999999999</v>
      </c>
      <c r="H137">
        <v>0.192</v>
      </c>
      <c r="I137">
        <v>0.24199999999999999</v>
      </c>
      <c r="J137">
        <v>0.29199999999999998</v>
      </c>
      <c r="K137">
        <v>0.34300000000000003</v>
      </c>
      <c r="L137" s="2" t="s">
        <v>822</v>
      </c>
      <c r="M137" s="2" t="s">
        <v>822</v>
      </c>
      <c r="N137" s="2" t="s">
        <v>805</v>
      </c>
      <c r="X137" s="2"/>
      <c r="Y137" s="2"/>
      <c r="Z137" s="2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</row>
    <row r="138" spans="1:38" x14ac:dyDescent="0.2">
      <c r="A138" t="s">
        <v>1246</v>
      </c>
      <c r="B138" s="5">
        <v>1.65</v>
      </c>
      <c r="C138" s="5" t="str">
        <f t="shared" si="2"/>
        <v>11.65</v>
      </c>
      <c r="D138">
        <v>3.5999999999999997E-2</v>
      </c>
      <c r="E138">
        <v>6.5000000000000002E-2</v>
      </c>
      <c r="F138">
        <v>9.4E-2</v>
      </c>
      <c r="G138">
        <v>0.14000000000000001</v>
      </c>
      <c r="H138">
        <v>0.19</v>
      </c>
      <c r="I138">
        <v>0.24</v>
      </c>
      <c r="J138">
        <v>0.28999999999999998</v>
      </c>
      <c r="K138">
        <v>0.34</v>
      </c>
      <c r="L138" s="2" t="s">
        <v>822</v>
      </c>
      <c r="M138" s="2" t="s">
        <v>822</v>
      </c>
      <c r="N138" s="2" t="s">
        <v>805</v>
      </c>
      <c r="X138" s="2"/>
      <c r="Y138" s="2"/>
      <c r="Z138" s="2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</row>
    <row r="139" spans="1:38" x14ac:dyDescent="0.2">
      <c r="A139" t="s">
        <v>1246</v>
      </c>
      <c r="B139" s="5">
        <v>1.66</v>
      </c>
      <c r="C139" s="5" t="str">
        <f t="shared" si="2"/>
        <v>11.66</v>
      </c>
      <c r="D139">
        <v>3.5999999999999997E-2</v>
      </c>
      <c r="E139">
        <v>6.5000000000000002E-2</v>
      </c>
      <c r="F139">
        <v>9.4E-2</v>
      </c>
      <c r="G139">
        <v>0.14000000000000001</v>
      </c>
      <c r="H139">
        <v>0.19</v>
      </c>
      <c r="I139">
        <v>0.24</v>
      </c>
      <c r="J139">
        <v>0.28999999999999998</v>
      </c>
      <c r="K139">
        <v>0.34</v>
      </c>
      <c r="L139" s="2" t="s">
        <v>822</v>
      </c>
      <c r="M139" s="2" t="s">
        <v>822</v>
      </c>
      <c r="N139" s="2" t="s">
        <v>805</v>
      </c>
      <c r="X139" s="2"/>
      <c r="Y139" s="2"/>
      <c r="Z139" s="2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</row>
    <row r="140" spans="1:38" x14ac:dyDescent="0.2">
      <c r="A140" t="s">
        <v>1246</v>
      </c>
      <c r="B140" s="5">
        <v>1.67</v>
      </c>
      <c r="C140" s="5" t="str">
        <f t="shared" si="2"/>
        <v>11.67</v>
      </c>
      <c r="D140">
        <v>3.5999999999999997E-2</v>
      </c>
      <c r="E140">
        <v>6.5000000000000002E-2</v>
      </c>
      <c r="F140">
        <v>9.4E-2</v>
      </c>
      <c r="G140">
        <v>0.14000000000000001</v>
      </c>
      <c r="H140">
        <v>0.19</v>
      </c>
      <c r="I140">
        <v>0.24</v>
      </c>
      <c r="J140">
        <v>0.28999999999999998</v>
      </c>
      <c r="K140">
        <v>0.34</v>
      </c>
      <c r="L140" s="2" t="s">
        <v>822</v>
      </c>
      <c r="M140" s="2" t="s">
        <v>822</v>
      </c>
      <c r="N140" s="2" t="s">
        <v>805</v>
      </c>
      <c r="X140" s="2"/>
      <c r="Y140" s="2"/>
      <c r="Z140" s="2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</row>
    <row r="141" spans="1:38" x14ac:dyDescent="0.2">
      <c r="A141" t="s">
        <v>1246</v>
      </c>
      <c r="B141" s="5">
        <v>1.68</v>
      </c>
      <c r="C141" s="5" t="str">
        <f t="shared" si="2"/>
        <v>11.68</v>
      </c>
      <c r="D141">
        <v>3.5999999999999997E-2</v>
      </c>
      <c r="E141">
        <v>6.5000000000000002E-2</v>
      </c>
      <c r="F141">
        <v>9.4E-2</v>
      </c>
      <c r="G141">
        <v>0.14000000000000001</v>
      </c>
      <c r="H141">
        <v>0.19</v>
      </c>
      <c r="I141">
        <v>0.24</v>
      </c>
      <c r="J141">
        <v>0.28999999999999998</v>
      </c>
      <c r="K141">
        <v>0.34</v>
      </c>
      <c r="L141" s="2" t="s">
        <v>822</v>
      </c>
      <c r="M141" s="2" t="s">
        <v>822</v>
      </c>
      <c r="N141" s="2" t="s">
        <v>805</v>
      </c>
      <c r="X141" s="2"/>
      <c r="Y141" s="2"/>
      <c r="Z141" s="2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</row>
    <row r="142" spans="1:38" x14ac:dyDescent="0.2">
      <c r="A142" t="s">
        <v>1246</v>
      </c>
      <c r="B142" s="5">
        <v>1.69</v>
      </c>
      <c r="C142" s="5" t="str">
        <f t="shared" si="2"/>
        <v>11.69</v>
      </c>
      <c r="D142">
        <v>3.5999999999999997E-2</v>
      </c>
      <c r="E142">
        <v>6.5000000000000002E-2</v>
      </c>
      <c r="F142">
        <v>9.4E-2</v>
      </c>
      <c r="G142">
        <v>0.14000000000000001</v>
      </c>
      <c r="H142">
        <v>0.19</v>
      </c>
      <c r="I142">
        <v>0.24</v>
      </c>
      <c r="J142">
        <v>0.28999999999999998</v>
      </c>
      <c r="K142">
        <v>0.34</v>
      </c>
      <c r="L142" s="2" t="s">
        <v>822</v>
      </c>
      <c r="M142" s="2" t="s">
        <v>822</v>
      </c>
      <c r="N142" s="2" t="s">
        <v>805</v>
      </c>
      <c r="X142" s="2"/>
      <c r="Y142" s="2"/>
      <c r="Z142" s="2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</row>
    <row r="143" spans="1:38" x14ac:dyDescent="0.2">
      <c r="A143" t="s">
        <v>1246</v>
      </c>
      <c r="B143" s="5">
        <v>1.7</v>
      </c>
      <c r="C143" s="5" t="str">
        <f t="shared" si="2"/>
        <v>11.7</v>
      </c>
      <c r="D143">
        <v>3.5999999999999997E-2</v>
      </c>
      <c r="E143">
        <v>6.5000000000000002E-2</v>
      </c>
      <c r="F143">
        <v>9.4E-2</v>
      </c>
      <c r="G143">
        <v>0.14000000000000001</v>
      </c>
      <c r="H143">
        <v>0.19</v>
      </c>
      <c r="I143">
        <v>0.24</v>
      </c>
      <c r="J143">
        <v>0.28999999999999998</v>
      </c>
      <c r="K143">
        <v>0.34</v>
      </c>
      <c r="L143" s="2" t="s">
        <v>822</v>
      </c>
      <c r="M143" s="2" t="s">
        <v>822</v>
      </c>
      <c r="N143" s="2" t="s">
        <v>805</v>
      </c>
      <c r="X143" s="2"/>
      <c r="Y143" s="2"/>
      <c r="Z143" s="2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</row>
    <row r="144" spans="1:38" x14ac:dyDescent="0.2">
      <c r="A144" t="s">
        <v>1246</v>
      </c>
      <c r="B144" s="5">
        <v>1.71</v>
      </c>
      <c r="C144" s="5" t="str">
        <f t="shared" si="2"/>
        <v>11.71</v>
      </c>
      <c r="D144">
        <v>3.5999999999999997E-2</v>
      </c>
      <c r="E144">
        <v>6.5000000000000002E-2</v>
      </c>
      <c r="F144">
        <v>9.4E-2</v>
      </c>
      <c r="G144">
        <v>0.14000000000000001</v>
      </c>
      <c r="H144">
        <v>0.19</v>
      </c>
      <c r="I144">
        <v>0.24</v>
      </c>
      <c r="J144">
        <v>0.28999999999999998</v>
      </c>
      <c r="K144">
        <v>0.34</v>
      </c>
      <c r="L144" s="2" t="s">
        <v>822</v>
      </c>
      <c r="M144" s="2" t="s">
        <v>822</v>
      </c>
      <c r="N144" s="2" t="s">
        <v>805</v>
      </c>
      <c r="X144" s="2"/>
      <c r="Y144" s="2"/>
      <c r="Z144" s="2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</row>
    <row r="145" spans="1:38" x14ac:dyDescent="0.2">
      <c r="A145" t="s">
        <v>1246</v>
      </c>
      <c r="B145" s="5">
        <v>1.72</v>
      </c>
      <c r="C145" s="5" t="str">
        <f t="shared" si="2"/>
        <v>11.72</v>
      </c>
      <c r="D145">
        <v>3.5000000000000003E-2</v>
      </c>
      <c r="E145">
        <v>6.3E-2</v>
      </c>
      <c r="F145">
        <v>9.0999999999999998E-2</v>
      </c>
      <c r="G145">
        <v>0.13500000000000001</v>
      </c>
      <c r="H145">
        <v>0.184</v>
      </c>
      <c r="I145">
        <v>0.23300000000000001</v>
      </c>
      <c r="J145">
        <v>0.28199999999999997</v>
      </c>
      <c r="K145">
        <v>0.33</v>
      </c>
      <c r="L145" s="2" t="s">
        <v>822</v>
      </c>
      <c r="M145" s="2" t="s">
        <v>822</v>
      </c>
      <c r="N145" s="2" t="s">
        <v>805</v>
      </c>
      <c r="X145" s="2"/>
      <c r="Y145" s="2"/>
      <c r="Z145" s="2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</row>
    <row r="146" spans="1:38" x14ac:dyDescent="0.2">
      <c r="A146" t="s">
        <v>1246</v>
      </c>
      <c r="B146" s="5">
        <v>1.73</v>
      </c>
      <c r="C146" s="5" t="str">
        <f t="shared" si="2"/>
        <v>11.73</v>
      </c>
      <c r="D146">
        <v>3.5000000000000003E-2</v>
      </c>
      <c r="E146">
        <v>6.3E-2</v>
      </c>
      <c r="F146">
        <v>9.0999999999999998E-2</v>
      </c>
      <c r="G146">
        <v>0.13500000000000001</v>
      </c>
      <c r="H146">
        <v>0.184</v>
      </c>
      <c r="I146">
        <v>0.23300000000000001</v>
      </c>
      <c r="J146">
        <v>0.28199999999999997</v>
      </c>
      <c r="K146">
        <v>0.33</v>
      </c>
      <c r="L146" s="2" t="s">
        <v>822</v>
      </c>
      <c r="M146" s="2" t="s">
        <v>822</v>
      </c>
      <c r="N146" s="2" t="s">
        <v>805</v>
      </c>
      <c r="X146" s="2"/>
      <c r="Y146" s="2"/>
      <c r="Z146" s="2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</row>
    <row r="147" spans="1:38" x14ac:dyDescent="0.2">
      <c r="A147" t="s">
        <v>1246</v>
      </c>
      <c r="B147" s="5">
        <v>1.74</v>
      </c>
      <c r="C147" s="5" t="str">
        <f t="shared" si="2"/>
        <v>11.74</v>
      </c>
      <c r="D147">
        <v>3.5000000000000003E-2</v>
      </c>
      <c r="E147">
        <v>6.3E-2</v>
      </c>
      <c r="F147">
        <v>9.0999999999999998E-2</v>
      </c>
      <c r="G147">
        <v>0.13500000000000001</v>
      </c>
      <c r="H147">
        <v>0.184</v>
      </c>
      <c r="I147">
        <v>0.23300000000000001</v>
      </c>
      <c r="J147">
        <v>0.28199999999999997</v>
      </c>
      <c r="K147">
        <v>0.33</v>
      </c>
      <c r="L147" s="2" t="s">
        <v>822</v>
      </c>
      <c r="M147" s="2" t="s">
        <v>822</v>
      </c>
      <c r="N147" s="2" t="s">
        <v>805</v>
      </c>
      <c r="X147" s="2"/>
      <c r="Y147" s="2"/>
      <c r="Z147" s="2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</row>
    <row r="148" spans="1:38" x14ac:dyDescent="0.2">
      <c r="A148" t="s">
        <v>1246</v>
      </c>
      <c r="B148" s="5">
        <v>1.75</v>
      </c>
      <c r="C148" s="5" t="str">
        <f t="shared" si="2"/>
        <v>11.75</v>
      </c>
      <c r="D148">
        <v>3.5000000000000003E-2</v>
      </c>
      <c r="E148">
        <v>6.3E-2</v>
      </c>
      <c r="F148">
        <v>9.0999999999999998E-2</v>
      </c>
      <c r="G148">
        <v>0.13500000000000001</v>
      </c>
      <c r="H148">
        <v>0.184</v>
      </c>
      <c r="I148">
        <v>0.23300000000000001</v>
      </c>
      <c r="J148">
        <v>0.28199999999999997</v>
      </c>
      <c r="K148">
        <v>0.33</v>
      </c>
      <c r="L148" s="2" t="s">
        <v>822</v>
      </c>
      <c r="M148" s="2" t="s">
        <v>822</v>
      </c>
      <c r="N148" s="2" t="s">
        <v>805</v>
      </c>
      <c r="X148" s="2"/>
      <c r="Y148" s="2"/>
      <c r="Z148" s="2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</row>
    <row r="149" spans="1:38" x14ac:dyDescent="0.2">
      <c r="A149" t="s">
        <v>1246</v>
      </c>
      <c r="B149" s="5">
        <v>1.76</v>
      </c>
      <c r="C149" s="5" t="str">
        <f t="shared" si="2"/>
        <v>11.76</v>
      </c>
      <c r="D149">
        <v>3.4000000000000002E-2</v>
      </c>
      <c r="E149">
        <v>6.2E-2</v>
      </c>
      <c r="F149">
        <v>8.8999999999999996E-2</v>
      </c>
      <c r="G149">
        <v>0.13300000000000001</v>
      </c>
      <c r="H149">
        <v>0.18</v>
      </c>
      <c r="I149">
        <v>0.22800000000000001</v>
      </c>
      <c r="J149">
        <v>0.27600000000000002</v>
      </c>
      <c r="K149">
        <v>0.32400000000000001</v>
      </c>
      <c r="L149" s="2" t="s">
        <v>822</v>
      </c>
      <c r="M149" s="2" t="s">
        <v>822</v>
      </c>
      <c r="N149" s="2" t="s">
        <v>805</v>
      </c>
      <c r="X149" s="2"/>
      <c r="Y149" s="2"/>
      <c r="Z149" s="2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</row>
    <row r="150" spans="1:38" x14ac:dyDescent="0.2">
      <c r="A150" t="s">
        <v>1246</v>
      </c>
      <c r="B150" s="5">
        <v>1.77</v>
      </c>
      <c r="C150" s="5" t="str">
        <f t="shared" si="2"/>
        <v>11.77</v>
      </c>
      <c r="D150">
        <v>3.4000000000000002E-2</v>
      </c>
      <c r="E150">
        <v>6.2E-2</v>
      </c>
      <c r="F150">
        <v>8.8999999999999996E-2</v>
      </c>
      <c r="G150">
        <v>0.13300000000000001</v>
      </c>
      <c r="H150">
        <v>0.18</v>
      </c>
      <c r="I150">
        <v>0.22800000000000001</v>
      </c>
      <c r="J150">
        <v>0.27600000000000002</v>
      </c>
      <c r="K150">
        <v>0.32400000000000001</v>
      </c>
      <c r="L150" s="2" t="s">
        <v>822</v>
      </c>
      <c r="M150" s="2" t="s">
        <v>822</v>
      </c>
      <c r="N150" s="2" t="s">
        <v>805</v>
      </c>
      <c r="X150" s="2"/>
      <c r="Y150" s="2"/>
      <c r="Z150" s="2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</row>
    <row r="151" spans="1:38" x14ac:dyDescent="0.2">
      <c r="A151" t="s">
        <v>1246</v>
      </c>
      <c r="B151" s="5">
        <v>1.78</v>
      </c>
      <c r="C151" s="5" t="str">
        <f t="shared" si="2"/>
        <v>11.78</v>
      </c>
      <c r="D151">
        <v>3.4000000000000002E-2</v>
      </c>
      <c r="E151">
        <v>6.2E-2</v>
      </c>
      <c r="F151">
        <v>8.8999999999999996E-2</v>
      </c>
      <c r="G151">
        <v>0.13300000000000001</v>
      </c>
      <c r="H151">
        <v>0.18</v>
      </c>
      <c r="I151">
        <v>0.22800000000000001</v>
      </c>
      <c r="J151">
        <v>0.27600000000000002</v>
      </c>
      <c r="K151">
        <v>0.32400000000000001</v>
      </c>
      <c r="L151" s="2" t="s">
        <v>822</v>
      </c>
      <c r="M151" s="2" t="s">
        <v>822</v>
      </c>
      <c r="N151" s="2" t="s">
        <v>805</v>
      </c>
      <c r="X151" s="2"/>
      <c r="Y151" s="2"/>
      <c r="Z151" s="2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</row>
    <row r="152" spans="1:38" x14ac:dyDescent="0.2">
      <c r="A152" t="s">
        <v>1246</v>
      </c>
      <c r="B152" s="5">
        <v>1.79</v>
      </c>
      <c r="C152" s="5" t="str">
        <f t="shared" si="2"/>
        <v>11.79</v>
      </c>
      <c r="D152">
        <v>3.4000000000000002E-2</v>
      </c>
      <c r="E152">
        <v>6.2E-2</v>
      </c>
      <c r="F152">
        <v>8.8999999999999996E-2</v>
      </c>
      <c r="G152">
        <v>0.13300000000000001</v>
      </c>
      <c r="H152">
        <v>0.18</v>
      </c>
      <c r="I152">
        <v>0.22800000000000001</v>
      </c>
      <c r="J152">
        <v>0.27600000000000002</v>
      </c>
      <c r="K152">
        <v>0.32400000000000001</v>
      </c>
      <c r="L152" s="2" t="s">
        <v>822</v>
      </c>
      <c r="M152" s="2" t="s">
        <v>822</v>
      </c>
      <c r="N152" s="2" t="s">
        <v>805</v>
      </c>
      <c r="X152" s="2"/>
      <c r="Y152" s="2"/>
      <c r="Z152" s="2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</row>
    <row r="153" spans="1:38" x14ac:dyDescent="0.2">
      <c r="A153" t="s">
        <v>1246</v>
      </c>
      <c r="B153" s="5">
        <v>1.8</v>
      </c>
      <c r="C153" s="5" t="str">
        <f t="shared" si="2"/>
        <v>11.8</v>
      </c>
      <c r="D153">
        <v>3.4000000000000002E-2</v>
      </c>
      <c r="E153">
        <v>6.2E-2</v>
      </c>
      <c r="F153">
        <v>8.8999999999999996E-2</v>
      </c>
      <c r="G153">
        <v>0.13300000000000001</v>
      </c>
      <c r="H153">
        <v>0.18</v>
      </c>
      <c r="I153">
        <v>0.22800000000000001</v>
      </c>
      <c r="J153">
        <v>0.27600000000000002</v>
      </c>
      <c r="K153">
        <v>0.32400000000000001</v>
      </c>
      <c r="L153" s="2" t="s">
        <v>822</v>
      </c>
      <c r="M153" s="2" t="s">
        <v>822</v>
      </c>
      <c r="N153" s="2" t="s">
        <v>805</v>
      </c>
      <c r="X153" s="2"/>
      <c r="Y153" s="2"/>
      <c r="Z153" s="2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</row>
    <row r="154" spans="1:38" x14ac:dyDescent="0.2">
      <c r="A154" t="s">
        <v>1246</v>
      </c>
      <c r="B154" s="5">
        <v>1.81</v>
      </c>
      <c r="C154" s="5" t="str">
        <f t="shared" si="2"/>
        <v>11.81</v>
      </c>
      <c r="D154">
        <v>3.4000000000000002E-2</v>
      </c>
      <c r="E154">
        <v>0.06</v>
      </c>
      <c r="F154">
        <v>8.6999999999999994E-2</v>
      </c>
      <c r="G154">
        <v>0.13</v>
      </c>
      <c r="H154">
        <v>0.17699999999999999</v>
      </c>
      <c r="I154">
        <v>0.224</v>
      </c>
      <c r="J154">
        <v>0.27100000000000002</v>
      </c>
      <c r="K154">
        <v>0.318</v>
      </c>
      <c r="L154" s="2" t="s">
        <v>822</v>
      </c>
      <c r="M154" s="2" t="s">
        <v>822</v>
      </c>
      <c r="N154" s="2" t="s">
        <v>805</v>
      </c>
      <c r="X154" s="2"/>
      <c r="Y154" s="2"/>
      <c r="Z154" s="2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</row>
    <row r="155" spans="1:38" x14ac:dyDescent="0.2">
      <c r="A155" t="s">
        <v>1246</v>
      </c>
      <c r="B155" s="5">
        <v>1.82</v>
      </c>
      <c r="C155" s="5" t="str">
        <f t="shared" si="2"/>
        <v>11.82</v>
      </c>
      <c r="D155">
        <v>3.4000000000000002E-2</v>
      </c>
      <c r="E155">
        <v>0.06</v>
      </c>
      <c r="F155">
        <v>8.6999999999999994E-2</v>
      </c>
      <c r="G155">
        <v>0.13</v>
      </c>
      <c r="H155">
        <v>0.17699999999999999</v>
      </c>
      <c r="I155">
        <v>0.224</v>
      </c>
      <c r="J155">
        <v>0.27100000000000002</v>
      </c>
      <c r="K155">
        <v>0.318</v>
      </c>
      <c r="L155" s="2" t="s">
        <v>822</v>
      </c>
      <c r="M155" s="2" t="s">
        <v>822</v>
      </c>
      <c r="N155" s="2" t="s">
        <v>805</v>
      </c>
      <c r="X155" s="2"/>
      <c r="Y155" s="2"/>
      <c r="Z155" s="2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</row>
    <row r="156" spans="1:38" x14ac:dyDescent="0.2">
      <c r="A156" t="s">
        <v>1246</v>
      </c>
      <c r="B156" s="5">
        <v>1.83</v>
      </c>
      <c r="C156" s="5" t="str">
        <f t="shared" si="2"/>
        <v>11.83</v>
      </c>
      <c r="D156">
        <v>3.4000000000000002E-2</v>
      </c>
      <c r="E156">
        <v>0.06</v>
      </c>
      <c r="F156">
        <v>8.6999999999999994E-2</v>
      </c>
      <c r="G156">
        <v>0.13</v>
      </c>
      <c r="H156">
        <v>0.17699999999999999</v>
      </c>
      <c r="I156">
        <v>0.224</v>
      </c>
      <c r="J156">
        <v>0.27100000000000002</v>
      </c>
      <c r="K156">
        <v>0.318</v>
      </c>
      <c r="L156" s="2" t="s">
        <v>822</v>
      </c>
      <c r="M156" s="2" t="s">
        <v>822</v>
      </c>
      <c r="N156" s="2" t="s">
        <v>805</v>
      </c>
      <c r="X156" s="2"/>
      <c r="Y156" s="2"/>
      <c r="Z156" s="2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</row>
    <row r="157" spans="1:38" x14ac:dyDescent="0.2">
      <c r="A157" t="s">
        <v>1246</v>
      </c>
      <c r="B157" s="5">
        <v>1.84</v>
      </c>
      <c r="C157" s="5" t="str">
        <f t="shared" si="2"/>
        <v>11.84</v>
      </c>
      <c r="D157">
        <v>3.4000000000000002E-2</v>
      </c>
      <c r="E157">
        <v>0.06</v>
      </c>
      <c r="F157">
        <v>8.6999999999999994E-2</v>
      </c>
      <c r="G157">
        <v>0.13</v>
      </c>
      <c r="H157">
        <v>0.17699999999999999</v>
      </c>
      <c r="I157">
        <v>0.224</v>
      </c>
      <c r="J157">
        <v>0.27100000000000002</v>
      </c>
      <c r="K157">
        <v>0.318</v>
      </c>
      <c r="L157" s="2" t="s">
        <v>822</v>
      </c>
      <c r="M157" s="2" t="s">
        <v>822</v>
      </c>
      <c r="N157" s="2" t="s">
        <v>805</v>
      </c>
      <c r="X157" s="2"/>
      <c r="Y157" s="2"/>
      <c r="Z157" s="2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</row>
    <row r="158" spans="1:38" x14ac:dyDescent="0.2">
      <c r="A158" t="s">
        <v>1246</v>
      </c>
      <c r="B158" s="5">
        <v>1.85</v>
      </c>
      <c r="C158" s="5" t="str">
        <f t="shared" si="2"/>
        <v>11.85</v>
      </c>
      <c r="D158">
        <v>3.4000000000000002E-2</v>
      </c>
      <c r="E158">
        <v>0.06</v>
      </c>
      <c r="F158">
        <v>8.6999999999999994E-2</v>
      </c>
      <c r="G158">
        <v>0.13</v>
      </c>
      <c r="H158">
        <v>0.17699999999999999</v>
      </c>
      <c r="I158">
        <v>0.224</v>
      </c>
      <c r="J158">
        <v>0.27100000000000002</v>
      </c>
      <c r="K158">
        <v>0.318</v>
      </c>
      <c r="L158" s="2" t="s">
        <v>822</v>
      </c>
      <c r="M158" s="2" t="s">
        <v>822</v>
      </c>
      <c r="N158" s="2" t="s">
        <v>805</v>
      </c>
      <c r="X158" s="2"/>
      <c r="Y158" s="2"/>
      <c r="Z158" s="2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</row>
    <row r="159" spans="1:38" x14ac:dyDescent="0.2">
      <c r="A159" t="s">
        <v>1246</v>
      </c>
      <c r="B159" s="5">
        <v>1.86</v>
      </c>
      <c r="C159" s="5" t="str">
        <f t="shared" si="2"/>
        <v>11.86</v>
      </c>
      <c r="D159">
        <v>3.3000000000000002E-2</v>
      </c>
      <c r="E159">
        <v>5.8999999999999997E-2</v>
      </c>
      <c r="F159">
        <v>8.4000000000000005E-2</v>
      </c>
      <c r="G159">
        <v>0.127</v>
      </c>
      <c r="H159">
        <v>0.17299999999999999</v>
      </c>
      <c r="I159">
        <v>0.219</v>
      </c>
      <c r="J159">
        <v>0.26500000000000001</v>
      </c>
      <c r="K159">
        <v>0.312</v>
      </c>
      <c r="L159" s="2" t="s">
        <v>822</v>
      </c>
      <c r="M159" s="2" t="s">
        <v>822</v>
      </c>
      <c r="N159" s="2" t="s">
        <v>805</v>
      </c>
      <c r="X159" s="2"/>
      <c r="Y159" s="2"/>
      <c r="Z159" s="2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</row>
    <row r="160" spans="1:38" x14ac:dyDescent="0.2">
      <c r="A160" t="s">
        <v>1246</v>
      </c>
      <c r="B160" s="5">
        <v>1.87</v>
      </c>
      <c r="C160" s="5" t="str">
        <f t="shared" si="2"/>
        <v>11.87</v>
      </c>
      <c r="D160">
        <v>3.3000000000000002E-2</v>
      </c>
      <c r="E160">
        <v>5.8999999999999997E-2</v>
      </c>
      <c r="F160">
        <v>8.4000000000000005E-2</v>
      </c>
      <c r="G160">
        <v>0.127</v>
      </c>
      <c r="H160">
        <v>0.17299999999999999</v>
      </c>
      <c r="I160">
        <v>0.219</v>
      </c>
      <c r="J160">
        <v>0.26500000000000001</v>
      </c>
      <c r="K160">
        <v>0.312</v>
      </c>
      <c r="L160" s="2" t="s">
        <v>822</v>
      </c>
      <c r="M160" s="2" t="s">
        <v>822</v>
      </c>
      <c r="N160" s="2" t="s">
        <v>805</v>
      </c>
      <c r="X160" s="2"/>
      <c r="Y160" s="2"/>
      <c r="Z160" s="2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</row>
    <row r="161" spans="1:38" x14ac:dyDescent="0.2">
      <c r="A161" t="s">
        <v>1246</v>
      </c>
      <c r="B161" s="5">
        <v>1.88</v>
      </c>
      <c r="C161" s="5" t="str">
        <f t="shared" si="2"/>
        <v>11.88</v>
      </c>
      <c r="D161">
        <v>3.3000000000000002E-2</v>
      </c>
      <c r="E161">
        <v>5.8999999999999997E-2</v>
      </c>
      <c r="F161">
        <v>8.4000000000000005E-2</v>
      </c>
      <c r="G161">
        <v>0.127</v>
      </c>
      <c r="H161">
        <v>0.17299999999999999</v>
      </c>
      <c r="I161">
        <v>0.219</v>
      </c>
      <c r="J161">
        <v>0.26500000000000001</v>
      </c>
      <c r="K161">
        <v>0.312</v>
      </c>
      <c r="L161" s="2" t="s">
        <v>822</v>
      </c>
      <c r="M161" s="2" t="s">
        <v>822</v>
      </c>
      <c r="N161" s="2" t="s">
        <v>805</v>
      </c>
      <c r="X161" s="2"/>
      <c r="Y161" s="2"/>
      <c r="Z161" s="2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</row>
    <row r="162" spans="1:38" x14ac:dyDescent="0.2">
      <c r="A162" t="s">
        <v>1246</v>
      </c>
      <c r="B162" s="5">
        <v>1.89</v>
      </c>
      <c r="C162" s="5" t="str">
        <f t="shared" si="2"/>
        <v>11.89</v>
      </c>
      <c r="D162">
        <v>3.3000000000000002E-2</v>
      </c>
      <c r="E162">
        <v>5.8999999999999997E-2</v>
      </c>
      <c r="F162">
        <v>8.4000000000000005E-2</v>
      </c>
      <c r="G162">
        <v>0.127</v>
      </c>
      <c r="H162">
        <v>0.17299999999999999</v>
      </c>
      <c r="I162">
        <v>0.219</v>
      </c>
      <c r="J162">
        <v>0.26500000000000001</v>
      </c>
      <c r="K162">
        <v>0.312</v>
      </c>
      <c r="L162" s="2" t="s">
        <v>822</v>
      </c>
      <c r="M162" s="2" t="s">
        <v>822</v>
      </c>
      <c r="N162" s="2" t="s">
        <v>805</v>
      </c>
      <c r="X162" s="2"/>
      <c r="Y162" s="2"/>
      <c r="Z162" s="2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</row>
    <row r="163" spans="1:38" x14ac:dyDescent="0.2">
      <c r="A163" t="s">
        <v>1246</v>
      </c>
      <c r="B163" s="5">
        <v>1.9</v>
      </c>
      <c r="C163" s="5" t="str">
        <f t="shared" si="2"/>
        <v>11.9</v>
      </c>
      <c r="D163">
        <v>3.3000000000000002E-2</v>
      </c>
      <c r="E163">
        <v>5.8999999999999997E-2</v>
      </c>
      <c r="F163">
        <v>8.4000000000000005E-2</v>
      </c>
      <c r="G163">
        <v>0.127</v>
      </c>
      <c r="H163">
        <v>0.17299999999999999</v>
      </c>
      <c r="I163">
        <v>0.219</v>
      </c>
      <c r="J163">
        <v>0.26500000000000001</v>
      </c>
      <c r="K163">
        <v>0.312</v>
      </c>
      <c r="L163" s="2" t="s">
        <v>822</v>
      </c>
      <c r="M163" s="2" t="s">
        <v>822</v>
      </c>
      <c r="N163" s="2" t="s">
        <v>805</v>
      </c>
      <c r="X163" s="2"/>
      <c r="Y163" s="2"/>
      <c r="Z163" s="2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</row>
    <row r="164" spans="1:38" x14ac:dyDescent="0.2">
      <c r="A164" t="s">
        <v>1246</v>
      </c>
      <c r="B164" s="5">
        <v>1.91</v>
      </c>
      <c r="C164" s="5" t="str">
        <f t="shared" si="2"/>
        <v>11.91</v>
      </c>
      <c r="D164">
        <v>3.3000000000000002E-2</v>
      </c>
      <c r="E164">
        <v>5.8999999999999997E-2</v>
      </c>
      <c r="F164">
        <v>8.4000000000000005E-2</v>
      </c>
      <c r="G164">
        <v>0.127</v>
      </c>
      <c r="H164">
        <v>0.17299999999999999</v>
      </c>
      <c r="I164">
        <v>0.219</v>
      </c>
      <c r="J164">
        <v>0.26500000000000001</v>
      </c>
      <c r="K164">
        <v>0.312</v>
      </c>
      <c r="L164" s="2" t="s">
        <v>822</v>
      </c>
      <c r="M164" s="2" t="s">
        <v>822</v>
      </c>
      <c r="N164" s="2" t="s">
        <v>805</v>
      </c>
      <c r="X164" s="2"/>
      <c r="Y164" s="2"/>
      <c r="Z164" s="2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</row>
    <row r="165" spans="1:38" x14ac:dyDescent="0.2">
      <c r="A165" t="s">
        <v>1246</v>
      </c>
      <c r="B165" s="5">
        <v>1.92</v>
      </c>
      <c r="C165" s="5" t="str">
        <f t="shared" si="2"/>
        <v>11.92</v>
      </c>
      <c r="D165">
        <v>3.3000000000000002E-2</v>
      </c>
      <c r="E165">
        <v>5.8999999999999997E-2</v>
      </c>
      <c r="F165">
        <v>8.4000000000000005E-2</v>
      </c>
      <c r="G165">
        <v>0.127</v>
      </c>
      <c r="H165">
        <v>0.17299999999999999</v>
      </c>
      <c r="I165">
        <v>0.219</v>
      </c>
      <c r="J165">
        <v>0.26500000000000001</v>
      </c>
      <c r="K165">
        <v>0.312</v>
      </c>
      <c r="L165" s="2" t="s">
        <v>822</v>
      </c>
      <c r="M165" s="2" t="s">
        <v>822</v>
      </c>
      <c r="N165" s="2" t="s">
        <v>805</v>
      </c>
      <c r="X165" s="2"/>
      <c r="Y165" s="2"/>
      <c r="Z165" s="2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</row>
    <row r="166" spans="1:38" x14ac:dyDescent="0.2">
      <c r="A166" t="s">
        <v>1246</v>
      </c>
      <c r="B166" s="5">
        <v>1.93</v>
      </c>
      <c r="C166" s="5" t="str">
        <f t="shared" si="2"/>
        <v>11.93</v>
      </c>
      <c r="D166">
        <v>3.2000000000000001E-2</v>
      </c>
      <c r="E166">
        <v>5.7000000000000002E-2</v>
      </c>
      <c r="F166">
        <v>8.2000000000000003E-2</v>
      </c>
      <c r="G166">
        <v>0.124</v>
      </c>
      <c r="H166">
        <v>0.16900000000000001</v>
      </c>
      <c r="I166">
        <v>0.215</v>
      </c>
      <c r="J166">
        <v>0.26</v>
      </c>
      <c r="K166">
        <v>0.30599999999999999</v>
      </c>
      <c r="L166" s="2" t="s">
        <v>822</v>
      </c>
      <c r="M166" s="2" t="s">
        <v>822</v>
      </c>
      <c r="N166" s="2" t="s">
        <v>805</v>
      </c>
      <c r="X166" s="2"/>
      <c r="Y166" s="2"/>
      <c r="Z166" s="2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</row>
    <row r="167" spans="1:38" x14ac:dyDescent="0.2">
      <c r="A167" t="s">
        <v>1246</v>
      </c>
      <c r="B167" s="5">
        <v>1.94</v>
      </c>
      <c r="C167" s="5" t="str">
        <f t="shared" si="2"/>
        <v>11.94</v>
      </c>
      <c r="D167">
        <v>3.2000000000000001E-2</v>
      </c>
      <c r="E167">
        <v>5.7000000000000002E-2</v>
      </c>
      <c r="F167">
        <v>8.2000000000000003E-2</v>
      </c>
      <c r="G167">
        <v>0.124</v>
      </c>
      <c r="H167">
        <v>0.16900000000000001</v>
      </c>
      <c r="I167">
        <v>0.215</v>
      </c>
      <c r="J167">
        <v>0.26</v>
      </c>
      <c r="K167">
        <v>0.30599999999999999</v>
      </c>
      <c r="L167" s="2" t="s">
        <v>822</v>
      </c>
      <c r="M167" s="2" t="s">
        <v>822</v>
      </c>
      <c r="N167" s="2" t="s">
        <v>805</v>
      </c>
      <c r="X167" s="2"/>
      <c r="Y167" s="2"/>
      <c r="Z167" s="2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</row>
    <row r="168" spans="1:38" x14ac:dyDescent="0.2">
      <c r="A168" t="s">
        <v>1246</v>
      </c>
      <c r="B168" s="5">
        <v>1.95</v>
      </c>
      <c r="C168" s="5" t="str">
        <f t="shared" si="2"/>
        <v>11.95</v>
      </c>
      <c r="D168">
        <v>3.2000000000000001E-2</v>
      </c>
      <c r="E168">
        <v>5.7000000000000002E-2</v>
      </c>
      <c r="F168">
        <v>8.2000000000000003E-2</v>
      </c>
      <c r="G168">
        <v>0.124</v>
      </c>
      <c r="H168">
        <v>0.16900000000000001</v>
      </c>
      <c r="I168">
        <v>0.215</v>
      </c>
      <c r="J168">
        <v>0.26</v>
      </c>
      <c r="K168">
        <v>0.30599999999999999</v>
      </c>
      <c r="L168" s="2" t="s">
        <v>822</v>
      </c>
      <c r="M168" s="2" t="s">
        <v>822</v>
      </c>
      <c r="N168" s="2" t="s">
        <v>805</v>
      </c>
      <c r="X168" s="2"/>
      <c r="Y168" s="2"/>
      <c r="Z168" s="2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</row>
    <row r="169" spans="1:38" x14ac:dyDescent="0.2">
      <c r="A169" t="s">
        <v>1246</v>
      </c>
      <c r="B169" s="5">
        <v>1.96</v>
      </c>
      <c r="C169" s="5" t="str">
        <f t="shared" si="2"/>
        <v>11.96</v>
      </c>
      <c r="D169">
        <v>3.2000000000000001E-2</v>
      </c>
      <c r="E169">
        <v>5.7000000000000002E-2</v>
      </c>
      <c r="F169">
        <v>8.1000000000000003E-2</v>
      </c>
      <c r="G169">
        <v>0.122</v>
      </c>
      <c r="H169">
        <v>0.16700000000000001</v>
      </c>
      <c r="I169">
        <v>0.21199999999999999</v>
      </c>
      <c r="J169">
        <v>0.25700000000000001</v>
      </c>
      <c r="K169">
        <v>0.30199999999999999</v>
      </c>
      <c r="L169" s="2" t="s">
        <v>822</v>
      </c>
      <c r="M169" s="2" t="s">
        <v>822</v>
      </c>
      <c r="N169" s="2" t="s">
        <v>805</v>
      </c>
      <c r="X169" s="2"/>
      <c r="Y169" s="2"/>
      <c r="Z169" s="2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</row>
    <row r="170" spans="1:38" x14ac:dyDescent="0.2">
      <c r="A170" t="s">
        <v>1246</v>
      </c>
      <c r="B170" s="5">
        <v>1.97</v>
      </c>
      <c r="C170" s="5" t="str">
        <f t="shared" si="2"/>
        <v>11.97</v>
      </c>
      <c r="D170">
        <v>3.2000000000000001E-2</v>
      </c>
      <c r="E170">
        <v>5.7000000000000002E-2</v>
      </c>
      <c r="F170">
        <v>8.1000000000000003E-2</v>
      </c>
      <c r="G170">
        <v>0.122</v>
      </c>
      <c r="H170">
        <v>0.16700000000000001</v>
      </c>
      <c r="I170">
        <v>0.21199999999999999</v>
      </c>
      <c r="J170">
        <v>0.25700000000000001</v>
      </c>
      <c r="K170">
        <v>0.30199999999999999</v>
      </c>
      <c r="L170" s="2" t="s">
        <v>822</v>
      </c>
      <c r="M170" s="2" t="s">
        <v>822</v>
      </c>
      <c r="N170" s="2" t="s">
        <v>805</v>
      </c>
      <c r="X170" s="2"/>
      <c r="Y170" s="2"/>
      <c r="Z170" s="2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</row>
    <row r="171" spans="1:38" x14ac:dyDescent="0.2">
      <c r="A171" t="s">
        <v>1246</v>
      </c>
      <c r="B171" s="5">
        <v>1.98</v>
      </c>
      <c r="C171" s="5" t="str">
        <f t="shared" si="2"/>
        <v>11.98</v>
      </c>
      <c r="D171">
        <v>3.2000000000000001E-2</v>
      </c>
      <c r="E171">
        <v>5.7000000000000002E-2</v>
      </c>
      <c r="F171">
        <v>8.1000000000000003E-2</v>
      </c>
      <c r="G171">
        <v>0.122</v>
      </c>
      <c r="H171">
        <v>0.16700000000000001</v>
      </c>
      <c r="I171">
        <v>0.21199999999999999</v>
      </c>
      <c r="J171">
        <v>0.25700000000000001</v>
      </c>
      <c r="K171">
        <v>0.30199999999999999</v>
      </c>
      <c r="L171" s="2" t="s">
        <v>822</v>
      </c>
      <c r="M171" s="2" t="s">
        <v>822</v>
      </c>
      <c r="N171" s="2" t="s">
        <v>805</v>
      </c>
      <c r="X171" s="2"/>
      <c r="Y171" s="2"/>
      <c r="Z171" s="2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</row>
    <row r="172" spans="1:38" x14ac:dyDescent="0.2">
      <c r="A172" t="s">
        <v>1246</v>
      </c>
      <c r="B172" s="5">
        <v>1.99</v>
      </c>
      <c r="C172" s="5" t="str">
        <f t="shared" si="2"/>
        <v>11.99</v>
      </c>
      <c r="D172">
        <v>3.2000000000000001E-2</v>
      </c>
      <c r="E172">
        <v>5.7000000000000002E-2</v>
      </c>
      <c r="F172">
        <v>8.1000000000000003E-2</v>
      </c>
      <c r="G172">
        <v>0.122</v>
      </c>
      <c r="H172">
        <v>0.16700000000000001</v>
      </c>
      <c r="I172">
        <v>0.21199999999999999</v>
      </c>
      <c r="J172">
        <v>0.25700000000000001</v>
      </c>
      <c r="K172">
        <v>0.30199999999999999</v>
      </c>
      <c r="L172" s="2" t="s">
        <v>822</v>
      </c>
      <c r="M172" s="2" t="s">
        <v>822</v>
      </c>
      <c r="N172" s="2" t="s">
        <v>805</v>
      </c>
      <c r="X172" s="2"/>
      <c r="Y172" s="2"/>
      <c r="Z172" s="2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</row>
    <row r="173" spans="1:38" x14ac:dyDescent="0.2">
      <c r="A173" t="s">
        <v>1246</v>
      </c>
      <c r="B173" s="5">
        <v>2</v>
      </c>
      <c r="C173" s="5" t="str">
        <f t="shared" si="2"/>
        <v>12</v>
      </c>
      <c r="D173">
        <v>3.2000000000000001E-2</v>
      </c>
      <c r="E173">
        <v>5.7000000000000002E-2</v>
      </c>
      <c r="F173">
        <v>8.1000000000000003E-2</v>
      </c>
      <c r="G173">
        <v>0.122</v>
      </c>
      <c r="H173">
        <v>0.16700000000000001</v>
      </c>
      <c r="I173">
        <v>0.21199999999999999</v>
      </c>
      <c r="J173">
        <v>0.25700000000000001</v>
      </c>
      <c r="K173">
        <v>0.30199999999999999</v>
      </c>
      <c r="L173" s="2" t="s">
        <v>822</v>
      </c>
      <c r="M173" s="2" t="s">
        <v>822</v>
      </c>
      <c r="N173" s="2" t="s">
        <v>805</v>
      </c>
      <c r="X173" s="2"/>
      <c r="Y173" s="2"/>
      <c r="Z173" s="2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</row>
    <row r="174" spans="1:38" x14ac:dyDescent="0.2">
      <c r="A174" t="s">
        <v>1246</v>
      </c>
      <c r="B174" s="5">
        <v>2.0099999999999998</v>
      </c>
      <c r="C174" s="5" t="str">
        <f t="shared" si="2"/>
        <v>12.01</v>
      </c>
      <c r="D174">
        <v>3.2000000000000001E-2</v>
      </c>
      <c r="E174">
        <v>5.7000000000000002E-2</v>
      </c>
      <c r="F174">
        <v>8.1000000000000003E-2</v>
      </c>
      <c r="G174">
        <v>0.122</v>
      </c>
      <c r="H174">
        <v>0.16700000000000001</v>
      </c>
      <c r="I174">
        <v>0.21199999999999999</v>
      </c>
      <c r="J174">
        <v>0.25700000000000001</v>
      </c>
      <c r="K174">
        <v>0.30199999999999999</v>
      </c>
      <c r="L174" s="2" t="s">
        <v>822</v>
      </c>
      <c r="M174" s="2" t="s">
        <v>822</v>
      </c>
      <c r="N174" s="2" t="s">
        <v>805</v>
      </c>
      <c r="X174" s="2"/>
      <c r="Y174" s="2"/>
      <c r="Z174" s="2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</row>
    <row r="175" spans="1:38" x14ac:dyDescent="0.2">
      <c r="A175" t="s">
        <v>1246</v>
      </c>
      <c r="B175" s="5">
        <v>2.02</v>
      </c>
      <c r="C175" s="5" t="str">
        <f t="shared" si="2"/>
        <v>12.02</v>
      </c>
      <c r="D175">
        <v>3.2000000000000001E-2</v>
      </c>
      <c r="E175">
        <v>5.7000000000000002E-2</v>
      </c>
      <c r="F175">
        <v>8.1000000000000003E-2</v>
      </c>
      <c r="G175">
        <v>0.122</v>
      </c>
      <c r="H175">
        <v>0.16700000000000001</v>
      </c>
      <c r="I175">
        <v>0.21199999999999999</v>
      </c>
      <c r="J175">
        <v>0.25700000000000001</v>
      </c>
      <c r="K175">
        <v>0.30199999999999999</v>
      </c>
      <c r="L175" s="2" t="s">
        <v>822</v>
      </c>
      <c r="M175" s="2" t="s">
        <v>822</v>
      </c>
      <c r="N175" s="2" t="s">
        <v>805</v>
      </c>
      <c r="X175" s="2"/>
      <c r="Y175" s="2"/>
      <c r="Z175" s="2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</row>
    <row r="176" spans="1:38" x14ac:dyDescent="0.2">
      <c r="A176" t="s">
        <v>1246</v>
      </c>
      <c r="B176" s="5">
        <v>2.0299999999999998</v>
      </c>
      <c r="C176" s="5" t="str">
        <f t="shared" si="2"/>
        <v>12.03</v>
      </c>
      <c r="D176">
        <v>3.2000000000000001E-2</v>
      </c>
      <c r="E176">
        <v>5.7000000000000002E-2</v>
      </c>
      <c r="F176">
        <v>8.1000000000000003E-2</v>
      </c>
      <c r="G176">
        <v>0.122</v>
      </c>
      <c r="H176">
        <v>0.16700000000000001</v>
      </c>
      <c r="I176">
        <v>0.21199999999999999</v>
      </c>
      <c r="J176">
        <v>0.25700000000000001</v>
      </c>
      <c r="K176">
        <v>0.30199999999999999</v>
      </c>
      <c r="L176" s="2" t="s">
        <v>822</v>
      </c>
      <c r="M176" s="2" t="s">
        <v>822</v>
      </c>
      <c r="N176" s="2" t="s">
        <v>805</v>
      </c>
      <c r="X176" s="2"/>
      <c r="Y176" s="2"/>
      <c r="Z176" s="2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</row>
    <row r="177" spans="1:38" x14ac:dyDescent="0.2">
      <c r="A177" t="s">
        <v>1246</v>
      </c>
      <c r="B177" s="5">
        <v>2.04</v>
      </c>
      <c r="C177" s="5" t="str">
        <f t="shared" si="2"/>
        <v>12.04</v>
      </c>
      <c r="D177">
        <v>3.1E-2</v>
      </c>
      <c r="E177">
        <v>5.5E-2</v>
      </c>
      <c r="F177">
        <v>7.8E-2</v>
      </c>
      <c r="G177">
        <v>0.11799999999999999</v>
      </c>
      <c r="H177">
        <v>0.16200000000000001</v>
      </c>
      <c r="I177">
        <v>0.20499999999999999</v>
      </c>
      <c r="J177">
        <v>0.249</v>
      </c>
      <c r="K177">
        <v>0.29299999999999998</v>
      </c>
      <c r="L177" s="2" t="s">
        <v>822</v>
      </c>
      <c r="M177" s="2" t="s">
        <v>822</v>
      </c>
      <c r="N177" s="2" t="s">
        <v>805</v>
      </c>
      <c r="X177" s="2"/>
      <c r="Y177" s="2"/>
      <c r="Z177" s="2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</row>
    <row r="178" spans="1:38" x14ac:dyDescent="0.2">
      <c r="A178" t="s">
        <v>1246</v>
      </c>
      <c r="B178" s="5">
        <v>2.0499999999999998</v>
      </c>
      <c r="C178" s="5" t="str">
        <f t="shared" si="2"/>
        <v>12.05</v>
      </c>
      <c r="D178">
        <v>3.1E-2</v>
      </c>
      <c r="E178">
        <v>5.5E-2</v>
      </c>
      <c r="F178">
        <v>7.8E-2</v>
      </c>
      <c r="G178">
        <v>0.11799999999999999</v>
      </c>
      <c r="H178">
        <v>0.16200000000000001</v>
      </c>
      <c r="I178">
        <v>0.20499999999999999</v>
      </c>
      <c r="J178">
        <v>0.249</v>
      </c>
      <c r="K178">
        <v>0.29299999999999998</v>
      </c>
      <c r="L178" s="2" t="s">
        <v>822</v>
      </c>
      <c r="M178" s="2" t="s">
        <v>822</v>
      </c>
      <c r="N178" s="2" t="s">
        <v>805</v>
      </c>
      <c r="X178" s="2"/>
      <c r="Y178" s="2"/>
      <c r="Z178" s="2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</row>
    <row r="179" spans="1:38" x14ac:dyDescent="0.2">
      <c r="A179" t="s">
        <v>1246</v>
      </c>
      <c r="B179" s="5">
        <v>2.06</v>
      </c>
      <c r="C179" s="5" t="str">
        <f t="shared" si="2"/>
        <v>12.06</v>
      </c>
      <c r="D179">
        <v>3.1E-2</v>
      </c>
      <c r="E179">
        <v>5.3999999999999999E-2</v>
      </c>
      <c r="F179">
        <v>7.6999999999999999E-2</v>
      </c>
      <c r="G179">
        <v>0.11600000000000001</v>
      </c>
      <c r="H179">
        <v>0.16</v>
      </c>
      <c r="I179">
        <v>0.20300000000000001</v>
      </c>
      <c r="J179">
        <v>0.247</v>
      </c>
      <c r="K179">
        <v>0.28999999999999998</v>
      </c>
      <c r="L179" s="2" t="s">
        <v>822</v>
      </c>
      <c r="M179" s="2" t="s">
        <v>822</v>
      </c>
      <c r="N179" s="2" t="s">
        <v>805</v>
      </c>
      <c r="X179" s="2"/>
      <c r="Y179" s="2"/>
      <c r="Z179" s="2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</row>
    <row r="180" spans="1:38" x14ac:dyDescent="0.2">
      <c r="A180" t="s">
        <v>1246</v>
      </c>
      <c r="B180" s="5">
        <v>2.0699999999999998</v>
      </c>
      <c r="C180" s="5" t="str">
        <f t="shared" si="2"/>
        <v>12.07</v>
      </c>
      <c r="D180">
        <v>3.1E-2</v>
      </c>
      <c r="E180">
        <v>5.3999999999999999E-2</v>
      </c>
      <c r="F180">
        <v>7.6999999999999999E-2</v>
      </c>
      <c r="G180">
        <v>0.11600000000000001</v>
      </c>
      <c r="H180">
        <v>0.16</v>
      </c>
      <c r="I180">
        <v>0.20300000000000001</v>
      </c>
      <c r="J180">
        <v>0.247</v>
      </c>
      <c r="K180">
        <v>0.28999999999999998</v>
      </c>
      <c r="L180" s="2" t="s">
        <v>822</v>
      </c>
      <c r="M180" s="2" t="s">
        <v>822</v>
      </c>
      <c r="N180" s="2" t="s">
        <v>805</v>
      </c>
      <c r="X180" s="2"/>
      <c r="Y180" s="2"/>
      <c r="Z180" s="2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</row>
    <row r="181" spans="1:38" x14ac:dyDescent="0.2">
      <c r="A181" t="s">
        <v>1246</v>
      </c>
      <c r="B181" s="5">
        <v>2.08</v>
      </c>
      <c r="C181" s="5" t="str">
        <f t="shared" si="2"/>
        <v>12.08</v>
      </c>
      <c r="D181">
        <v>3.1E-2</v>
      </c>
      <c r="E181">
        <v>5.3999999999999999E-2</v>
      </c>
      <c r="F181">
        <v>7.6999999999999999E-2</v>
      </c>
      <c r="G181">
        <v>0.11600000000000001</v>
      </c>
      <c r="H181">
        <v>0.16</v>
      </c>
      <c r="I181">
        <v>0.20300000000000001</v>
      </c>
      <c r="J181">
        <v>0.247</v>
      </c>
      <c r="K181">
        <v>0.28999999999999998</v>
      </c>
      <c r="L181" s="2" t="s">
        <v>822</v>
      </c>
      <c r="M181" s="2" t="s">
        <v>822</v>
      </c>
      <c r="N181" s="2" t="s">
        <v>805</v>
      </c>
      <c r="X181" s="2"/>
      <c r="Y181" s="2"/>
      <c r="Z181" s="2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</row>
    <row r="182" spans="1:38" x14ac:dyDescent="0.2">
      <c r="A182" t="s">
        <v>1246</v>
      </c>
      <c r="B182" s="5">
        <v>2.09</v>
      </c>
      <c r="C182" s="5" t="str">
        <f t="shared" si="2"/>
        <v>12.09</v>
      </c>
      <c r="D182">
        <v>3.1E-2</v>
      </c>
      <c r="E182">
        <v>5.3999999999999999E-2</v>
      </c>
      <c r="F182">
        <v>7.6999999999999999E-2</v>
      </c>
      <c r="G182">
        <v>0.11600000000000001</v>
      </c>
      <c r="H182">
        <v>0.16</v>
      </c>
      <c r="I182">
        <v>0.20300000000000001</v>
      </c>
      <c r="J182">
        <v>0.247</v>
      </c>
      <c r="K182">
        <v>0.28999999999999998</v>
      </c>
      <c r="L182" s="2" t="s">
        <v>822</v>
      </c>
      <c r="M182" s="2" t="s">
        <v>822</v>
      </c>
      <c r="N182" s="2" t="s">
        <v>805</v>
      </c>
      <c r="X182" s="2"/>
      <c r="Y182" s="2"/>
      <c r="Z182" s="2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</row>
    <row r="183" spans="1:38" x14ac:dyDescent="0.2">
      <c r="A183" t="s">
        <v>1246</v>
      </c>
      <c r="B183" s="5">
        <v>2.1</v>
      </c>
      <c r="C183" s="5" t="str">
        <f t="shared" si="2"/>
        <v>12.1</v>
      </c>
      <c r="D183">
        <v>3.1E-2</v>
      </c>
      <c r="E183">
        <v>5.3999999999999999E-2</v>
      </c>
      <c r="F183">
        <v>7.6999999999999999E-2</v>
      </c>
      <c r="G183">
        <v>0.11600000000000001</v>
      </c>
      <c r="H183">
        <v>0.16</v>
      </c>
      <c r="I183">
        <v>0.20300000000000001</v>
      </c>
      <c r="J183">
        <v>0.247</v>
      </c>
      <c r="K183">
        <v>0.28999999999999998</v>
      </c>
      <c r="L183" s="2" t="s">
        <v>822</v>
      </c>
      <c r="M183" s="2" t="s">
        <v>822</v>
      </c>
      <c r="N183" s="2" t="s">
        <v>805</v>
      </c>
      <c r="X183" s="2"/>
      <c r="Y183" s="2"/>
      <c r="Z183" s="2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</row>
    <row r="184" spans="1:38" x14ac:dyDescent="0.2">
      <c r="A184" t="s">
        <v>1246</v>
      </c>
      <c r="B184" s="5">
        <v>2.11</v>
      </c>
      <c r="C184" s="5" t="str">
        <f t="shared" si="2"/>
        <v>12.11</v>
      </c>
      <c r="D184">
        <v>3.1E-2</v>
      </c>
      <c r="E184">
        <v>5.3999999999999999E-2</v>
      </c>
      <c r="F184">
        <v>7.6999999999999999E-2</v>
      </c>
      <c r="G184">
        <v>0.11600000000000001</v>
      </c>
      <c r="H184">
        <v>0.16</v>
      </c>
      <c r="I184">
        <v>0.20300000000000001</v>
      </c>
      <c r="J184">
        <v>0.247</v>
      </c>
      <c r="K184">
        <v>0.28999999999999998</v>
      </c>
      <c r="L184" s="2" t="s">
        <v>822</v>
      </c>
      <c r="M184" s="2" t="s">
        <v>822</v>
      </c>
      <c r="N184" s="2" t="s">
        <v>805</v>
      </c>
      <c r="X184" s="2"/>
      <c r="Y184" s="2"/>
      <c r="Z184" s="2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</row>
    <row r="185" spans="1:38" x14ac:dyDescent="0.2">
      <c r="A185" t="s">
        <v>1246</v>
      </c>
      <c r="B185" s="5">
        <v>2.12</v>
      </c>
      <c r="C185" s="5" t="str">
        <f t="shared" si="2"/>
        <v>12.12</v>
      </c>
      <c r="D185">
        <v>3.1E-2</v>
      </c>
      <c r="E185">
        <v>5.3999999999999999E-2</v>
      </c>
      <c r="F185">
        <v>7.6999999999999999E-2</v>
      </c>
      <c r="G185">
        <v>0.11600000000000001</v>
      </c>
      <c r="H185">
        <v>0.16</v>
      </c>
      <c r="I185">
        <v>0.20300000000000001</v>
      </c>
      <c r="J185">
        <v>0.247</v>
      </c>
      <c r="K185">
        <v>0.28999999999999998</v>
      </c>
      <c r="L185" s="2" t="s">
        <v>822</v>
      </c>
      <c r="M185" s="2" t="s">
        <v>822</v>
      </c>
      <c r="N185" s="2" t="s">
        <v>805</v>
      </c>
      <c r="X185" s="2"/>
      <c r="Y185" s="2"/>
      <c r="Z185" s="2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</row>
    <row r="186" spans="1:38" x14ac:dyDescent="0.2">
      <c r="A186" t="s">
        <v>1246</v>
      </c>
      <c r="B186" s="5">
        <v>2.13</v>
      </c>
      <c r="C186" s="5" t="str">
        <f t="shared" si="2"/>
        <v>12.13</v>
      </c>
      <c r="D186">
        <v>3.1E-2</v>
      </c>
      <c r="E186">
        <v>5.3999999999999999E-2</v>
      </c>
      <c r="F186">
        <v>7.6999999999999999E-2</v>
      </c>
      <c r="G186">
        <v>0.11600000000000001</v>
      </c>
      <c r="H186">
        <v>0.16</v>
      </c>
      <c r="I186">
        <v>0.20300000000000001</v>
      </c>
      <c r="J186">
        <v>0.247</v>
      </c>
      <c r="K186">
        <v>0.28999999999999998</v>
      </c>
      <c r="L186" s="2" t="s">
        <v>822</v>
      </c>
      <c r="M186" s="2" t="s">
        <v>822</v>
      </c>
      <c r="N186" s="2" t="s">
        <v>805</v>
      </c>
      <c r="X186" s="2"/>
      <c r="Y186" s="2"/>
      <c r="Z186" s="2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</row>
    <row r="187" spans="1:38" x14ac:dyDescent="0.2">
      <c r="A187" t="s">
        <v>1246</v>
      </c>
      <c r="B187" s="5">
        <v>2.14</v>
      </c>
      <c r="C187" s="5" t="str">
        <f t="shared" si="2"/>
        <v>12.14</v>
      </c>
      <c r="D187">
        <v>0.03</v>
      </c>
      <c r="E187">
        <v>5.1999999999999998E-2</v>
      </c>
      <c r="F187">
        <v>7.4999999999999997E-2</v>
      </c>
      <c r="G187">
        <v>0.113</v>
      </c>
      <c r="H187">
        <v>0.156</v>
      </c>
      <c r="I187">
        <v>0.19900000000000001</v>
      </c>
      <c r="J187">
        <v>0.24099999999999999</v>
      </c>
      <c r="K187">
        <v>0.28399999999999997</v>
      </c>
      <c r="L187" s="2" t="s">
        <v>822</v>
      </c>
      <c r="M187" s="2" t="s">
        <v>822</v>
      </c>
      <c r="N187" s="2" t="s">
        <v>805</v>
      </c>
      <c r="X187" s="2"/>
      <c r="Y187" s="2"/>
      <c r="Z187" s="2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</row>
    <row r="188" spans="1:38" x14ac:dyDescent="0.2">
      <c r="A188" t="s">
        <v>1246</v>
      </c>
      <c r="B188" s="5">
        <v>2.15</v>
      </c>
      <c r="C188" s="5" t="str">
        <f t="shared" si="2"/>
        <v>12.15</v>
      </c>
      <c r="D188">
        <v>0.03</v>
      </c>
      <c r="E188">
        <v>5.1999999999999998E-2</v>
      </c>
      <c r="F188">
        <v>7.4999999999999997E-2</v>
      </c>
      <c r="G188">
        <v>0.113</v>
      </c>
      <c r="H188">
        <v>0.156</v>
      </c>
      <c r="I188">
        <v>0.19900000000000001</v>
      </c>
      <c r="J188">
        <v>0.24099999999999999</v>
      </c>
      <c r="K188">
        <v>0.28399999999999997</v>
      </c>
      <c r="L188" s="2" t="s">
        <v>822</v>
      </c>
      <c r="M188" s="2" t="s">
        <v>822</v>
      </c>
      <c r="N188" s="2" t="s">
        <v>805</v>
      </c>
      <c r="X188" s="2"/>
      <c r="Y188" s="2"/>
      <c r="Z188" s="2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</row>
    <row r="189" spans="1:38" x14ac:dyDescent="0.2">
      <c r="A189" t="s">
        <v>1246</v>
      </c>
      <c r="B189" s="5">
        <v>2.16</v>
      </c>
      <c r="C189" s="5" t="str">
        <f t="shared" si="2"/>
        <v>12.16</v>
      </c>
      <c r="D189">
        <v>0.03</v>
      </c>
      <c r="E189">
        <v>5.1999999999999998E-2</v>
      </c>
      <c r="F189">
        <v>7.4999999999999997E-2</v>
      </c>
      <c r="G189">
        <v>0.113</v>
      </c>
      <c r="H189">
        <v>0.156</v>
      </c>
      <c r="I189">
        <v>0.19900000000000001</v>
      </c>
      <c r="J189">
        <v>0.24099999999999999</v>
      </c>
      <c r="K189">
        <v>0.28399999999999997</v>
      </c>
      <c r="L189" s="2" t="s">
        <v>822</v>
      </c>
      <c r="M189" s="2" t="s">
        <v>822</v>
      </c>
      <c r="N189" s="2" t="s">
        <v>805</v>
      </c>
      <c r="X189" s="2"/>
      <c r="Y189" s="2"/>
      <c r="Z189" s="2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</row>
    <row r="190" spans="1:38" x14ac:dyDescent="0.2">
      <c r="A190" t="s">
        <v>1246</v>
      </c>
      <c r="B190" s="5">
        <v>2.17</v>
      </c>
      <c r="C190" s="5" t="str">
        <f t="shared" si="2"/>
        <v>12.17</v>
      </c>
      <c r="D190">
        <v>0.03</v>
      </c>
      <c r="E190">
        <v>5.1999999999999998E-2</v>
      </c>
      <c r="F190">
        <v>7.4999999999999997E-2</v>
      </c>
      <c r="G190">
        <v>0.113</v>
      </c>
      <c r="H190">
        <v>0.156</v>
      </c>
      <c r="I190">
        <v>0.19900000000000001</v>
      </c>
      <c r="J190">
        <v>0.24099999999999999</v>
      </c>
      <c r="K190">
        <v>0.28399999999999997</v>
      </c>
      <c r="L190" s="2" t="s">
        <v>822</v>
      </c>
      <c r="M190" s="2" t="s">
        <v>822</v>
      </c>
      <c r="N190" s="2" t="s">
        <v>805</v>
      </c>
      <c r="X190" s="2"/>
      <c r="Y190" s="2"/>
      <c r="Z190" s="2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</row>
    <row r="191" spans="1:38" x14ac:dyDescent="0.2">
      <c r="A191" t="s">
        <v>1246</v>
      </c>
      <c r="B191" s="5">
        <v>2.1800000000000002</v>
      </c>
      <c r="C191" s="5" t="str">
        <f t="shared" si="2"/>
        <v>12.18</v>
      </c>
      <c r="D191">
        <v>0.03</v>
      </c>
      <c r="E191">
        <v>5.1999999999999998E-2</v>
      </c>
      <c r="F191">
        <v>7.4999999999999997E-2</v>
      </c>
      <c r="G191">
        <v>0.113</v>
      </c>
      <c r="H191">
        <v>0.156</v>
      </c>
      <c r="I191">
        <v>0.19900000000000001</v>
      </c>
      <c r="J191">
        <v>0.24099999999999999</v>
      </c>
      <c r="K191">
        <v>0.28399999999999997</v>
      </c>
      <c r="L191" s="2" t="s">
        <v>822</v>
      </c>
      <c r="M191" s="2" t="s">
        <v>822</v>
      </c>
      <c r="N191" s="2" t="s">
        <v>805</v>
      </c>
      <c r="X191" s="2"/>
      <c r="Y191" s="2"/>
      <c r="Z191" s="2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</row>
    <row r="192" spans="1:38" x14ac:dyDescent="0.2">
      <c r="A192" t="s">
        <v>1246</v>
      </c>
      <c r="B192" s="5">
        <v>2.19</v>
      </c>
      <c r="C192" s="5" t="str">
        <f t="shared" si="2"/>
        <v>12.19</v>
      </c>
      <c r="D192">
        <v>0.03</v>
      </c>
      <c r="E192">
        <v>5.1999999999999998E-2</v>
      </c>
      <c r="F192">
        <v>7.4999999999999997E-2</v>
      </c>
      <c r="G192">
        <v>0.113</v>
      </c>
      <c r="H192">
        <v>0.156</v>
      </c>
      <c r="I192">
        <v>0.19900000000000001</v>
      </c>
      <c r="J192">
        <v>0.24099999999999999</v>
      </c>
      <c r="K192">
        <v>0.28399999999999997</v>
      </c>
      <c r="L192" s="2" t="s">
        <v>822</v>
      </c>
      <c r="M192" s="2" t="s">
        <v>822</v>
      </c>
      <c r="N192" s="2" t="s">
        <v>805</v>
      </c>
      <c r="X192" s="2"/>
      <c r="Y192" s="2"/>
      <c r="Z192" s="2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</row>
    <row r="193" spans="1:38" x14ac:dyDescent="0.2">
      <c r="A193" t="s">
        <v>1246</v>
      </c>
      <c r="B193" s="5">
        <v>2.2000000000000002</v>
      </c>
      <c r="C193" s="5" t="str">
        <f t="shared" si="2"/>
        <v>12.2</v>
      </c>
      <c r="D193">
        <v>0.03</v>
      </c>
      <c r="E193">
        <v>5.1999999999999998E-2</v>
      </c>
      <c r="F193">
        <v>7.4999999999999997E-2</v>
      </c>
      <c r="G193">
        <v>0.113</v>
      </c>
      <c r="H193">
        <v>0.156</v>
      </c>
      <c r="I193">
        <v>0.19900000000000001</v>
      </c>
      <c r="J193">
        <v>0.24099999999999999</v>
      </c>
      <c r="K193">
        <v>0.28399999999999997</v>
      </c>
      <c r="L193" s="2" t="s">
        <v>822</v>
      </c>
      <c r="M193" s="2" t="s">
        <v>822</v>
      </c>
      <c r="N193" s="2" t="s">
        <v>805</v>
      </c>
      <c r="X193" s="2"/>
      <c r="Y193" s="2"/>
      <c r="Z193" s="2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</row>
    <row r="194" spans="1:38" x14ac:dyDescent="0.2">
      <c r="A194" t="s">
        <v>1246</v>
      </c>
      <c r="B194" s="5">
        <v>2.21</v>
      </c>
      <c r="C194" s="5" t="str">
        <f t="shared" si="2"/>
        <v>12.21</v>
      </c>
      <c r="D194">
        <v>2.9000000000000001E-2</v>
      </c>
      <c r="E194">
        <v>5.0999999999999997E-2</v>
      </c>
      <c r="F194">
        <v>7.2999999999999995E-2</v>
      </c>
      <c r="G194">
        <v>0.11</v>
      </c>
      <c r="H194">
        <v>0.152</v>
      </c>
      <c r="I194">
        <v>0.19400000000000001</v>
      </c>
      <c r="J194">
        <v>0.23599999999999999</v>
      </c>
      <c r="K194">
        <v>0.27800000000000002</v>
      </c>
      <c r="L194" s="2" t="s">
        <v>822</v>
      </c>
      <c r="M194" s="2" t="s">
        <v>822</v>
      </c>
      <c r="N194" s="2" t="s">
        <v>805</v>
      </c>
      <c r="X194" s="2"/>
      <c r="Y194" s="2"/>
      <c r="Z194" s="2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</row>
    <row r="195" spans="1:38" x14ac:dyDescent="0.2">
      <c r="A195" t="s">
        <v>1246</v>
      </c>
      <c r="B195" s="5">
        <v>2.2200000000000002</v>
      </c>
      <c r="C195" s="5" t="str">
        <f t="shared" si="2"/>
        <v>12.22</v>
      </c>
      <c r="D195">
        <v>2.9000000000000001E-2</v>
      </c>
      <c r="E195">
        <v>5.0999999999999997E-2</v>
      </c>
      <c r="F195">
        <v>7.2999999999999995E-2</v>
      </c>
      <c r="G195">
        <v>0.11</v>
      </c>
      <c r="H195">
        <v>0.152</v>
      </c>
      <c r="I195">
        <v>0.19400000000000001</v>
      </c>
      <c r="J195">
        <v>0.23599999999999999</v>
      </c>
      <c r="K195">
        <v>0.27800000000000002</v>
      </c>
      <c r="L195" s="2" t="s">
        <v>822</v>
      </c>
      <c r="M195" s="2" t="s">
        <v>822</v>
      </c>
      <c r="N195" s="2" t="s">
        <v>805</v>
      </c>
      <c r="X195" s="2"/>
      <c r="Y195" s="2"/>
      <c r="Z195" s="2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</row>
    <row r="196" spans="1:38" x14ac:dyDescent="0.2">
      <c r="A196" t="s">
        <v>1246</v>
      </c>
      <c r="B196" s="5">
        <v>2.23</v>
      </c>
      <c r="C196" s="5" t="str">
        <f t="shared" si="2"/>
        <v>12.23</v>
      </c>
      <c r="D196">
        <v>2.9000000000000001E-2</v>
      </c>
      <c r="E196">
        <v>5.0999999999999997E-2</v>
      </c>
      <c r="F196">
        <v>7.2999999999999995E-2</v>
      </c>
      <c r="G196">
        <v>0.11</v>
      </c>
      <c r="H196">
        <v>0.152</v>
      </c>
      <c r="I196">
        <v>0.19400000000000001</v>
      </c>
      <c r="J196">
        <v>0.23599999999999999</v>
      </c>
      <c r="K196">
        <v>0.27800000000000002</v>
      </c>
      <c r="L196" s="2" t="s">
        <v>822</v>
      </c>
      <c r="M196" s="2" t="s">
        <v>822</v>
      </c>
      <c r="N196" s="2" t="s">
        <v>805</v>
      </c>
      <c r="X196" s="2"/>
      <c r="Y196" s="2"/>
      <c r="Z196" s="2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</row>
    <row r="197" spans="1:38" x14ac:dyDescent="0.2">
      <c r="A197" t="s">
        <v>1246</v>
      </c>
      <c r="B197" s="5">
        <v>2.2400000000000002</v>
      </c>
      <c r="C197" s="5" t="str">
        <f t="shared" si="2"/>
        <v>12.24</v>
      </c>
      <c r="D197">
        <v>2.9000000000000001E-2</v>
      </c>
      <c r="E197">
        <v>5.0999999999999997E-2</v>
      </c>
      <c r="F197">
        <v>7.2999999999999995E-2</v>
      </c>
      <c r="G197">
        <v>0.11</v>
      </c>
      <c r="H197">
        <v>0.152</v>
      </c>
      <c r="I197">
        <v>0.19400000000000001</v>
      </c>
      <c r="J197">
        <v>0.23599999999999999</v>
      </c>
      <c r="K197">
        <v>0.27800000000000002</v>
      </c>
      <c r="L197" s="2" t="s">
        <v>822</v>
      </c>
      <c r="M197" s="2" t="s">
        <v>822</v>
      </c>
      <c r="N197" s="2" t="s">
        <v>805</v>
      </c>
      <c r="X197" s="2"/>
      <c r="Y197" s="2"/>
      <c r="Z197" s="2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</row>
    <row r="198" spans="1:38" x14ac:dyDescent="0.2">
      <c r="A198" t="s">
        <v>1246</v>
      </c>
      <c r="B198" s="5">
        <v>2.25</v>
      </c>
      <c r="C198" s="5" t="str">
        <f t="shared" si="2"/>
        <v>12.25</v>
      </c>
      <c r="D198">
        <v>2.9000000000000001E-2</v>
      </c>
      <c r="E198">
        <v>5.0999999999999997E-2</v>
      </c>
      <c r="F198">
        <v>7.2999999999999995E-2</v>
      </c>
      <c r="G198">
        <v>0.11</v>
      </c>
      <c r="H198">
        <v>0.152</v>
      </c>
      <c r="I198">
        <v>0.19400000000000001</v>
      </c>
      <c r="J198">
        <v>0.23599999999999999</v>
      </c>
      <c r="K198">
        <v>0.27800000000000002</v>
      </c>
      <c r="L198" s="2" t="s">
        <v>822</v>
      </c>
      <c r="M198" s="2" t="s">
        <v>822</v>
      </c>
      <c r="N198" s="2" t="s">
        <v>805</v>
      </c>
      <c r="X198" s="2"/>
      <c r="Y198" s="2"/>
      <c r="Z198" s="2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</row>
    <row r="199" spans="1:38" x14ac:dyDescent="0.2">
      <c r="A199" t="s">
        <v>1246</v>
      </c>
      <c r="B199" s="5">
        <v>2.2599999999999998</v>
      </c>
      <c r="C199" s="5" t="str">
        <f t="shared" ref="C199:C262" si="3">SUBSTITUTE(1&amp;B199," ","")</f>
        <v>12.26</v>
      </c>
      <c r="D199">
        <v>2.9000000000000001E-2</v>
      </c>
      <c r="E199">
        <v>0.05</v>
      </c>
      <c r="F199">
        <v>7.1999999999999995E-2</v>
      </c>
      <c r="G199">
        <v>0.109</v>
      </c>
      <c r="H199">
        <v>0.15</v>
      </c>
      <c r="I199">
        <v>0.192</v>
      </c>
      <c r="J199">
        <v>0.23300000000000001</v>
      </c>
      <c r="K199">
        <v>0.27500000000000002</v>
      </c>
      <c r="L199" s="2" t="s">
        <v>822</v>
      </c>
      <c r="M199" s="2" t="s">
        <v>822</v>
      </c>
      <c r="N199" s="2" t="s">
        <v>805</v>
      </c>
      <c r="X199" s="2"/>
      <c r="Y199" s="2"/>
      <c r="Z199" s="2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</row>
    <row r="200" spans="1:38" x14ac:dyDescent="0.2">
      <c r="A200" t="s">
        <v>1246</v>
      </c>
      <c r="B200" s="5">
        <v>2.27</v>
      </c>
      <c r="C200" s="5" t="str">
        <f t="shared" si="3"/>
        <v>12.27</v>
      </c>
      <c r="D200">
        <v>2.9000000000000001E-2</v>
      </c>
      <c r="E200">
        <v>0.05</v>
      </c>
      <c r="F200">
        <v>7.1999999999999995E-2</v>
      </c>
      <c r="G200">
        <v>0.109</v>
      </c>
      <c r="H200">
        <v>0.15</v>
      </c>
      <c r="I200">
        <v>0.192</v>
      </c>
      <c r="J200">
        <v>0.23300000000000001</v>
      </c>
      <c r="K200">
        <v>0.27500000000000002</v>
      </c>
      <c r="L200" s="2" t="s">
        <v>822</v>
      </c>
      <c r="M200" s="2" t="s">
        <v>822</v>
      </c>
      <c r="N200" s="2" t="s">
        <v>805</v>
      </c>
      <c r="X200" s="2"/>
      <c r="Y200" s="2"/>
      <c r="Z200" s="2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</row>
    <row r="201" spans="1:38" x14ac:dyDescent="0.2">
      <c r="A201" t="s">
        <v>1246</v>
      </c>
      <c r="B201" s="5">
        <v>2.2799999999999998</v>
      </c>
      <c r="C201" s="5" t="str">
        <f t="shared" si="3"/>
        <v>12.28</v>
      </c>
      <c r="D201">
        <v>2.9000000000000001E-2</v>
      </c>
      <c r="E201">
        <v>0.05</v>
      </c>
      <c r="F201">
        <v>7.1999999999999995E-2</v>
      </c>
      <c r="G201">
        <v>0.109</v>
      </c>
      <c r="H201">
        <v>0.15</v>
      </c>
      <c r="I201">
        <v>0.192</v>
      </c>
      <c r="J201">
        <v>0.23300000000000001</v>
      </c>
      <c r="K201">
        <v>0.27500000000000002</v>
      </c>
      <c r="L201" s="2" t="s">
        <v>822</v>
      </c>
      <c r="M201" s="2" t="s">
        <v>822</v>
      </c>
      <c r="N201" s="2" t="s">
        <v>805</v>
      </c>
      <c r="X201" s="2"/>
      <c r="Y201" s="2"/>
      <c r="Z201" s="2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</row>
    <row r="202" spans="1:38" x14ac:dyDescent="0.2">
      <c r="A202" t="s">
        <v>1246</v>
      </c>
      <c r="B202" s="5">
        <v>2.29</v>
      </c>
      <c r="C202" s="5" t="str">
        <f t="shared" si="3"/>
        <v>12.29</v>
      </c>
      <c r="D202">
        <v>2.9000000000000001E-2</v>
      </c>
      <c r="E202">
        <v>0.05</v>
      </c>
      <c r="F202">
        <v>7.1999999999999995E-2</v>
      </c>
      <c r="G202">
        <v>0.109</v>
      </c>
      <c r="H202">
        <v>0.15</v>
      </c>
      <c r="I202">
        <v>0.192</v>
      </c>
      <c r="J202">
        <v>0.23300000000000001</v>
      </c>
      <c r="K202">
        <v>0.27500000000000002</v>
      </c>
      <c r="L202" s="2" t="s">
        <v>822</v>
      </c>
      <c r="M202" s="2" t="s">
        <v>822</v>
      </c>
      <c r="N202" s="2" t="s">
        <v>805</v>
      </c>
      <c r="X202" s="2"/>
      <c r="Y202" s="2"/>
      <c r="Z202" s="2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</row>
    <row r="203" spans="1:38" x14ac:dyDescent="0.2">
      <c r="A203" t="s">
        <v>1246</v>
      </c>
      <c r="B203" s="5">
        <v>2.2999999999999998</v>
      </c>
      <c r="C203" s="5" t="str">
        <f t="shared" si="3"/>
        <v>12.3</v>
      </c>
      <c r="D203">
        <v>2.9000000000000001E-2</v>
      </c>
      <c r="E203">
        <v>0.05</v>
      </c>
      <c r="F203">
        <v>7.1999999999999995E-2</v>
      </c>
      <c r="G203">
        <v>0.109</v>
      </c>
      <c r="H203">
        <v>0.15</v>
      </c>
      <c r="I203">
        <v>0.192</v>
      </c>
      <c r="J203">
        <v>0.23300000000000001</v>
      </c>
      <c r="K203">
        <v>0.27500000000000002</v>
      </c>
      <c r="L203" s="2" t="s">
        <v>822</v>
      </c>
      <c r="M203" s="2" t="s">
        <v>822</v>
      </c>
      <c r="N203" s="2" t="s">
        <v>805</v>
      </c>
      <c r="X203" s="2"/>
      <c r="Y203" s="2"/>
      <c r="Z203" s="2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</row>
    <row r="204" spans="1:38" x14ac:dyDescent="0.2">
      <c r="A204" t="s">
        <v>1246</v>
      </c>
      <c r="B204" s="5">
        <v>2.31</v>
      </c>
      <c r="C204" s="5" t="str">
        <f t="shared" si="3"/>
        <v>12.31</v>
      </c>
      <c r="D204">
        <v>2.9000000000000001E-2</v>
      </c>
      <c r="E204">
        <v>0.05</v>
      </c>
      <c r="F204">
        <v>7.1999999999999995E-2</v>
      </c>
      <c r="G204">
        <v>0.109</v>
      </c>
      <c r="H204">
        <v>0.15</v>
      </c>
      <c r="I204">
        <v>0.192</v>
      </c>
      <c r="J204">
        <v>0.23300000000000001</v>
      </c>
      <c r="K204">
        <v>0.27500000000000002</v>
      </c>
      <c r="L204" s="2" t="s">
        <v>822</v>
      </c>
      <c r="M204" s="2" t="s">
        <v>822</v>
      </c>
      <c r="N204" s="2" t="s">
        <v>805</v>
      </c>
      <c r="X204" s="2"/>
      <c r="Y204" s="2"/>
      <c r="Z204" s="2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</row>
    <row r="205" spans="1:38" x14ac:dyDescent="0.2">
      <c r="A205" t="s">
        <v>1246</v>
      </c>
      <c r="B205" s="5">
        <v>2.3199999999999998</v>
      </c>
      <c r="C205" s="5" t="str">
        <f t="shared" si="3"/>
        <v>12.32</v>
      </c>
      <c r="D205">
        <v>2.8000000000000001E-2</v>
      </c>
      <c r="E205">
        <v>4.9000000000000002E-2</v>
      </c>
      <c r="F205">
        <v>6.9000000000000006E-2</v>
      </c>
      <c r="G205">
        <v>0.106</v>
      </c>
      <c r="H205">
        <v>0.14699999999999999</v>
      </c>
      <c r="I205">
        <v>0.187</v>
      </c>
      <c r="J205">
        <v>0.22800000000000001</v>
      </c>
      <c r="K205">
        <v>0.26800000000000002</v>
      </c>
      <c r="L205" s="2" t="s">
        <v>822</v>
      </c>
      <c r="M205" s="2" t="s">
        <v>822</v>
      </c>
      <c r="N205" s="2" t="s">
        <v>805</v>
      </c>
      <c r="X205" s="2"/>
      <c r="Y205" s="2"/>
      <c r="Z205" s="2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</row>
    <row r="206" spans="1:38" x14ac:dyDescent="0.2">
      <c r="A206" t="s">
        <v>1246</v>
      </c>
      <c r="B206" s="5">
        <v>2.33</v>
      </c>
      <c r="C206" s="5" t="str">
        <f t="shared" si="3"/>
        <v>12.33</v>
      </c>
      <c r="D206">
        <v>2.8000000000000001E-2</v>
      </c>
      <c r="E206">
        <v>4.9000000000000002E-2</v>
      </c>
      <c r="F206">
        <v>6.9000000000000006E-2</v>
      </c>
      <c r="G206">
        <v>0.106</v>
      </c>
      <c r="H206">
        <v>0.14699999999999999</v>
      </c>
      <c r="I206">
        <v>0.187</v>
      </c>
      <c r="J206">
        <v>0.22800000000000001</v>
      </c>
      <c r="K206">
        <v>0.26800000000000002</v>
      </c>
      <c r="L206" s="2" t="s">
        <v>822</v>
      </c>
      <c r="M206" s="2" t="s">
        <v>822</v>
      </c>
      <c r="N206" s="2" t="s">
        <v>805</v>
      </c>
      <c r="X206" s="2"/>
      <c r="Y206" s="2"/>
      <c r="Z206" s="2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</row>
    <row r="207" spans="1:38" x14ac:dyDescent="0.2">
      <c r="A207" t="s">
        <v>1246</v>
      </c>
      <c r="B207" s="5">
        <v>2.34</v>
      </c>
      <c r="C207" s="5" t="str">
        <f t="shared" si="3"/>
        <v>12.34</v>
      </c>
      <c r="D207">
        <v>2.8000000000000001E-2</v>
      </c>
      <c r="E207">
        <v>4.9000000000000002E-2</v>
      </c>
      <c r="F207">
        <v>6.9000000000000006E-2</v>
      </c>
      <c r="G207">
        <v>0.106</v>
      </c>
      <c r="H207">
        <v>0.14699999999999999</v>
      </c>
      <c r="I207">
        <v>0.187</v>
      </c>
      <c r="J207">
        <v>0.22800000000000001</v>
      </c>
      <c r="K207">
        <v>0.26800000000000002</v>
      </c>
      <c r="L207" s="2" t="s">
        <v>822</v>
      </c>
      <c r="M207" s="2" t="s">
        <v>822</v>
      </c>
      <c r="N207" s="2" t="s">
        <v>805</v>
      </c>
      <c r="X207" s="2"/>
      <c r="Y207" s="2"/>
      <c r="Z207" s="2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</row>
    <row r="208" spans="1:38" x14ac:dyDescent="0.2">
      <c r="A208" t="s">
        <v>1246</v>
      </c>
      <c r="B208" s="5">
        <v>2.35</v>
      </c>
      <c r="C208" s="5" t="str">
        <f t="shared" si="3"/>
        <v>12.35</v>
      </c>
      <c r="D208">
        <v>2.8000000000000001E-2</v>
      </c>
      <c r="E208">
        <v>4.9000000000000002E-2</v>
      </c>
      <c r="F208">
        <v>6.9000000000000006E-2</v>
      </c>
      <c r="G208">
        <v>0.106</v>
      </c>
      <c r="H208">
        <v>0.14699999999999999</v>
      </c>
      <c r="I208">
        <v>0.187</v>
      </c>
      <c r="J208">
        <v>0.22800000000000001</v>
      </c>
      <c r="K208">
        <v>0.26800000000000002</v>
      </c>
      <c r="L208" s="2" t="s">
        <v>822</v>
      </c>
      <c r="M208" s="2" t="s">
        <v>822</v>
      </c>
      <c r="N208" s="2" t="s">
        <v>805</v>
      </c>
      <c r="X208" s="2"/>
      <c r="Y208" s="2"/>
      <c r="Z208" s="2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</row>
    <row r="209" spans="1:38" x14ac:dyDescent="0.2">
      <c r="A209" t="s">
        <v>1246</v>
      </c>
      <c r="B209" s="5">
        <v>2.36</v>
      </c>
      <c r="C209" s="5" t="str">
        <f t="shared" si="3"/>
        <v>12.36</v>
      </c>
      <c r="D209">
        <v>2.8000000000000001E-2</v>
      </c>
      <c r="E209">
        <v>4.9000000000000002E-2</v>
      </c>
      <c r="F209">
        <v>6.9000000000000006E-2</v>
      </c>
      <c r="G209">
        <v>0.106</v>
      </c>
      <c r="H209">
        <v>0.14699999999999999</v>
      </c>
      <c r="I209">
        <v>0.187</v>
      </c>
      <c r="J209">
        <v>0.22800000000000001</v>
      </c>
      <c r="K209">
        <v>0.26800000000000002</v>
      </c>
      <c r="L209" s="2" t="s">
        <v>822</v>
      </c>
      <c r="M209" s="2" t="s">
        <v>822</v>
      </c>
      <c r="N209" s="2" t="s">
        <v>805</v>
      </c>
      <c r="X209" s="2"/>
      <c r="Y209" s="2"/>
      <c r="Z209" s="2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</row>
    <row r="210" spans="1:38" x14ac:dyDescent="0.2">
      <c r="A210" t="s">
        <v>1246</v>
      </c>
      <c r="B210" s="5">
        <v>2.37</v>
      </c>
      <c r="C210" s="5" t="str">
        <f t="shared" si="3"/>
        <v>12.37</v>
      </c>
      <c r="D210">
        <v>2.8000000000000001E-2</v>
      </c>
      <c r="E210">
        <v>4.9000000000000002E-2</v>
      </c>
      <c r="F210">
        <v>6.9000000000000006E-2</v>
      </c>
      <c r="G210">
        <v>0.106</v>
      </c>
      <c r="H210">
        <v>0.14699999999999999</v>
      </c>
      <c r="I210">
        <v>0.187</v>
      </c>
      <c r="J210">
        <v>0.22800000000000001</v>
      </c>
      <c r="K210">
        <v>0.26800000000000002</v>
      </c>
      <c r="L210" s="2" t="s">
        <v>822</v>
      </c>
      <c r="M210" s="2" t="s">
        <v>822</v>
      </c>
      <c r="N210" s="2" t="s">
        <v>805</v>
      </c>
      <c r="X210" s="2"/>
      <c r="Y210" s="2"/>
      <c r="Z210" s="2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</row>
    <row r="211" spans="1:38" x14ac:dyDescent="0.2">
      <c r="A211" t="s">
        <v>1246</v>
      </c>
      <c r="B211" s="5">
        <v>2.38</v>
      </c>
      <c r="C211" s="5" t="str">
        <f t="shared" si="3"/>
        <v>12.38</v>
      </c>
      <c r="D211">
        <v>2.8000000000000001E-2</v>
      </c>
      <c r="E211">
        <v>4.9000000000000002E-2</v>
      </c>
      <c r="F211">
        <v>6.9000000000000006E-2</v>
      </c>
      <c r="G211">
        <v>0.106</v>
      </c>
      <c r="H211">
        <v>0.14699999999999999</v>
      </c>
      <c r="I211">
        <v>0.187</v>
      </c>
      <c r="J211">
        <v>0.22800000000000001</v>
      </c>
      <c r="K211">
        <v>0.26800000000000002</v>
      </c>
      <c r="L211" s="2" t="s">
        <v>822</v>
      </c>
      <c r="M211" s="2" t="s">
        <v>822</v>
      </c>
      <c r="N211" s="2" t="s">
        <v>805</v>
      </c>
      <c r="X211" s="2"/>
      <c r="Y211" s="2"/>
      <c r="Z211" s="2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</row>
    <row r="212" spans="1:38" x14ac:dyDescent="0.2">
      <c r="A212" t="s">
        <v>1246</v>
      </c>
      <c r="B212" s="5">
        <v>2.39</v>
      </c>
      <c r="C212" s="5" t="str">
        <f t="shared" si="3"/>
        <v>12.39</v>
      </c>
      <c r="D212">
        <v>2.8000000000000001E-2</v>
      </c>
      <c r="E212">
        <v>4.9000000000000002E-2</v>
      </c>
      <c r="F212">
        <v>6.9000000000000006E-2</v>
      </c>
      <c r="G212">
        <v>0.106</v>
      </c>
      <c r="H212">
        <v>0.14699999999999999</v>
      </c>
      <c r="I212">
        <v>0.187</v>
      </c>
      <c r="J212">
        <v>0.22800000000000001</v>
      </c>
      <c r="K212">
        <v>0.26800000000000002</v>
      </c>
      <c r="L212" s="2" t="s">
        <v>822</v>
      </c>
      <c r="M212" s="2" t="s">
        <v>822</v>
      </c>
      <c r="N212" s="2" t="s">
        <v>805</v>
      </c>
      <c r="X212" s="2"/>
      <c r="Y212" s="2"/>
      <c r="Z212" s="2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</row>
    <row r="213" spans="1:38" x14ac:dyDescent="0.2">
      <c r="A213" t="s">
        <v>1246</v>
      </c>
      <c r="B213" s="5">
        <v>2.4</v>
      </c>
      <c r="C213" s="5" t="str">
        <f t="shared" si="3"/>
        <v>12.4</v>
      </c>
      <c r="D213">
        <v>2.8000000000000001E-2</v>
      </c>
      <c r="E213">
        <v>4.9000000000000002E-2</v>
      </c>
      <c r="F213">
        <v>6.9000000000000006E-2</v>
      </c>
      <c r="G213">
        <v>0.106</v>
      </c>
      <c r="H213">
        <v>0.14699999999999999</v>
      </c>
      <c r="I213">
        <v>0.187</v>
      </c>
      <c r="J213">
        <v>0.22800000000000001</v>
      </c>
      <c r="K213">
        <v>0.26800000000000002</v>
      </c>
      <c r="L213" s="2" t="s">
        <v>822</v>
      </c>
      <c r="M213" s="2" t="s">
        <v>822</v>
      </c>
      <c r="N213" s="2" t="s">
        <v>805</v>
      </c>
      <c r="X213" s="2"/>
      <c r="Y213" s="2"/>
      <c r="Z213" s="2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</row>
    <row r="214" spans="1:38" x14ac:dyDescent="0.2">
      <c r="A214" t="s">
        <v>1246</v>
      </c>
      <c r="B214" s="5">
        <v>2.41</v>
      </c>
      <c r="C214" s="5" t="str">
        <f t="shared" si="3"/>
        <v>12.41</v>
      </c>
      <c r="D214">
        <v>2.8000000000000001E-2</v>
      </c>
      <c r="E214">
        <v>4.9000000000000002E-2</v>
      </c>
      <c r="F214">
        <v>6.9000000000000006E-2</v>
      </c>
      <c r="G214">
        <v>0.106</v>
      </c>
      <c r="H214">
        <v>0.14699999999999999</v>
      </c>
      <c r="I214">
        <v>0.187</v>
      </c>
      <c r="J214">
        <v>0.22800000000000001</v>
      </c>
      <c r="K214">
        <v>0.26800000000000002</v>
      </c>
      <c r="L214" s="2" t="s">
        <v>822</v>
      </c>
      <c r="M214" s="2" t="s">
        <v>822</v>
      </c>
      <c r="N214" s="2" t="s">
        <v>805</v>
      </c>
      <c r="X214" s="2"/>
      <c r="Y214" s="2"/>
      <c r="Z214" s="2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</row>
    <row r="215" spans="1:38" x14ac:dyDescent="0.2">
      <c r="A215" t="s">
        <v>1246</v>
      </c>
      <c r="B215" s="5">
        <v>2.42</v>
      </c>
      <c r="C215" s="5" t="str">
        <f t="shared" si="3"/>
        <v>12.42</v>
      </c>
      <c r="D215">
        <v>2.8000000000000001E-2</v>
      </c>
      <c r="E215">
        <v>4.9000000000000002E-2</v>
      </c>
      <c r="F215">
        <v>6.9000000000000006E-2</v>
      </c>
      <c r="G215">
        <v>0.106</v>
      </c>
      <c r="H215">
        <v>0.14699999999999999</v>
      </c>
      <c r="I215">
        <v>0.187</v>
      </c>
      <c r="J215">
        <v>0.22800000000000001</v>
      </c>
      <c r="K215">
        <v>0.26800000000000002</v>
      </c>
      <c r="L215" s="2" t="s">
        <v>822</v>
      </c>
      <c r="M215" s="2" t="s">
        <v>822</v>
      </c>
      <c r="N215" s="2" t="s">
        <v>805</v>
      </c>
      <c r="X215" s="2"/>
      <c r="Y215" s="2"/>
      <c r="Z215" s="2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</row>
    <row r="216" spans="1:38" x14ac:dyDescent="0.2">
      <c r="A216" t="s">
        <v>1246</v>
      </c>
      <c r="B216" s="5">
        <v>2.4300000000000002</v>
      </c>
      <c r="C216" s="5" t="str">
        <f t="shared" si="3"/>
        <v>12.43</v>
      </c>
      <c r="D216">
        <v>2.8000000000000001E-2</v>
      </c>
      <c r="E216">
        <v>4.9000000000000002E-2</v>
      </c>
      <c r="F216">
        <v>6.9000000000000006E-2</v>
      </c>
      <c r="G216">
        <v>0.106</v>
      </c>
      <c r="H216">
        <v>0.14699999999999999</v>
      </c>
      <c r="I216">
        <v>0.187</v>
      </c>
      <c r="J216">
        <v>0.22800000000000001</v>
      </c>
      <c r="K216">
        <v>0.26800000000000002</v>
      </c>
      <c r="L216" s="2" t="s">
        <v>822</v>
      </c>
      <c r="M216" s="2" t="s">
        <v>822</v>
      </c>
      <c r="N216" s="2" t="s">
        <v>805</v>
      </c>
      <c r="X216" s="2"/>
      <c r="Y216" s="2"/>
      <c r="Z216" s="2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</row>
    <row r="217" spans="1:38" x14ac:dyDescent="0.2">
      <c r="A217" t="s">
        <v>1246</v>
      </c>
      <c r="B217" s="5">
        <v>2.44</v>
      </c>
      <c r="C217" s="5" t="str">
        <f t="shared" si="3"/>
        <v>12.44</v>
      </c>
      <c r="D217">
        <v>2.8000000000000001E-2</v>
      </c>
      <c r="E217">
        <v>4.9000000000000002E-2</v>
      </c>
      <c r="F217">
        <v>6.9000000000000006E-2</v>
      </c>
      <c r="G217">
        <v>0.106</v>
      </c>
      <c r="H217">
        <v>0.14699999999999999</v>
      </c>
      <c r="I217">
        <v>0.187</v>
      </c>
      <c r="J217">
        <v>0.22800000000000001</v>
      </c>
      <c r="K217">
        <v>0.26800000000000002</v>
      </c>
      <c r="L217" s="2" t="s">
        <v>822</v>
      </c>
      <c r="M217" s="2" t="s">
        <v>822</v>
      </c>
      <c r="N217" s="2" t="s">
        <v>805</v>
      </c>
      <c r="X217" s="2"/>
      <c r="Y217" s="2"/>
      <c r="Z217" s="2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</row>
    <row r="218" spans="1:38" x14ac:dyDescent="0.2">
      <c r="A218" t="s">
        <v>1246</v>
      </c>
      <c r="B218" s="5">
        <v>2.4500000000000002</v>
      </c>
      <c r="C218" s="5" t="str">
        <f t="shared" si="3"/>
        <v>12.45</v>
      </c>
      <c r="D218">
        <v>2.8000000000000001E-2</v>
      </c>
      <c r="E218">
        <v>4.9000000000000002E-2</v>
      </c>
      <c r="F218">
        <v>6.9000000000000006E-2</v>
      </c>
      <c r="G218">
        <v>0.106</v>
      </c>
      <c r="H218">
        <v>0.14699999999999999</v>
      </c>
      <c r="I218">
        <v>0.187</v>
      </c>
      <c r="J218">
        <v>0.22800000000000001</v>
      </c>
      <c r="K218">
        <v>0.26800000000000002</v>
      </c>
      <c r="L218" s="2" t="s">
        <v>822</v>
      </c>
      <c r="M218" s="2" t="s">
        <v>822</v>
      </c>
      <c r="N218" s="2" t="s">
        <v>805</v>
      </c>
      <c r="X218" s="2"/>
      <c r="Y218" s="2"/>
      <c r="Z218" s="2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</row>
    <row r="219" spans="1:38" x14ac:dyDescent="0.2">
      <c r="A219" t="s">
        <v>1246</v>
      </c>
      <c r="B219" s="5">
        <v>2.46</v>
      </c>
      <c r="C219" s="5" t="str">
        <f t="shared" si="3"/>
        <v>12.46</v>
      </c>
      <c r="D219">
        <v>2.8000000000000001E-2</v>
      </c>
      <c r="E219">
        <v>4.9000000000000002E-2</v>
      </c>
      <c r="F219">
        <v>6.9000000000000006E-2</v>
      </c>
      <c r="G219">
        <v>0.106</v>
      </c>
      <c r="H219">
        <v>0.14699999999999999</v>
      </c>
      <c r="I219">
        <v>0.187</v>
      </c>
      <c r="J219">
        <v>0.22800000000000001</v>
      </c>
      <c r="K219">
        <v>0.26800000000000002</v>
      </c>
      <c r="L219" s="2" t="s">
        <v>822</v>
      </c>
      <c r="M219" s="2" t="s">
        <v>822</v>
      </c>
      <c r="N219" s="2" t="s">
        <v>805</v>
      </c>
      <c r="X219" s="2"/>
      <c r="Y219" s="2"/>
      <c r="Z219" s="2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</row>
    <row r="220" spans="1:38" x14ac:dyDescent="0.2">
      <c r="A220" t="s">
        <v>1246</v>
      </c>
      <c r="B220" s="5">
        <v>2.4700000000000002</v>
      </c>
      <c r="C220" s="5" t="str">
        <f t="shared" si="3"/>
        <v>12.47</v>
      </c>
      <c r="D220">
        <v>2.8000000000000001E-2</v>
      </c>
      <c r="E220">
        <v>4.9000000000000002E-2</v>
      </c>
      <c r="F220">
        <v>6.9000000000000006E-2</v>
      </c>
      <c r="G220">
        <v>0.106</v>
      </c>
      <c r="H220">
        <v>0.14699999999999999</v>
      </c>
      <c r="I220">
        <v>0.187</v>
      </c>
      <c r="J220">
        <v>0.22800000000000001</v>
      </c>
      <c r="K220">
        <v>0.26800000000000002</v>
      </c>
      <c r="L220" s="2" t="s">
        <v>822</v>
      </c>
      <c r="M220" s="2" t="s">
        <v>822</v>
      </c>
      <c r="N220" s="2" t="s">
        <v>805</v>
      </c>
      <c r="X220" s="2"/>
      <c r="Y220" s="2"/>
      <c r="Z220" s="2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</row>
    <row r="221" spans="1:38" x14ac:dyDescent="0.2">
      <c r="A221" t="s">
        <v>1246</v>
      </c>
      <c r="B221" s="5">
        <v>2.48</v>
      </c>
      <c r="C221" s="5" t="str">
        <f t="shared" si="3"/>
        <v>12.48</v>
      </c>
      <c r="D221">
        <v>2.8000000000000001E-2</v>
      </c>
      <c r="E221">
        <v>4.9000000000000002E-2</v>
      </c>
      <c r="F221">
        <v>6.9000000000000006E-2</v>
      </c>
      <c r="G221">
        <v>0.106</v>
      </c>
      <c r="H221">
        <v>0.14699999999999999</v>
      </c>
      <c r="I221">
        <v>0.187</v>
      </c>
      <c r="J221">
        <v>0.22800000000000001</v>
      </c>
      <c r="K221">
        <v>0.26800000000000002</v>
      </c>
      <c r="L221" s="2" t="s">
        <v>822</v>
      </c>
      <c r="M221" s="2" t="s">
        <v>822</v>
      </c>
      <c r="N221" s="2" t="s">
        <v>805</v>
      </c>
      <c r="X221" s="2"/>
      <c r="Y221" s="2"/>
      <c r="Z221" s="2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</row>
    <row r="222" spans="1:38" x14ac:dyDescent="0.2">
      <c r="A222" t="s">
        <v>1246</v>
      </c>
      <c r="B222" s="5">
        <v>2.4900000000000002</v>
      </c>
      <c r="C222" s="5" t="str">
        <f t="shared" si="3"/>
        <v>12.49</v>
      </c>
      <c r="D222">
        <v>2.8000000000000001E-2</v>
      </c>
      <c r="E222">
        <v>4.9000000000000002E-2</v>
      </c>
      <c r="F222">
        <v>6.9000000000000006E-2</v>
      </c>
      <c r="G222">
        <v>0.106</v>
      </c>
      <c r="H222">
        <v>0.14699999999999999</v>
      </c>
      <c r="I222">
        <v>0.187</v>
      </c>
      <c r="J222">
        <v>0.22800000000000001</v>
      </c>
      <c r="K222">
        <v>0.26800000000000002</v>
      </c>
      <c r="L222" s="2" t="s">
        <v>822</v>
      </c>
      <c r="M222" s="2" t="s">
        <v>822</v>
      </c>
      <c r="N222" s="2" t="s">
        <v>805</v>
      </c>
      <c r="X222" s="2"/>
      <c r="Y222" s="2"/>
      <c r="Z222" s="2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</row>
    <row r="223" spans="1:38" x14ac:dyDescent="0.2">
      <c r="A223" t="s">
        <v>1246</v>
      </c>
      <c r="B223" s="5">
        <v>2.5</v>
      </c>
      <c r="C223" s="5" t="str">
        <f t="shared" si="3"/>
        <v>12.5</v>
      </c>
      <c r="D223">
        <v>2.7E-2</v>
      </c>
      <c r="E223">
        <v>4.5999999999999999E-2</v>
      </c>
      <c r="F223">
        <v>6.5000000000000002E-2</v>
      </c>
      <c r="G223">
        <v>0.1</v>
      </c>
      <c r="H223">
        <v>0.13900000000000001</v>
      </c>
      <c r="I223">
        <v>0.17799999999999999</v>
      </c>
      <c r="J223">
        <v>0.217</v>
      </c>
      <c r="K223">
        <v>0.25600000000000001</v>
      </c>
      <c r="L223">
        <v>0.29799999999999999</v>
      </c>
      <c r="M223">
        <v>0.33800000000000002</v>
      </c>
      <c r="N223" s="2" t="s">
        <v>805</v>
      </c>
      <c r="Z223" s="2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</row>
    <row r="224" spans="1:38" x14ac:dyDescent="0.2">
      <c r="A224" t="s">
        <v>1246</v>
      </c>
      <c r="B224" s="5">
        <v>2.5099999999999998</v>
      </c>
      <c r="C224" s="5" t="str">
        <f t="shared" si="3"/>
        <v>12.51</v>
      </c>
      <c r="D224">
        <v>2.7E-2</v>
      </c>
      <c r="E224">
        <v>4.5999999999999999E-2</v>
      </c>
      <c r="F224">
        <v>6.5000000000000002E-2</v>
      </c>
      <c r="G224">
        <v>0.1</v>
      </c>
      <c r="H224">
        <v>0.13900000000000001</v>
      </c>
      <c r="I224">
        <v>0.17799999999999999</v>
      </c>
      <c r="J224">
        <v>0.217</v>
      </c>
      <c r="K224">
        <v>0.25600000000000001</v>
      </c>
      <c r="L224">
        <v>0.29799999999999999</v>
      </c>
      <c r="M224">
        <v>0.33800000000000002</v>
      </c>
      <c r="N224" s="2" t="s">
        <v>805</v>
      </c>
      <c r="Z224" s="2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</row>
    <row r="225" spans="1:38" x14ac:dyDescent="0.2">
      <c r="A225" t="s">
        <v>1246</v>
      </c>
      <c r="B225" s="5">
        <v>2.52</v>
      </c>
      <c r="C225" s="5" t="str">
        <f t="shared" si="3"/>
        <v>12.52</v>
      </c>
      <c r="D225">
        <v>2.7E-2</v>
      </c>
      <c r="E225">
        <v>4.5999999999999999E-2</v>
      </c>
      <c r="F225">
        <v>6.5000000000000002E-2</v>
      </c>
      <c r="G225">
        <v>0.1</v>
      </c>
      <c r="H225">
        <v>0.13900000000000001</v>
      </c>
      <c r="I225">
        <v>0.17799999999999999</v>
      </c>
      <c r="J225">
        <v>0.217</v>
      </c>
      <c r="K225">
        <v>0.25600000000000001</v>
      </c>
      <c r="L225">
        <v>0.29799999999999999</v>
      </c>
      <c r="M225">
        <v>0.33800000000000002</v>
      </c>
      <c r="N225" s="2" t="s">
        <v>805</v>
      </c>
      <c r="Z225" s="2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</row>
    <row r="226" spans="1:38" x14ac:dyDescent="0.2">
      <c r="A226" t="s">
        <v>1246</v>
      </c>
      <c r="B226" s="5">
        <v>2.5299999999999998</v>
      </c>
      <c r="C226" s="5" t="str">
        <f t="shared" si="3"/>
        <v>12.53</v>
      </c>
      <c r="D226">
        <v>2.7E-2</v>
      </c>
      <c r="E226">
        <v>4.5999999999999999E-2</v>
      </c>
      <c r="F226">
        <v>6.5000000000000002E-2</v>
      </c>
      <c r="G226">
        <v>0.1</v>
      </c>
      <c r="H226">
        <v>0.13900000000000001</v>
      </c>
      <c r="I226">
        <v>0.17799999999999999</v>
      </c>
      <c r="J226">
        <v>0.217</v>
      </c>
      <c r="K226">
        <v>0.25600000000000001</v>
      </c>
      <c r="L226">
        <v>0.29799999999999999</v>
      </c>
      <c r="M226">
        <v>0.33800000000000002</v>
      </c>
      <c r="N226" s="2" t="s">
        <v>805</v>
      </c>
      <c r="Z226" s="2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</row>
    <row r="227" spans="1:38" x14ac:dyDescent="0.2">
      <c r="A227" t="s">
        <v>1246</v>
      </c>
      <c r="B227" s="5">
        <v>2.54</v>
      </c>
      <c r="C227" s="5" t="str">
        <f t="shared" si="3"/>
        <v>12.54</v>
      </c>
      <c r="D227">
        <v>2.7E-2</v>
      </c>
      <c r="E227">
        <v>4.5999999999999999E-2</v>
      </c>
      <c r="F227">
        <v>6.5000000000000002E-2</v>
      </c>
      <c r="G227">
        <v>0.1</v>
      </c>
      <c r="H227">
        <v>0.13900000000000001</v>
      </c>
      <c r="I227">
        <v>0.17799999999999999</v>
      </c>
      <c r="J227">
        <v>0.217</v>
      </c>
      <c r="K227">
        <v>0.25600000000000001</v>
      </c>
      <c r="L227">
        <v>0.29799999999999999</v>
      </c>
      <c r="M227">
        <v>0.33800000000000002</v>
      </c>
      <c r="N227" s="2" t="s">
        <v>805</v>
      </c>
      <c r="Z227" s="2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</row>
    <row r="228" spans="1:38" x14ac:dyDescent="0.2">
      <c r="A228" t="s">
        <v>1246</v>
      </c>
      <c r="B228" s="5">
        <v>2.5499999999999998</v>
      </c>
      <c r="C228" s="5" t="str">
        <f t="shared" si="3"/>
        <v>12.55</v>
      </c>
      <c r="D228">
        <v>2.7E-2</v>
      </c>
      <c r="E228">
        <v>4.5999999999999999E-2</v>
      </c>
      <c r="F228">
        <v>6.5000000000000002E-2</v>
      </c>
      <c r="G228">
        <v>0.1</v>
      </c>
      <c r="H228">
        <v>0.13900000000000001</v>
      </c>
      <c r="I228">
        <v>0.17799999999999999</v>
      </c>
      <c r="J228">
        <v>0.217</v>
      </c>
      <c r="K228">
        <v>0.25600000000000001</v>
      </c>
      <c r="L228">
        <v>0.29799999999999999</v>
      </c>
      <c r="M228">
        <v>0.33800000000000002</v>
      </c>
      <c r="N228" s="2" t="s">
        <v>805</v>
      </c>
      <c r="Z228" s="2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</row>
    <row r="229" spans="1:38" x14ac:dyDescent="0.2">
      <c r="A229" t="s">
        <v>1246</v>
      </c>
      <c r="B229" s="5">
        <v>2.56</v>
      </c>
      <c r="C229" s="5" t="str">
        <f t="shared" si="3"/>
        <v>12.56</v>
      </c>
      <c r="D229">
        <v>2.7E-2</v>
      </c>
      <c r="E229">
        <v>4.5999999999999999E-2</v>
      </c>
      <c r="F229">
        <v>6.5000000000000002E-2</v>
      </c>
      <c r="G229">
        <v>0.1</v>
      </c>
      <c r="H229">
        <v>0.13900000000000001</v>
      </c>
      <c r="I229">
        <v>0.17799999999999999</v>
      </c>
      <c r="J229">
        <v>0.217</v>
      </c>
      <c r="K229">
        <v>0.25600000000000001</v>
      </c>
      <c r="L229">
        <v>0.29799999999999999</v>
      </c>
      <c r="M229">
        <v>0.33800000000000002</v>
      </c>
      <c r="N229" s="2" t="s">
        <v>805</v>
      </c>
      <c r="Z229" s="2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</row>
    <row r="230" spans="1:38" x14ac:dyDescent="0.2">
      <c r="A230" t="s">
        <v>1246</v>
      </c>
      <c r="B230" s="5">
        <v>2.57</v>
      </c>
      <c r="C230" s="5" t="str">
        <f t="shared" si="3"/>
        <v>12.57</v>
      </c>
      <c r="D230">
        <v>2.7E-2</v>
      </c>
      <c r="E230">
        <v>4.5999999999999999E-2</v>
      </c>
      <c r="F230">
        <v>6.5000000000000002E-2</v>
      </c>
      <c r="G230">
        <v>0.1</v>
      </c>
      <c r="H230">
        <v>0.13900000000000001</v>
      </c>
      <c r="I230">
        <v>0.17799999999999999</v>
      </c>
      <c r="J230">
        <v>0.217</v>
      </c>
      <c r="K230">
        <v>0.25600000000000001</v>
      </c>
      <c r="L230">
        <v>0.29799999999999999</v>
      </c>
      <c r="M230">
        <v>0.33800000000000002</v>
      </c>
      <c r="N230" s="2" t="s">
        <v>805</v>
      </c>
      <c r="Z230" s="2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</row>
    <row r="231" spans="1:38" x14ac:dyDescent="0.2">
      <c r="A231" t="s">
        <v>1246</v>
      </c>
      <c r="B231" s="5">
        <v>2.58</v>
      </c>
      <c r="C231" s="5" t="str">
        <f t="shared" si="3"/>
        <v>12.58</v>
      </c>
      <c r="D231">
        <v>2.7E-2</v>
      </c>
      <c r="E231">
        <v>4.5999999999999999E-2</v>
      </c>
      <c r="F231">
        <v>6.5000000000000002E-2</v>
      </c>
      <c r="G231">
        <v>0.1</v>
      </c>
      <c r="H231">
        <v>0.13900000000000001</v>
      </c>
      <c r="I231">
        <v>0.17799999999999999</v>
      </c>
      <c r="J231">
        <v>0.217</v>
      </c>
      <c r="K231">
        <v>0.25600000000000001</v>
      </c>
      <c r="L231">
        <v>0.29799999999999999</v>
      </c>
      <c r="M231">
        <v>0.33800000000000002</v>
      </c>
      <c r="N231" s="2" t="s">
        <v>805</v>
      </c>
      <c r="Z231" s="2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</row>
    <row r="232" spans="1:38" x14ac:dyDescent="0.2">
      <c r="A232" t="s">
        <v>1246</v>
      </c>
      <c r="B232" s="5">
        <v>2.59</v>
      </c>
      <c r="C232" s="5" t="str">
        <f t="shared" si="3"/>
        <v>12.59</v>
      </c>
      <c r="D232">
        <v>2.7E-2</v>
      </c>
      <c r="E232">
        <v>4.5999999999999999E-2</v>
      </c>
      <c r="F232">
        <v>6.5000000000000002E-2</v>
      </c>
      <c r="G232">
        <v>0.1</v>
      </c>
      <c r="H232">
        <v>0.13900000000000001</v>
      </c>
      <c r="I232">
        <v>0.17799999999999999</v>
      </c>
      <c r="J232">
        <v>0.217</v>
      </c>
      <c r="K232">
        <v>0.25600000000000001</v>
      </c>
      <c r="L232">
        <v>0.29799999999999999</v>
      </c>
      <c r="M232">
        <v>0.33800000000000002</v>
      </c>
      <c r="N232" s="2" t="s">
        <v>805</v>
      </c>
      <c r="Z232" s="2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</row>
    <row r="233" spans="1:38" x14ac:dyDescent="0.2">
      <c r="A233" t="s">
        <v>1246</v>
      </c>
      <c r="B233" s="5">
        <v>2.6</v>
      </c>
      <c r="C233" s="5" t="str">
        <f t="shared" si="3"/>
        <v>12.6</v>
      </c>
      <c r="D233">
        <v>2.7E-2</v>
      </c>
      <c r="E233">
        <v>4.5999999999999999E-2</v>
      </c>
      <c r="F233">
        <v>6.5000000000000002E-2</v>
      </c>
      <c r="G233">
        <v>0.1</v>
      </c>
      <c r="H233">
        <v>0.13900000000000001</v>
      </c>
      <c r="I233">
        <v>0.17799999999999999</v>
      </c>
      <c r="J233">
        <v>0.217</v>
      </c>
      <c r="K233">
        <v>0.25600000000000001</v>
      </c>
      <c r="L233">
        <v>0.29799999999999999</v>
      </c>
      <c r="M233">
        <v>0.33800000000000002</v>
      </c>
      <c r="N233" s="2" t="s">
        <v>805</v>
      </c>
      <c r="Z233" s="2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</row>
    <row r="234" spans="1:38" x14ac:dyDescent="0.2">
      <c r="A234" t="s">
        <v>1246</v>
      </c>
      <c r="B234" s="5">
        <v>2.61</v>
      </c>
      <c r="C234" s="5" t="str">
        <f t="shared" si="3"/>
        <v>12.61</v>
      </c>
      <c r="D234">
        <v>2.7E-2</v>
      </c>
      <c r="E234">
        <v>4.5999999999999999E-2</v>
      </c>
      <c r="F234">
        <v>6.5000000000000002E-2</v>
      </c>
      <c r="G234">
        <v>0.1</v>
      </c>
      <c r="H234">
        <v>0.13900000000000001</v>
      </c>
      <c r="I234">
        <v>0.17799999999999999</v>
      </c>
      <c r="J234">
        <v>0.217</v>
      </c>
      <c r="K234">
        <v>0.25600000000000001</v>
      </c>
      <c r="L234">
        <v>0.29799999999999999</v>
      </c>
      <c r="M234">
        <v>0.33800000000000002</v>
      </c>
      <c r="N234" s="2" t="s">
        <v>805</v>
      </c>
      <c r="Z234" s="2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</row>
    <row r="235" spans="1:38" x14ac:dyDescent="0.2">
      <c r="A235" t="s">
        <v>1246</v>
      </c>
      <c r="B235" s="5">
        <v>2.62</v>
      </c>
      <c r="C235" s="5" t="str">
        <f t="shared" si="3"/>
        <v>12.62</v>
      </c>
      <c r="D235">
        <v>2.7E-2</v>
      </c>
      <c r="E235">
        <v>4.5999999999999999E-2</v>
      </c>
      <c r="F235">
        <v>6.5000000000000002E-2</v>
      </c>
      <c r="G235">
        <v>0.1</v>
      </c>
      <c r="H235">
        <v>0.13900000000000001</v>
      </c>
      <c r="I235">
        <v>0.17799999999999999</v>
      </c>
      <c r="J235">
        <v>0.217</v>
      </c>
      <c r="K235">
        <v>0.25600000000000001</v>
      </c>
      <c r="L235">
        <v>0.29799999999999999</v>
      </c>
      <c r="M235">
        <v>0.33800000000000002</v>
      </c>
      <c r="N235" s="2" t="s">
        <v>805</v>
      </c>
      <c r="Z235" s="2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</row>
    <row r="236" spans="1:38" x14ac:dyDescent="0.2">
      <c r="A236" t="s">
        <v>1246</v>
      </c>
      <c r="B236" s="5">
        <v>2.63</v>
      </c>
      <c r="C236" s="5" t="str">
        <f t="shared" si="3"/>
        <v>12.63</v>
      </c>
      <c r="D236">
        <v>2.7E-2</v>
      </c>
      <c r="E236">
        <v>4.5999999999999999E-2</v>
      </c>
      <c r="F236">
        <v>6.5000000000000002E-2</v>
      </c>
      <c r="G236">
        <v>0.1</v>
      </c>
      <c r="H236">
        <v>0.13900000000000001</v>
      </c>
      <c r="I236">
        <v>0.17799999999999999</v>
      </c>
      <c r="J236">
        <v>0.217</v>
      </c>
      <c r="K236">
        <v>0.25600000000000001</v>
      </c>
      <c r="L236">
        <v>0.29799999999999999</v>
      </c>
      <c r="M236">
        <v>0.33800000000000002</v>
      </c>
      <c r="N236" s="2" t="s">
        <v>805</v>
      </c>
      <c r="Z236" s="2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</row>
    <row r="237" spans="1:38" x14ac:dyDescent="0.2">
      <c r="A237" t="s">
        <v>1246</v>
      </c>
      <c r="B237" s="5">
        <v>2.64</v>
      </c>
      <c r="C237" s="5" t="str">
        <f t="shared" si="3"/>
        <v>12.64</v>
      </c>
      <c r="D237">
        <v>2.7E-2</v>
      </c>
      <c r="E237">
        <v>4.5999999999999999E-2</v>
      </c>
      <c r="F237">
        <v>6.5000000000000002E-2</v>
      </c>
      <c r="G237">
        <v>0.1</v>
      </c>
      <c r="H237">
        <v>0.13900000000000001</v>
      </c>
      <c r="I237">
        <v>0.17799999999999999</v>
      </c>
      <c r="J237">
        <v>0.217</v>
      </c>
      <c r="K237">
        <v>0.25600000000000001</v>
      </c>
      <c r="L237">
        <v>0.29799999999999999</v>
      </c>
      <c r="M237">
        <v>0.33800000000000002</v>
      </c>
      <c r="N237" s="2" t="s">
        <v>805</v>
      </c>
      <c r="Z237" s="2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</row>
    <row r="238" spans="1:38" x14ac:dyDescent="0.2">
      <c r="A238" t="s">
        <v>1246</v>
      </c>
      <c r="B238" s="5">
        <v>2.65</v>
      </c>
      <c r="C238" s="5" t="str">
        <f t="shared" si="3"/>
        <v>12.65</v>
      </c>
      <c r="D238">
        <v>2.7E-2</v>
      </c>
      <c r="E238">
        <v>4.5999999999999999E-2</v>
      </c>
      <c r="F238">
        <v>6.5000000000000002E-2</v>
      </c>
      <c r="G238">
        <v>0.1</v>
      </c>
      <c r="H238">
        <v>0.13900000000000001</v>
      </c>
      <c r="I238">
        <v>0.17799999999999999</v>
      </c>
      <c r="J238">
        <v>0.217</v>
      </c>
      <c r="K238">
        <v>0.25600000000000001</v>
      </c>
      <c r="L238">
        <v>0.29799999999999999</v>
      </c>
      <c r="M238">
        <v>0.33800000000000002</v>
      </c>
      <c r="N238" s="2" t="s">
        <v>805</v>
      </c>
      <c r="Z238" s="2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</row>
    <row r="239" spans="1:38" x14ac:dyDescent="0.2">
      <c r="A239" t="s">
        <v>1246</v>
      </c>
      <c r="B239" s="5">
        <v>2.66</v>
      </c>
      <c r="C239" s="5" t="str">
        <f t="shared" si="3"/>
        <v>12.66</v>
      </c>
      <c r="D239">
        <v>2.7E-2</v>
      </c>
      <c r="E239">
        <v>4.5999999999999999E-2</v>
      </c>
      <c r="F239">
        <v>6.5000000000000002E-2</v>
      </c>
      <c r="G239">
        <v>0.1</v>
      </c>
      <c r="H239">
        <v>0.13900000000000001</v>
      </c>
      <c r="I239">
        <v>0.17799999999999999</v>
      </c>
      <c r="J239">
        <v>0.217</v>
      </c>
      <c r="K239">
        <v>0.25600000000000001</v>
      </c>
      <c r="L239">
        <v>0.29799999999999999</v>
      </c>
      <c r="M239">
        <v>0.33800000000000002</v>
      </c>
      <c r="N239" s="2" t="s">
        <v>805</v>
      </c>
      <c r="Z239" s="2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</row>
    <row r="240" spans="1:38" x14ac:dyDescent="0.2">
      <c r="A240" t="s">
        <v>1246</v>
      </c>
      <c r="B240" s="5">
        <v>2.67</v>
      </c>
      <c r="C240" s="5" t="str">
        <f t="shared" si="3"/>
        <v>12.67</v>
      </c>
      <c r="D240">
        <v>2.7E-2</v>
      </c>
      <c r="E240">
        <v>4.5999999999999999E-2</v>
      </c>
      <c r="F240">
        <v>6.5000000000000002E-2</v>
      </c>
      <c r="G240">
        <v>0.1</v>
      </c>
      <c r="H240">
        <v>0.13900000000000001</v>
      </c>
      <c r="I240">
        <v>0.17799999999999999</v>
      </c>
      <c r="J240">
        <v>0.217</v>
      </c>
      <c r="K240">
        <v>0.25600000000000001</v>
      </c>
      <c r="L240">
        <v>0.29799999999999999</v>
      </c>
      <c r="M240">
        <v>0.33800000000000002</v>
      </c>
      <c r="N240" s="2" t="s">
        <v>805</v>
      </c>
      <c r="Z240" s="2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</row>
    <row r="241" spans="1:38" x14ac:dyDescent="0.2">
      <c r="A241" t="s">
        <v>1246</v>
      </c>
      <c r="B241" s="5">
        <v>2.68</v>
      </c>
      <c r="C241" s="5" t="str">
        <f t="shared" si="3"/>
        <v>12.68</v>
      </c>
      <c r="D241">
        <v>2.7E-2</v>
      </c>
      <c r="E241">
        <v>4.5999999999999999E-2</v>
      </c>
      <c r="F241">
        <v>6.5000000000000002E-2</v>
      </c>
      <c r="G241">
        <v>0.1</v>
      </c>
      <c r="H241">
        <v>0.13900000000000001</v>
      </c>
      <c r="I241">
        <v>0.17799999999999999</v>
      </c>
      <c r="J241">
        <v>0.217</v>
      </c>
      <c r="K241">
        <v>0.25600000000000001</v>
      </c>
      <c r="L241">
        <v>0.29799999999999999</v>
      </c>
      <c r="M241">
        <v>0.33800000000000002</v>
      </c>
      <c r="N241" s="2" t="s">
        <v>805</v>
      </c>
      <c r="Z241" s="2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</row>
    <row r="242" spans="1:38" x14ac:dyDescent="0.2">
      <c r="A242" t="s">
        <v>1246</v>
      </c>
      <c r="B242" s="5">
        <v>2.69</v>
      </c>
      <c r="C242" s="5" t="str">
        <f t="shared" si="3"/>
        <v>12.69</v>
      </c>
      <c r="D242">
        <v>2.7E-2</v>
      </c>
      <c r="E242">
        <v>4.5999999999999999E-2</v>
      </c>
      <c r="F242">
        <v>6.5000000000000002E-2</v>
      </c>
      <c r="G242">
        <v>0.1</v>
      </c>
      <c r="H242">
        <v>0.13900000000000001</v>
      </c>
      <c r="I242">
        <v>0.17799999999999999</v>
      </c>
      <c r="J242">
        <v>0.217</v>
      </c>
      <c r="K242">
        <v>0.25600000000000001</v>
      </c>
      <c r="L242">
        <v>0.29799999999999999</v>
      </c>
      <c r="M242">
        <v>0.33800000000000002</v>
      </c>
      <c r="N242" s="2" t="s">
        <v>805</v>
      </c>
      <c r="Z242" s="2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</row>
    <row r="243" spans="1:38" x14ac:dyDescent="0.2">
      <c r="A243" t="s">
        <v>1246</v>
      </c>
      <c r="B243" s="5">
        <v>2.7</v>
      </c>
      <c r="C243" s="5" t="str">
        <f t="shared" si="3"/>
        <v>12.7</v>
      </c>
      <c r="D243">
        <v>2.7E-2</v>
      </c>
      <c r="E243">
        <v>4.5999999999999999E-2</v>
      </c>
      <c r="F243">
        <v>6.5000000000000002E-2</v>
      </c>
      <c r="G243">
        <v>0.1</v>
      </c>
      <c r="H243">
        <v>0.13900000000000001</v>
      </c>
      <c r="I243">
        <v>0.17799999999999999</v>
      </c>
      <c r="J243">
        <v>0.217</v>
      </c>
      <c r="K243">
        <v>0.25600000000000001</v>
      </c>
      <c r="L243">
        <v>0.29799999999999999</v>
      </c>
      <c r="M243">
        <v>0.33800000000000002</v>
      </c>
      <c r="N243" s="2" t="s">
        <v>805</v>
      </c>
      <c r="Z243" s="2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</row>
    <row r="244" spans="1:38" x14ac:dyDescent="0.2">
      <c r="A244" t="s">
        <v>1246</v>
      </c>
      <c r="B244" s="5">
        <v>2.71</v>
      </c>
      <c r="C244" s="5" t="str">
        <f t="shared" si="3"/>
        <v>12.71</v>
      </c>
      <c r="D244">
        <v>2.7E-2</v>
      </c>
      <c r="E244">
        <v>4.5999999999999999E-2</v>
      </c>
      <c r="F244">
        <v>6.5000000000000002E-2</v>
      </c>
      <c r="G244">
        <v>0.1</v>
      </c>
      <c r="H244">
        <v>0.13900000000000001</v>
      </c>
      <c r="I244">
        <v>0.17799999999999999</v>
      </c>
      <c r="J244">
        <v>0.217</v>
      </c>
      <c r="K244">
        <v>0.25600000000000001</v>
      </c>
      <c r="L244">
        <v>0.29799999999999999</v>
      </c>
      <c r="M244">
        <v>0.33800000000000002</v>
      </c>
      <c r="N244" s="2" t="s">
        <v>805</v>
      </c>
      <c r="Z244" s="2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</row>
    <row r="245" spans="1:38" x14ac:dyDescent="0.2">
      <c r="A245" t="s">
        <v>1246</v>
      </c>
      <c r="B245" s="5">
        <v>2.72</v>
      </c>
      <c r="C245" s="5" t="str">
        <f t="shared" si="3"/>
        <v>12.72</v>
      </c>
      <c r="D245">
        <v>2.7E-2</v>
      </c>
      <c r="E245">
        <v>4.5999999999999999E-2</v>
      </c>
      <c r="F245">
        <v>6.5000000000000002E-2</v>
      </c>
      <c r="G245">
        <v>0.1</v>
      </c>
      <c r="H245">
        <v>0.13900000000000001</v>
      </c>
      <c r="I245">
        <v>0.17799999999999999</v>
      </c>
      <c r="J245">
        <v>0.217</v>
      </c>
      <c r="K245">
        <v>0.25600000000000001</v>
      </c>
      <c r="L245">
        <v>0.29799999999999999</v>
      </c>
      <c r="M245">
        <v>0.33800000000000002</v>
      </c>
      <c r="N245" s="2" t="s">
        <v>805</v>
      </c>
      <c r="Z245" s="2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</row>
    <row r="246" spans="1:38" x14ac:dyDescent="0.2">
      <c r="A246" t="s">
        <v>1246</v>
      </c>
      <c r="B246" s="5">
        <v>2.73</v>
      </c>
      <c r="C246" s="5" t="str">
        <f t="shared" si="3"/>
        <v>12.73</v>
      </c>
      <c r="D246">
        <v>2.7E-2</v>
      </c>
      <c r="E246">
        <v>4.5999999999999999E-2</v>
      </c>
      <c r="F246">
        <v>6.5000000000000002E-2</v>
      </c>
      <c r="G246">
        <v>0.1</v>
      </c>
      <c r="H246">
        <v>0.13900000000000001</v>
      </c>
      <c r="I246">
        <v>0.17799999999999999</v>
      </c>
      <c r="J246">
        <v>0.217</v>
      </c>
      <c r="K246">
        <v>0.25600000000000001</v>
      </c>
      <c r="L246">
        <v>0.29799999999999999</v>
      </c>
      <c r="M246">
        <v>0.33800000000000002</v>
      </c>
      <c r="N246" s="2" t="s">
        <v>805</v>
      </c>
      <c r="Z246" s="2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</row>
    <row r="247" spans="1:38" x14ac:dyDescent="0.2">
      <c r="A247" t="s">
        <v>1246</v>
      </c>
      <c r="B247" s="5">
        <v>2.74</v>
      </c>
      <c r="C247" s="5" t="str">
        <f t="shared" si="3"/>
        <v>12.74</v>
      </c>
      <c r="D247">
        <v>2.7E-2</v>
      </c>
      <c r="E247">
        <v>4.5999999999999999E-2</v>
      </c>
      <c r="F247">
        <v>6.5000000000000002E-2</v>
      </c>
      <c r="G247">
        <v>0.1</v>
      </c>
      <c r="H247">
        <v>0.13900000000000001</v>
      </c>
      <c r="I247">
        <v>0.17799999999999999</v>
      </c>
      <c r="J247">
        <v>0.217</v>
      </c>
      <c r="K247">
        <v>0.25600000000000001</v>
      </c>
      <c r="L247">
        <v>0.29799999999999999</v>
      </c>
      <c r="M247">
        <v>0.33800000000000002</v>
      </c>
      <c r="N247" s="2" t="s">
        <v>805</v>
      </c>
      <c r="Z247" s="2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</row>
    <row r="248" spans="1:38" x14ac:dyDescent="0.2">
      <c r="A248" t="s">
        <v>1246</v>
      </c>
      <c r="B248" s="5">
        <v>2.75</v>
      </c>
      <c r="C248" s="5" t="str">
        <f t="shared" si="3"/>
        <v>12.75</v>
      </c>
      <c r="D248">
        <v>2.7E-2</v>
      </c>
      <c r="E248">
        <v>4.5999999999999999E-2</v>
      </c>
      <c r="F248">
        <v>6.5000000000000002E-2</v>
      </c>
      <c r="G248">
        <v>0.1</v>
      </c>
      <c r="H248">
        <v>0.13900000000000001</v>
      </c>
      <c r="I248">
        <v>0.17799999999999999</v>
      </c>
      <c r="J248">
        <v>0.217</v>
      </c>
      <c r="K248">
        <v>0.25600000000000001</v>
      </c>
      <c r="L248">
        <v>0.29799999999999999</v>
      </c>
      <c r="M248">
        <v>0.33800000000000002</v>
      </c>
      <c r="N248" s="2" t="s">
        <v>805</v>
      </c>
      <c r="Z248" s="2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</row>
    <row r="249" spans="1:38" x14ac:dyDescent="0.2">
      <c r="A249" t="s">
        <v>1246</v>
      </c>
      <c r="B249" s="5">
        <v>2.76</v>
      </c>
      <c r="C249" s="5" t="str">
        <f t="shared" si="3"/>
        <v>12.76</v>
      </c>
      <c r="D249">
        <v>2.7E-2</v>
      </c>
      <c r="E249">
        <v>4.5999999999999999E-2</v>
      </c>
      <c r="F249">
        <v>6.5000000000000002E-2</v>
      </c>
      <c r="G249">
        <v>0.1</v>
      </c>
      <c r="H249">
        <v>0.13900000000000001</v>
      </c>
      <c r="I249">
        <v>0.17799999999999999</v>
      </c>
      <c r="J249">
        <v>0.217</v>
      </c>
      <c r="K249">
        <v>0.25600000000000001</v>
      </c>
      <c r="L249">
        <v>0.29799999999999999</v>
      </c>
      <c r="M249">
        <v>0.33800000000000002</v>
      </c>
      <c r="N249" s="2" t="s">
        <v>805</v>
      </c>
      <c r="Z249" s="2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</row>
    <row r="250" spans="1:38" x14ac:dyDescent="0.2">
      <c r="A250" t="s">
        <v>1246</v>
      </c>
      <c r="B250" s="5">
        <v>2.77</v>
      </c>
      <c r="C250" s="5" t="str">
        <f t="shared" si="3"/>
        <v>12.77</v>
      </c>
      <c r="D250">
        <v>2.7E-2</v>
      </c>
      <c r="E250">
        <v>4.5999999999999999E-2</v>
      </c>
      <c r="F250">
        <v>6.5000000000000002E-2</v>
      </c>
      <c r="G250">
        <v>0.1</v>
      </c>
      <c r="H250">
        <v>0.13900000000000001</v>
      </c>
      <c r="I250">
        <v>0.17799999999999999</v>
      </c>
      <c r="J250">
        <v>0.217</v>
      </c>
      <c r="K250">
        <v>0.25600000000000001</v>
      </c>
      <c r="L250">
        <v>0.29799999999999999</v>
      </c>
      <c r="M250">
        <v>0.33800000000000002</v>
      </c>
      <c r="N250" s="2" t="s">
        <v>805</v>
      </c>
      <c r="Z250" s="2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</row>
    <row r="251" spans="1:38" x14ac:dyDescent="0.2">
      <c r="A251" t="s">
        <v>1246</v>
      </c>
      <c r="B251" s="5">
        <v>2.78</v>
      </c>
      <c r="C251" s="5" t="str">
        <f t="shared" si="3"/>
        <v>12.78</v>
      </c>
      <c r="D251">
        <v>2.7E-2</v>
      </c>
      <c r="E251">
        <v>4.5999999999999999E-2</v>
      </c>
      <c r="F251">
        <v>6.5000000000000002E-2</v>
      </c>
      <c r="G251">
        <v>0.1</v>
      </c>
      <c r="H251">
        <v>0.13900000000000001</v>
      </c>
      <c r="I251">
        <v>0.17799999999999999</v>
      </c>
      <c r="J251">
        <v>0.217</v>
      </c>
      <c r="K251">
        <v>0.25600000000000001</v>
      </c>
      <c r="L251">
        <v>0.29799999999999999</v>
      </c>
      <c r="M251">
        <v>0.33800000000000002</v>
      </c>
      <c r="N251" s="2" t="s">
        <v>805</v>
      </c>
      <c r="Z251" s="2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</row>
    <row r="252" spans="1:38" x14ac:dyDescent="0.2">
      <c r="A252" t="s">
        <v>1246</v>
      </c>
      <c r="B252" s="5">
        <v>2.79</v>
      </c>
      <c r="C252" s="5" t="str">
        <f t="shared" si="3"/>
        <v>12.79</v>
      </c>
      <c r="D252">
        <v>2.7E-2</v>
      </c>
      <c r="E252">
        <v>4.5999999999999999E-2</v>
      </c>
      <c r="F252">
        <v>6.5000000000000002E-2</v>
      </c>
      <c r="G252">
        <v>0.1</v>
      </c>
      <c r="H252">
        <v>0.13900000000000001</v>
      </c>
      <c r="I252">
        <v>0.17799999999999999</v>
      </c>
      <c r="J252">
        <v>0.217</v>
      </c>
      <c r="K252">
        <v>0.25600000000000001</v>
      </c>
      <c r="L252">
        <v>0.29799999999999999</v>
      </c>
      <c r="M252">
        <v>0.33800000000000002</v>
      </c>
      <c r="N252" s="2" t="s">
        <v>805</v>
      </c>
      <c r="Z252" s="2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</row>
    <row r="253" spans="1:38" x14ac:dyDescent="0.2">
      <c r="A253" t="s">
        <v>1246</v>
      </c>
      <c r="B253" s="5">
        <v>2.8</v>
      </c>
      <c r="C253" s="5" t="str">
        <f t="shared" si="3"/>
        <v>12.8</v>
      </c>
      <c r="D253">
        <v>2.7E-2</v>
      </c>
      <c r="E253">
        <v>4.5999999999999999E-2</v>
      </c>
      <c r="F253">
        <v>6.5000000000000002E-2</v>
      </c>
      <c r="G253">
        <v>0.1</v>
      </c>
      <c r="H253">
        <v>0.13900000000000001</v>
      </c>
      <c r="I253">
        <v>0.17799999999999999</v>
      </c>
      <c r="J253">
        <v>0.217</v>
      </c>
      <c r="K253">
        <v>0.25600000000000001</v>
      </c>
      <c r="L253">
        <v>0.29799999999999999</v>
      </c>
      <c r="M253">
        <v>0.33800000000000002</v>
      </c>
      <c r="N253" s="2" t="s">
        <v>805</v>
      </c>
      <c r="Z253" s="2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</row>
    <row r="254" spans="1:38" x14ac:dyDescent="0.2">
      <c r="A254" t="s">
        <v>1246</v>
      </c>
      <c r="B254" s="5">
        <v>2.81</v>
      </c>
      <c r="C254" s="5" t="str">
        <f t="shared" si="3"/>
        <v>12.81</v>
      </c>
      <c r="D254">
        <v>2.7E-2</v>
      </c>
      <c r="E254">
        <v>4.5999999999999999E-2</v>
      </c>
      <c r="F254">
        <v>6.5000000000000002E-2</v>
      </c>
      <c r="G254">
        <v>0.1</v>
      </c>
      <c r="H254">
        <v>0.13900000000000001</v>
      </c>
      <c r="I254">
        <v>0.17799999999999999</v>
      </c>
      <c r="J254">
        <v>0.217</v>
      </c>
      <c r="K254">
        <v>0.25600000000000001</v>
      </c>
      <c r="L254">
        <v>0.29799999999999999</v>
      </c>
      <c r="M254">
        <v>0.33800000000000002</v>
      </c>
      <c r="N254" s="2" t="s">
        <v>805</v>
      </c>
      <c r="Z254" s="2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</row>
    <row r="255" spans="1:38" x14ac:dyDescent="0.2">
      <c r="A255" t="s">
        <v>1246</v>
      </c>
      <c r="B255" s="5">
        <v>2.82</v>
      </c>
      <c r="C255" s="5" t="str">
        <f t="shared" si="3"/>
        <v>12.82</v>
      </c>
      <c r="D255">
        <v>2.7E-2</v>
      </c>
      <c r="E255">
        <v>4.5999999999999999E-2</v>
      </c>
      <c r="F255">
        <v>6.5000000000000002E-2</v>
      </c>
      <c r="G255">
        <v>0.1</v>
      </c>
      <c r="H255">
        <v>0.13900000000000001</v>
      </c>
      <c r="I255">
        <v>0.17799999999999999</v>
      </c>
      <c r="J255">
        <v>0.217</v>
      </c>
      <c r="K255">
        <v>0.25600000000000001</v>
      </c>
      <c r="L255">
        <v>0.29799999999999999</v>
      </c>
      <c r="M255">
        <v>0.33800000000000002</v>
      </c>
      <c r="N255" s="2" t="s">
        <v>805</v>
      </c>
      <c r="Z255" s="2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</row>
    <row r="256" spans="1:38" x14ac:dyDescent="0.2">
      <c r="A256" t="s">
        <v>1246</v>
      </c>
      <c r="B256" s="5">
        <v>2.83</v>
      </c>
      <c r="C256" s="5" t="str">
        <f t="shared" si="3"/>
        <v>12.83</v>
      </c>
      <c r="D256">
        <v>2.7E-2</v>
      </c>
      <c r="E256">
        <v>4.5999999999999999E-2</v>
      </c>
      <c r="F256">
        <v>6.5000000000000002E-2</v>
      </c>
      <c r="G256">
        <v>0.1</v>
      </c>
      <c r="H256">
        <v>0.13900000000000001</v>
      </c>
      <c r="I256">
        <v>0.17799999999999999</v>
      </c>
      <c r="J256">
        <v>0.217</v>
      </c>
      <c r="K256">
        <v>0.25600000000000001</v>
      </c>
      <c r="L256">
        <v>0.29799999999999999</v>
      </c>
      <c r="M256">
        <v>0.33800000000000002</v>
      </c>
      <c r="N256" s="2" t="s">
        <v>805</v>
      </c>
      <c r="Z256" s="2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</row>
    <row r="257" spans="1:38" x14ac:dyDescent="0.2">
      <c r="A257" t="s">
        <v>1246</v>
      </c>
      <c r="B257" s="5">
        <v>2.84</v>
      </c>
      <c r="C257" s="5" t="str">
        <f t="shared" si="3"/>
        <v>12.84</v>
      </c>
      <c r="D257">
        <v>2.7E-2</v>
      </c>
      <c r="E257">
        <v>4.5999999999999999E-2</v>
      </c>
      <c r="F257">
        <v>6.5000000000000002E-2</v>
      </c>
      <c r="G257">
        <v>0.1</v>
      </c>
      <c r="H257">
        <v>0.13900000000000001</v>
      </c>
      <c r="I257">
        <v>0.17799999999999999</v>
      </c>
      <c r="J257">
        <v>0.217</v>
      </c>
      <c r="K257">
        <v>0.25600000000000001</v>
      </c>
      <c r="L257">
        <v>0.29799999999999999</v>
      </c>
      <c r="M257">
        <v>0.33800000000000002</v>
      </c>
      <c r="N257" s="2" t="s">
        <v>805</v>
      </c>
      <c r="Z257" s="2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</row>
    <row r="258" spans="1:38" x14ac:dyDescent="0.2">
      <c r="A258" t="s">
        <v>1246</v>
      </c>
      <c r="B258" s="5">
        <v>2.85</v>
      </c>
      <c r="C258" s="5" t="str">
        <f t="shared" si="3"/>
        <v>12.85</v>
      </c>
      <c r="D258">
        <v>2.7E-2</v>
      </c>
      <c r="E258">
        <v>4.5999999999999999E-2</v>
      </c>
      <c r="F258">
        <v>6.5000000000000002E-2</v>
      </c>
      <c r="G258">
        <v>0.1</v>
      </c>
      <c r="H258">
        <v>0.13900000000000001</v>
      </c>
      <c r="I258">
        <v>0.17799999999999999</v>
      </c>
      <c r="J258">
        <v>0.217</v>
      </c>
      <c r="K258">
        <v>0.25600000000000001</v>
      </c>
      <c r="L258">
        <v>0.29799999999999999</v>
      </c>
      <c r="M258">
        <v>0.33800000000000002</v>
      </c>
      <c r="N258" s="2" t="s">
        <v>805</v>
      </c>
      <c r="Z258" s="2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</row>
    <row r="259" spans="1:38" x14ac:dyDescent="0.2">
      <c r="A259" t="s">
        <v>1246</v>
      </c>
      <c r="B259" s="5">
        <v>2.86</v>
      </c>
      <c r="C259" s="5" t="str">
        <f t="shared" si="3"/>
        <v>12.86</v>
      </c>
      <c r="D259">
        <v>2.7E-2</v>
      </c>
      <c r="E259">
        <v>4.5999999999999999E-2</v>
      </c>
      <c r="F259">
        <v>6.5000000000000002E-2</v>
      </c>
      <c r="G259">
        <v>0.1</v>
      </c>
      <c r="H259">
        <v>0.13900000000000001</v>
      </c>
      <c r="I259">
        <v>0.17799999999999999</v>
      </c>
      <c r="J259">
        <v>0.217</v>
      </c>
      <c r="K259">
        <v>0.25600000000000001</v>
      </c>
      <c r="L259">
        <v>0.29799999999999999</v>
      </c>
      <c r="M259">
        <v>0.33800000000000002</v>
      </c>
      <c r="N259" s="2" t="s">
        <v>805</v>
      </c>
      <c r="Z259" s="2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</row>
    <row r="260" spans="1:38" x14ac:dyDescent="0.2">
      <c r="A260" t="s">
        <v>1246</v>
      </c>
      <c r="B260" s="5">
        <v>2.87</v>
      </c>
      <c r="C260" s="5" t="str">
        <f t="shared" si="3"/>
        <v>12.87</v>
      </c>
      <c r="D260">
        <v>2.7E-2</v>
      </c>
      <c r="E260">
        <v>4.5999999999999999E-2</v>
      </c>
      <c r="F260">
        <v>6.5000000000000002E-2</v>
      </c>
      <c r="G260">
        <v>0.1</v>
      </c>
      <c r="H260">
        <v>0.13900000000000001</v>
      </c>
      <c r="I260">
        <v>0.17799999999999999</v>
      </c>
      <c r="J260">
        <v>0.217</v>
      </c>
      <c r="K260">
        <v>0.25600000000000001</v>
      </c>
      <c r="L260">
        <v>0.29799999999999999</v>
      </c>
      <c r="M260">
        <v>0.33800000000000002</v>
      </c>
      <c r="N260" s="2" t="s">
        <v>805</v>
      </c>
      <c r="Z260" s="2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</row>
    <row r="261" spans="1:38" x14ac:dyDescent="0.2">
      <c r="A261" t="s">
        <v>1246</v>
      </c>
      <c r="B261" s="5">
        <v>2.88</v>
      </c>
      <c r="C261" s="5" t="str">
        <f t="shared" si="3"/>
        <v>12.88</v>
      </c>
      <c r="D261">
        <v>2.7E-2</v>
      </c>
      <c r="E261">
        <v>4.5999999999999999E-2</v>
      </c>
      <c r="F261">
        <v>6.5000000000000002E-2</v>
      </c>
      <c r="G261">
        <v>0.1</v>
      </c>
      <c r="H261">
        <v>0.13900000000000001</v>
      </c>
      <c r="I261">
        <v>0.17799999999999999</v>
      </c>
      <c r="J261">
        <v>0.217</v>
      </c>
      <c r="K261">
        <v>0.25600000000000001</v>
      </c>
      <c r="L261">
        <v>0.29799999999999999</v>
      </c>
      <c r="M261">
        <v>0.33800000000000002</v>
      </c>
      <c r="N261" s="2" t="s">
        <v>805</v>
      </c>
      <c r="Z261" s="2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</row>
    <row r="262" spans="1:38" x14ac:dyDescent="0.2">
      <c r="A262" t="s">
        <v>1246</v>
      </c>
      <c r="B262" s="5">
        <v>2.89</v>
      </c>
      <c r="C262" s="5" t="str">
        <f t="shared" si="3"/>
        <v>12.89</v>
      </c>
      <c r="D262">
        <v>2.7E-2</v>
      </c>
      <c r="E262">
        <v>4.5999999999999999E-2</v>
      </c>
      <c r="F262">
        <v>6.5000000000000002E-2</v>
      </c>
      <c r="G262">
        <v>0.1</v>
      </c>
      <c r="H262">
        <v>0.13900000000000001</v>
      </c>
      <c r="I262">
        <v>0.17799999999999999</v>
      </c>
      <c r="J262">
        <v>0.217</v>
      </c>
      <c r="K262">
        <v>0.25600000000000001</v>
      </c>
      <c r="L262">
        <v>0.29799999999999999</v>
      </c>
      <c r="M262">
        <v>0.33800000000000002</v>
      </c>
      <c r="N262" s="2" t="s">
        <v>805</v>
      </c>
      <c r="Z262" s="2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</row>
    <row r="263" spans="1:38" x14ac:dyDescent="0.2">
      <c r="A263" t="s">
        <v>1246</v>
      </c>
      <c r="B263" s="5">
        <v>2.9</v>
      </c>
      <c r="C263" s="5" t="str">
        <f t="shared" ref="C263:C273" si="4">SUBSTITUTE(1&amp;B263," ","")</f>
        <v>12.9</v>
      </c>
      <c r="D263">
        <v>2.7E-2</v>
      </c>
      <c r="E263">
        <v>4.5999999999999999E-2</v>
      </c>
      <c r="F263">
        <v>6.5000000000000002E-2</v>
      </c>
      <c r="G263">
        <v>0.1</v>
      </c>
      <c r="H263">
        <v>0.13900000000000001</v>
      </c>
      <c r="I263">
        <v>0.17799999999999999</v>
      </c>
      <c r="J263">
        <v>0.217</v>
      </c>
      <c r="K263">
        <v>0.25600000000000001</v>
      </c>
      <c r="L263">
        <v>0.29799999999999999</v>
      </c>
      <c r="M263">
        <v>0.33800000000000002</v>
      </c>
      <c r="N263" s="2" t="s">
        <v>805</v>
      </c>
      <c r="Z263" s="2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</row>
    <row r="264" spans="1:38" x14ac:dyDescent="0.2">
      <c r="A264" t="s">
        <v>1246</v>
      </c>
      <c r="B264" s="5">
        <v>2.91</v>
      </c>
      <c r="C264" s="5" t="str">
        <f t="shared" si="4"/>
        <v>12.91</v>
      </c>
      <c r="D264">
        <v>2.7E-2</v>
      </c>
      <c r="E264">
        <v>4.5999999999999999E-2</v>
      </c>
      <c r="F264">
        <v>6.5000000000000002E-2</v>
      </c>
      <c r="G264">
        <v>0.1</v>
      </c>
      <c r="H264">
        <v>0.13900000000000001</v>
      </c>
      <c r="I264">
        <v>0.17799999999999999</v>
      </c>
      <c r="J264">
        <v>0.217</v>
      </c>
      <c r="K264">
        <v>0.25600000000000001</v>
      </c>
      <c r="L264">
        <v>0.29799999999999999</v>
      </c>
      <c r="M264">
        <v>0.33800000000000002</v>
      </c>
      <c r="N264" s="2" t="s">
        <v>805</v>
      </c>
      <c r="Z264" s="2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</row>
    <row r="265" spans="1:38" x14ac:dyDescent="0.2">
      <c r="A265" t="s">
        <v>1246</v>
      </c>
      <c r="B265" s="5">
        <v>2.92</v>
      </c>
      <c r="C265" s="5" t="str">
        <f t="shared" si="4"/>
        <v>12.92</v>
      </c>
      <c r="D265">
        <v>2.7E-2</v>
      </c>
      <c r="E265">
        <v>4.5999999999999999E-2</v>
      </c>
      <c r="F265">
        <v>6.5000000000000002E-2</v>
      </c>
      <c r="G265">
        <v>0.1</v>
      </c>
      <c r="H265">
        <v>0.13900000000000001</v>
      </c>
      <c r="I265">
        <v>0.17799999999999999</v>
      </c>
      <c r="J265">
        <v>0.217</v>
      </c>
      <c r="K265">
        <v>0.25600000000000001</v>
      </c>
      <c r="L265">
        <v>0.29799999999999999</v>
      </c>
      <c r="M265">
        <v>0.33800000000000002</v>
      </c>
      <c r="N265" s="2" t="s">
        <v>805</v>
      </c>
      <c r="Z265" s="2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</row>
    <row r="266" spans="1:38" x14ac:dyDescent="0.2">
      <c r="A266" t="s">
        <v>1246</v>
      </c>
      <c r="B266" s="5">
        <v>2.93</v>
      </c>
      <c r="C266" s="5" t="str">
        <f t="shared" si="4"/>
        <v>12.93</v>
      </c>
      <c r="D266">
        <v>2.7E-2</v>
      </c>
      <c r="E266">
        <v>4.5999999999999999E-2</v>
      </c>
      <c r="F266">
        <v>6.5000000000000002E-2</v>
      </c>
      <c r="G266">
        <v>0.1</v>
      </c>
      <c r="H266">
        <v>0.13900000000000001</v>
      </c>
      <c r="I266">
        <v>0.17799999999999999</v>
      </c>
      <c r="J266">
        <v>0.217</v>
      </c>
      <c r="K266">
        <v>0.25600000000000001</v>
      </c>
      <c r="L266">
        <v>0.29799999999999999</v>
      </c>
      <c r="M266">
        <v>0.33800000000000002</v>
      </c>
      <c r="N266" s="2" t="s">
        <v>805</v>
      </c>
      <c r="Z266" s="2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</row>
    <row r="267" spans="1:38" x14ac:dyDescent="0.2">
      <c r="A267" t="s">
        <v>1246</v>
      </c>
      <c r="B267" s="5">
        <v>2.94</v>
      </c>
      <c r="C267" s="5" t="str">
        <f t="shared" si="4"/>
        <v>12.94</v>
      </c>
      <c r="D267">
        <v>2.7E-2</v>
      </c>
      <c r="E267">
        <v>4.5999999999999999E-2</v>
      </c>
      <c r="F267">
        <v>6.5000000000000002E-2</v>
      </c>
      <c r="G267">
        <v>0.1</v>
      </c>
      <c r="H267">
        <v>0.13900000000000001</v>
      </c>
      <c r="I267">
        <v>0.17799999999999999</v>
      </c>
      <c r="J267">
        <v>0.217</v>
      </c>
      <c r="K267">
        <v>0.25600000000000001</v>
      </c>
      <c r="L267">
        <v>0.29799999999999999</v>
      </c>
      <c r="M267">
        <v>0.33800000000000002</v>
      </c>
      <c r="N267" s="2" t="s">
        <v>805</v>
      </c>
      <c r="Z267" s="2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</row>
    <row r="268" spans="1:38" x14ac:dyDescent="0.2">
      <c r="A268" t="s">
        <v>1246</v>
      </c>
      <c r="B268" s="5">
        <v>2.95</v>
      </c>
      <c r="C268" s="5" t="str">
        <f t="shared" si="4"/>
        <v>12.95</v>
      </c>
      <c r="D268">
        <v>2.7E-2</v>
      </c>
      <c r="E268">
        <v>4.5999999999999999E-2</v>
      </c>
      <c r="F268">
        <v>6.5000000000000002E-2</v>
      </c>
      <c r="G268">
        <v>0.1</v>
      </c>
      <c r="H268">
        <v>0.13900000000000001</v>
      </c>
      <c r="I268">
        <v>0.17799999999999999</v>
      </c>
      <c r="J268">
        <v>0.217</v>
      </c>
      <c r="K268">
        <v>0.25600000000000001</v>
      </c>
      <c r="L268">
        <v>0.29799999999999999</v>
      </c>
      <c r="M268">
        <v>0.33800000000000002</v>
      </c>
      <c r="N268" s="2" t="s">
        <v>805</v>
      </c>
      <c r="Z268" s="2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</row>
    <row r="269" spans="1:38" x14ac:dyDescent="0.2">
      <c r="A269" t="s">
        <v>1246</v>
      </c>
      <c r="B269" s="5">
        <v>2.96</v>
      </c>
      <c r="C269" s="5" t="str">
        <f t="shared" si="4"/>
        <v>12.96</v>
      </c>
      <c r="D269">
        <v>2.7E-2</v>
      </c>
      <c r="E269">
        <v>4.5999999999999999E-2</v>
      </c>
      <c r="F269">
        <v>6.5000000000000002E-2</v>
      </c>
      <c r="G269">
        <v>0.1</v>
      </c>
      <c r="H269">
        <v>0.13900000000000001</v>
      </c>
      <c r="I269">
        <v>0.17799999999999999</v>
      </c>
      <c r="J269">
        <v>0.217</v>
      </c>
      <c r="K269">
        <v>0.25600000000000001</v>
      </c>
      <c r="L269">
        <v>0.29799999999999999</v>
      </c>
      <c r="M269">
        <v>0.33800000000000002</v>
      </c>
      <c r="N269" s="2" t="s">
        <v>805</v>
      </c>
      <c r="Z269" s="2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</row>
    <row r="270" spans="1:38" x14ac:dyDescent="0.2">
      <c r="A270" t="s">
        <v>1246</v>
      </c>
      <c r="B270" s="5">
        <v>2.97</v>
      </c>
      <c r="C270" s="5" t="str">
        <f t="shared" si="4"/>
        <v>12.97</v>
      </c>
      <c r="D270">
        <v>2.7E-2</v>
      </c>
      <c r="E270">
        <v>4.5999999999999999E-2</v>
      </c>
      <c r="F270">
        <v>6.5000000000000002E-2</v>
      </c>
      <c r="G270">
        <v>0.1</v>
      </c>
      <c r="H270">
        <v>0.13900000000000001</v>
      </c>
      <c r="I270">
        <v>0.17799999999999999</v>
      </c>
      <c r="J270">
        <v>0.217</v>
      </c>
      <c r="K270">
        <v>0.25600000000000001</v>
      </c>
      <c r="L270">
        <v>0.29799999999999999</v>
      </c>
      <c r="M270">
        <v>0.33800000000000002</v>
      </c>
      <c r="N270" s="2" t="s">
        <v>805</v>
      </c>
      <c r="Z270" s="2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</row>
    <row r="271" spans="1:38" x14ac:dyDescent="0.2">
      <c r="A271" t="s">
        <v>1246</v>
      </c>
      <c r="B271" s="5">
        <v>2.98</v>
      </c>
      <c r="C271" s="5" t="str">
        <f t="shared" si="4"/>
        <v>12.98</v>
      </c>
      <c r="D271">
        <v>2.7E-2</v>
      </c>
      <c r="E271">
        <v>4.5999999999999999E-2</v>
      </c>
      <c r="F271">
        <v>6.5000000000000002E-2</v>
      </c>
      <c r="G271">
        <v>0.1</v>
      </c>
      <c r="H271">
        <v>0.13900000000000001</v>
      </c>
      <c r="I271">
        <v>0.17799999999999999</v>
      </c>
      <c r="J271">
        <v>0.217</v>
      </c>
      <c r="K271">
        <v>0.25600000000000001</v>
      </c>
      <c r="L271">
        <v>0.29799999999999999</v>
      </c>
      <c r="M271">
        <v>0.33800000000000002</v>
      </c>
      <c r="N271" s="2" t="s">
        <v>805</v>
      </c>
      <c r="Z271" s="2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</row>
    <row r="272" spans="1:38" x14ac:dyDescent="0.2">
      <c r="A272" t="s">
        <v>1246</v>
      </c>
      <c r="B272" s="5">
        <v>2.99</v>
      </c>
      <c r="C272" s="5" t="str">
        <f t="shared" si="4"/>
        <v>12.99</v>
      </c>
      <c r="D272">
        <v>2.7E-2</v>
      </c>
      <c r="E272">
        <v>4.5999999999999999E-2</v>
      </c>
      <c r="F272">
        <v>6.5000000000000002E-2</v>
      </c>
      <c r="G272">
        <v>0.1</v>
      </c>
      <c r="H272">
        <v>0.13900000000000001</v>
      </c>
      <c r="I272">
        <v>0.17799999999999999</v>
      </c>
      <c r="J272">
        <v>0.217</v>
      </c>
      <c r="K272">
        <v>0.25600000000000001</v>
      </c>
      <c r="L272">
        <v>0.29799999999999999</v>
      </c>
      <c r="M272">
        <v>0.33800000000000002</v>
      </c>
      <c r="N272" s="2" t="s">
        <v>805</v>
      </c>
      <c r="Z272" s="2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</row>
    <row r="273" spans="1:38" x14ac:dyDescent="0.2">
      <c r="A273" t="s">
        <v>1246</v>
      </c>
      <c r="B273" s="5">
        <v>3</v>
      </c>
      <c r="C273" s="5" t="str">
        <f t="shared" si="4"/>
        <v>13</v>
      </c>
      <c r="D273">
        <v>2.7E-2</v>
      </c>
      <c r="E273">
        <v>4.5999999999999999E-2</v>
      </c>
      <c r="F273">
        <v>6.5000000000000002E-2</v>
      </c>
      <c r="G273">
        <v>0.1</v>
      </c>
      <c r="H273">
        <v>0.13900000000000001</v>
      </c>
      <c r="I273">
        <v>0.17799999999999999</v>
      </c>
      <c r="J273">
        <v>0.217</v>
      </c>
      <c r="K273">
        <v>0.25600000000000001</v>
      </c>
      <c r="L273">
        <v>0.29799999999999999</v>
      </c>
      <c r="M273">
        <v>0.33800000000000002</v>
      </c>
      <c r="N273" s="2" t="s">
        <v>805</v>
      </c>
      <c r="Z273" s="2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</row>
    <row r="274" spans="1:38" x14ac:dyDescent="0.2"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</row>
    <row r="275" spans="1:38" x14ac:dyDescent="0.2">
      <c r="A275" t="s">
        <v>1247</v>
      </c>
      <c r="B275" s="30">
        <v>0</v>
      </c>
      <c r="C275" s="5" t="str">
        <f>SUBSTITUTE(2&amp;B275," ","")</f>
        <v>20</v>
      </c>
      <c r="D275" s="31" t="s">
        <v>822</v>
      </c>
      <c r="E275" s="31" t="s">
        <v>822</v>
      </c>
      <c r="F275" s="31" t="s">
        <v>822</v>
      </c>
      <c r="G275" s="31" t="s">
        <v>822</v>
      </c>
      <c r="H275" s="31" t="s">
        <v>822</v>
      </c>
      <c r="I275" s="31" t="s">
        <v>822</v>
      </c>
      <c r="J275" s="31" t="s">
        <v>822</v>
      </c>
      <c r="K275" s="31" t="s">
        <v>822</v>
      </c>
      <c r="L275" s="31" t="s">
        <v>822</v>
      </c>
      <c r="M275" s="31" t="s">
        <v>822</v>
      </c>
      <c r="N275" s="2" t="s">
        <v>806</v>
      </c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2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</row>
    <row r="276" spans="1:38" x14ac:dyDescent="0.2">
      <c r="A276" t="s">
        <v>1247</v>
      </c>
      <c r="B276" s="30">
        <v>0.18</v>
      </c>
      <c r="C276" s="5" t="str">
        <f>SUBSTITUTE(2&amp;B276," ","")</f>
        <v>20.18</v>
      </c>
      <c r="D276" s="31">
        <v>0.16</v>
      </c>
      <c r="E276" s="31">
        <v>0.26700000000000002</v>
      </c>
      <c r="F276" s="31">
        <v>0.39500000000000002</v>
      </c>
      <c r="G276" s="31" t="s">
        <v>822</v>
      </c>
      <c r="H276" s="31" t="s">
        <v>822</v>
      </c>
      <c r="I276" s="31" t="s">
        <v>822</v>
      </c>
      <c r="J276" s="31" t="s">
        <v>822</v>
      </c>
      <c r="K276" s="31" t="s">
        <v>822</v>
      </c>
      <c r="L276" s="31" t="s">
        <v>822</v>
      </c>
      <c r="M276" s="31" t="s">
        <v>822</v>
      </c>
      <c r="N276" s="2" t="s">
        <v>806</v>
      </c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2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</row>
    <row r="277" spans="1:38" x14ac:dyDescent="0.2">
      <c r="A277" t="s">
        <v>1247</v>
      </c>
      <c r="B277" s="30">
        <v>0.19</v>
      </c>
      <c r="C277" s="5" t="str">
        <f t="shared" ref="C277:C340" si="5">SUBSTITUTE(2&amp;B277," ","")</f>
        <v>20.19</v>
      </c>
      <c r="D277" s="31">
        <v>0.16</v>
      </c>
      <c r="E277" s="31">
        <v>0.26700000000000002</v>
      </c>
      <c r="F277" s="31">
        <v>0.39500000000000002</v>
      </c>
      <c r="G277" s="31" t="s">
        <v>822</v>
      </c>
      <c r="H277" s="31" t="s">
        <v>822</v>
      </c>
      <c r="I277" s="31" t="s">
        <v>822</v>
      </c>
      <c r="J277" s="31" t="s">
        <v>822</v>
      </c>
      <c r="K277" s="31" t="s">
        <v>822</v>
      </c>
      <c r="L277" s="31" t="s">
        <v>822</v>
      </c>
      <c r="M277" s="31" t="s">
        <v>822</v>
      </c>
      <c r="N277" s="2" t="s">
        <v>806</v>
      </c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2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</row>
    <row r="278" spans="1:38" x14ac:dyDescent="0.2">
      <c r="A278" t="s">
        <v>1247</v>
      </c>
      <c r="B278" s="30">
        <v>0.2</v>
      </c>
      <c r="C278" s="5" t="str">
        <f t="shared" si="5"/>
        <v>20.2</v>
      </c>
      <c r="D278" s="31">
        <v>0.16</v>
      </c>
      <c r="E278" s="31">
        <v>0.26700000000000002</v>
      </c>
      <c r="F278" s="31">
        <v>0.39500000000000002</v>
      </c>
      <c r="G278" s="31" t="s">
        <v>822</v>
      </c>
      <c r="H278" s="31" t="s">
        <v>822</v>
      </c>
      <c r="I278" s="31" t="s">
        <v>822</v>
      </c>
      <c r="J278" s="31" t="s">
        <v>822</v>
      </c>
      <c r="K278" s="31" t="s">
        <v>822</v>
      </c>
      <c r="L278" s="31" t="s">
        <v>822</v>
      </c>
      <c r="M278" s="31" t="s">
        <v>822</v>
      </c>
      <c r="N278" s="2" t="s">
        <v>806</v>
      </c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2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</row>
    <row r="279" spans="1:38" x14ac:dyDescent="0.2">
      <c r="A279" t="s">
        <v>1247</v>
      </c>
      <c r="B279" s="30">
        <v>0.21</v>
      </c>
      <c r="C279" s="5" t="str">
        <f t="shared" si="5"/>
        <v>20.21</v>
      </c>
      <c r="D279" s="31">
        <v>0.16</v>
      </c>
      <c r="E279" s="31">
        <v>0.26700000000000002</v>
      </c>
      <c r="F279" s="31">
        <v>0.39500000000000002</v>
      </c>
      <c r="G279" s="31" t="s">
        <v>822</v>
      </c>
      <c r="H279" s="31" t="s">
        <v>822</v>
      </c>
      <c r="I279" s="31" t="s">
        <v>822</v>
      </c>
      <c r="J279" s="31" t="s">
        <v>822</v>
      </c>
      <c r="K279" s="31" t="s">
        <v>822</v>
      </c>
      <c r="L279" s="31" t="s">
        <v>822</v>
      </c>
      <c r="M279" s="31" t="s">
        <v>822</v>
      </c>
      <c r="N279" s="2" t="s">
        <v>806</v>
      </c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2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</row>
    <row r="280" spans="1:38" x14ac:dyDescent="0.2">
      <c r="A280" t="s">
        <v>1247</v>
      </c>
      <c r="B280" s="30">
        <v>0.22</v>
      </c>
      <c r="C280" s="5" t="str">
        <f t="shared" si="5"/>
        <v>20.22</v>
      </c>
      <c r="D280" s="31">
        <v>0.16</v>
      </c>
      <c r="E280" s="31">
        <v>0.26700000000000002</v>
      </c>
      <c r="F280" s="31">
        <v>0.39500000000000002</v>
      </c>
      <c r="G280" s="31" t="s">
        <v>822</v>
      </c>
      <c r="H280" s="31" t="s">
        <v>822</v>
      </c>
      <c r="I280" s="31" t="s">
        <v>822</v>
      </c>
      <c r="J280" s="31" t="s">
        <v>822</v>
      </c>
      <c r="K280" s="31" t="s">
        <v>822</v>
      </c>
      <c r="L280" s="31" t="s">
        <v>822</v>
      </c>
      <c r="M280" s="31" t="s">
        <v>822</v>
      </c>
      <c r="N280" s="2" t="s">
        <v>806</v>
      </c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2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</row>
    <row r="281" spans="1:38" x14ac:dyDescent="0.2">
      <c r="A281" t="s">
        <v>1247</v>
      </c>
      <c r="B281" s="30">
        <v>0.23</v>
      </c>
      <c r="C281" s="5" t="str">
        <f t="shared" si="5"/>
        <v>20.23</v>
      </c>
      <c r="D281" s="31">
        <v>0.14399999999999999</v>
      </c>
      <c r="E281" s="31">
        <v>0.23300000000000001</v>
      </c>
      <c r="F281" s="31">
        <v>0.32300000000000001</v>
      </c>
      <c r="G281" s="31" t="s">
        <v>822</v>
      </c>
      <c r="H281" s="31" t="s">
        <v>822</v>
      </c>
      <c r="I281" s="31" t="s">
        <v>822</v>
      </c>
      <c r="J281" s="31" t="s">
        <v>822</v>
      </c>
      <c r="K281" s="31" t="s">
        <v>822</v>
      </c>
      <c r="L281" s="31" t="s">
        <v>822</v>
      </c>
      <c r="M281" s="31" t="s">
        <v>822</v>
      </c>
      <c r="N281" s="2" t="s">
        <v>806</v>
      </c>
      <c r="P281" s="47"/>
      <c r="Q281" s="47"/>
      <c r="R281" s="47"/>
      <c r="S281" s="31"/>
      <c r="T281" s="31"/>
      <c r="U281" s="31"/>
      <c r="V281" s="31"/>
      <c r="W281" s="31"/>
      <c r="X281" s="31"/>
      <c r="Y281" s="31"/>
      <c r="Z281" s="2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</row>
    <row r="282" spans="1:38" x14ac:dyDescent="0.2">
      <c r="A282" t="s">
        <v>1247</v>
      </c>
      <c r="B282" s="30">
        <v>0.24</v>
      </c>
      <c r="C282" s="5" t="str">
        <f t="shared" si="5"/>
        <v>20.24</v>
      </c>
      <c r="D282" s="47">
        <v>0.14087866837333335</v>
      </c>
      <c r="E282" s="47">
        <v>0.22996671854333336</v>
      </c>
      <c r="F282" s="47">
        <v>0.31866187579833333</v>
      </c>
      <c r="G282" s="31" t="s">
        <v>822</v>
      </c>
      <c r="H282" s="31" t="s">
        <v>822</v>
      </c>
      <c r="I282" s="31" t="s">
        <v>822</v>
      </c>
      <c r="J282" s="31" t="s">
        <v>822</v>
      </c>
      <c r="K282" s="31" t="s">
        <v>822</v>
      </c>
      <c r="L282" s="31" t="s">
        <v>822</v>
      </c>
      <c r="M282" s="31" t="s">
        <v>822</v>
      </c>
      <c r="N282" s="2" t="s">
        <v>806</v>
      </c>
      <c r="P282" s="47"/>
      <c r="Q282" s="47"/>
      <c r="R282" s="47"/>
      <c r="S282" s="31"/>
      <c r="T282" s="31"/>
      <c r="U282" s="31"/>
      <c r="V282" s="31"/>
      <c r="W282" s="31"/>
      <c r="X282" s="31"/>
      <c r="Y282" s="31"/>
      <c r="Z282" s="2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</row>
    <row r="283" spans="1:38" x14ac:dyDescent="0.2">
      <c r="A283" t="s">
        <v>1247</v>
      </c>
      <c r="B283" s="30">
        <v>0.25</v>
      </c>
      <c r="C283" s="5" t="str">
        <f t="shared" si="5"/>
        <v>20.25</v>
      </c>
      <c r="D283" s="47">
        <v>0.13447045231839999</v>
      </c>
      <c r="E283" s="47">
        <v>0.22216316512160003</v>
      </c>
      <c r="F283" s="47">
        <v>0.30876531632640003</v>
      </c>
      <c r="G283" s="31" t="s">
        <v>822</v>
      </c>
      <c r="H283" s="31" t="s">
        <v>822</v>
      </c>
      <c r="I283" s="31" t="s">
        <v>822</v>
      </c>
      <c r="J283" s="31" t="s">
        <v>822</v>
      </c>
      <c r="K283" s="31" t="s">
        <v>822</v>
      </c>
      <c r="L283" s="31" t="s">
        <v>822</v>
      </c>
      <c r="M283" s="31" t="s">
        <v>822</v>
      </c>
      <c r="N283" s="2" t="s">
        <v>806</v>
      </c>
      <c r="P283" s="47"/>
      <c r="Q283" s="47"/>
      <c r="R283" s="47"/>
      <c r="S283" s="31"/>
      <c r="T283" s="31"/>
      <c r="U283" s="31"/>
      <c r="V283" s="31"/>
      <c r="W283" s="31"/>
      <c r="X283" s="31"/>
      <c r="Y283" s="31"/>
      <c r="Z283" s="2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</row>
    <row r="284" spans="1:38" x14ac:dyDescent="0.2">
      <c r="A284" t="s">
        <v>1247</v>
      </c>
      <c r="B284" s="30">
        <v>0.26</v>
      </c>
      <c r="C284" s="5" t="str">
        <f t="shared" si="5"/>
        <v>20.26</v>
      </c>
      <c r="D284" s="31">
        <v>0.127</v>
      </c>
      <c r="E284" s="31">
        <v>0.21299999999999999</v>
      </c>
      <c r="F284" s="31">
        <v>0.29699999999999999</v>
      </c>
      <c r="G284" s="31" t="s">
        <v>822</v>
      </c>
      <c r="H284" s="31" t="s">
        <v>822</v>
      </c>
      <c r="I284" s="31" t="s">
        <v>822</v>
      </c>
      <c r="J284" s="31" t="s">
        <v>822</v>
      </c>
      <c r="K284" s="31" t="s">
        <v>822</v>
      </c>
      <c r="L284" s="31" t="s">
        <v>822</v>
      </c>
      <c r="M284" s="31" t="s">
        <v>822</v>
      </c>
      <c r="N284" s="2" t="s">
        <v>806</v>
      </c>
      <c r="P284" s="47"/>
      <c r="Q284" s="47"/>
      <c r="R284" s="47"/>
      <c r="S284" s="31"/>
      <c r="T284" s="31"/>
      <c r="U284" s="31"/>
      <c r="V284" s="31"/>
      <c r="W284" s="31"/>
      <c r="X284" s="31"/>
      <c r="Y284" s="31"/>
      <c r="Z284" s="2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</row>
    <row r="285" spans="1:38" x14ac:dyDescent="0.2">
      <c r="A285" t="s">
        <v>1247</v>
      </c>
      <c r="B285" s="30">
        <v>0.27</v>
      </c>
      <c r="C285" s="5" t="str">
        <f t="shared" si="5"/>
        <v>20.27</v>
      </c>
      <c r="D285" s="31">
        <v>0.122</v>
      </c>
      <c r="E285" s="31">
        <v>0.20699999999999999</v>
      </c>
      <c r="F285" s="31">
        <v>0.28999999999999998</v>
      </c>
      <c r="G285" s="31" t="s">
        <v>822</v>
      </c>
      <c r="H285" s="31" t="s">
        <v>822</v>
      </c>
      <c r="I285" s="31" t="s">
        <v>822</v>
      </c>
      <c r="J285" s="31" t="s">
        <v>822</v>
      </c>
      <c r="K285" s="31" t="s">
        <v>822</v>
      </c>
      <c r="L285" s="31" t="s">
        <v>822</v>
      </c>
      <c r="M285" s="31" t="s">
        <v>822</v>
      </c>
      <c r="N285" s="2" t="s">
        <v>806</v>
      </c>
      <c r="P285" s="47"/>
      <c r="Q285" s="47"/>
      <c r="R285" s="47"/>
      <c r="S285" s="31"/>
      <c r="T285" s="31"/>
      <c r="U285" s="31"/>
      <c r="V285" s="31"/>
      <c r="W285" s="31"/>
      <c r="X285" s="31"/>
      <c r="Y285" s="31"/>
      <c r="Z285" s="2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</row>
    <row r="286" spans="1:38" x14ac:dyDescent="0.2">
      <c r="A286" t="s">
        <v>1247</v>
      </c>
      <c r="B286" s="30">
        <v>0.28000000000000003</v>
      </c>
      <c r="C286" s="5" t="str">
        <f t="shared" si="5"/>
        <v>20.28</v>
      </c>
      <c r="D286" s="31">
        <v>0.11700000000000001</v>
      </c>
      <c r="E286" s="31">
        <v>0.20100000000000001</v>
      </c>
      <c r="F286" s="31">
        <v>0.28199999999999997</v>
      </c>
      <c r="G286" s="31" t="s">
        <v>822</v>
      </c>
      <c r="H286" s="31" t="s">
        <v>822</v>
      </c>
      <c r="I286" s="31" t="s">
        <v>822</v>
      </c>
      <c r="J286" s="31" t="s">
        <v>822</v>
      </c>
      <c r="K286" s="31" t="s">
        <v>822</v>
      </c>
      <c r="L286" s="31" t="s">
        <v>822</v>
      </c>
      <c r="M286" s="31" t="s">
        <v>822</v>
      </c>
      <c r="N286" s="2" t="s">
        <v>806</v>
      </c>
      <c r="P286" s="47"/>
      <c r="Q286" s="47"/>
      <c r="R286" s="47"/>
      <c r="S286" s="31"/>
      <c r="T286" s="31"/>
      <c r="U286" s="31"/>
      <c r="V286" s="31"/>
      <c r="W286" s="31"/>
      <c r="X286" s="31"/>
      <c r="Y286" s="31"/>
      <c r="Z286" s="2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</row>
    <row r="287" spans="1:38" x14ac:dyDescent="0.2">
      <c r="A287" t="s">
        <v>1247</v>
      </c>
      <c r="B287" s="30">
        <v>0.28999999999999998</v>
      </c>
      <c r="C287" s="5" t="str">
        <f t="shared" si="5"/>
        <v>20.29</v>
      </c>
      <c r="D287" s="31">
        <v>0.112</v>
      </c>
      <c r="E287" s="31">
        <v>0.19500000000000001</v>
      </c>
      <c r="F287" s="31">
        <v>0.27500000000000002</v>
      </c>
      <c r="G287" s="31" t="s">
        <v>822</v>
      </c>
      <c r="H287" s="31" t="s">
        <v>822</v>
      </c>
      <c r="I287" s="31" t="s">
        <v>822</v>
      </c>
      <c r="J287" s="31" t="s">
        <v>822</v>
      </c>
      <c r="K287" s="31" t="s">
        <v>822</v>
      </c>
      <c r="L287" s="31" t="s">
        <v>822</v>
      </c>
      <c r="M287" s="31" t="s">
        <v>822</v>
      </c>
      <c r="N287" s="2" t="s">
        <v>806</v>
      </c>
      <c r="P287" s="47"/>
      <c r="Q287" s="47"/>
      <c r="R287" s="47"/>
      <c r="S287" s="31"/>
      <c r="T287" s="31"/>
      <c r="U287" s="31"/>
      <c r="V287" s="31"/>
      <c r="W287" s="31"/>
      <c r="X287" s="31"/>
      <c r="Y287" s="31"/>
      <c r="Z287" s="2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</row>
    <row r="288" spans="1:38" x14ac:dyDescent="0.2">
      <c r="A288" t="s">
        <v>1247</v>
      </c>
      <c r="B288" s="30">
        <v>0.3</v>
      </c>
      <c r="C288" s="5" t="str">
        <f t="shared" si="5"/>
        <v>20.3</v>
      </c>
      <c r="D288" s="31">
        <v>0.108</v>
      </c>
      <c r="E288" s="31">
        <v>0.189</v>
      </c>
      <c r="F288" s="31">
        <v>0.26700000000000002</v>
      </c>
      <c r="G288" s="31" t="s">
        <v>822</v>
      </c>
      <c r="H288" s="31" t="s">
        <v>822</v>
      </c>
      <c r="I288" s="31" t="s">
        <v>822</v>
      </c>
      <c r="J288" s="31" t="s">
        <v>822</v>
      </c>
      <c r="K288" s="31" t="s">
        <v>822</v>
      </c>
      <c r="L288" s="31" t="s">
        <v>822</v>
      </c>
      <c r="M288" s="31" t="s">
        <v>822</v>
      </c>
      <c r="N288" s="2" t="s">
        <v>806</v>
      </c>
      <c r="P288" s="47"/>
      <c r="Q288" s="47"/>
      <c r="R288" s="47"/>
      <c r="S288" s="31"/>
      <c r="T288" s="31"/>
      <c r="U288" s="31"/>
      <c r="V288" s="31"/>
      <c r="W288" s="31"/>
      <c r="X288" s="31"/>
      <c r="Y288" s="31"/>
      <c r="Z288" s="2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</row>
    <row r="289" spans="1:38" x14ac:dyDescent="0.2">
      <c r="A289" t="s">
        <v>1247</v>
      </c>
      <c r="B289" s="30">
        <v>0.31</v>
      </c>
      <c r="C289" s="5" t="str">
        <f t="shared" si="5"/>
        <v>20.31</v>
      </c>
      <c r="D289" s="31">
        <v>0.10299999999999999</v>
      </c>
      <c r="E289" s="31">
        <v>0.184</v>
      </c>
      <c r="F289" s="31">
        <v>0.26</v>
      </c>
      <c r="G289" s="31" t="s">
        <v>822</v>
      </c>
      <c r="H289" s="31" t="s">
        <v>822</v>
      </c>
      <c r="I289" s="31" t="s">
        <v>822</v>
      </c>
      <c r="J289" s="31" t="s">
        <v>822</v>
      </c>
      <c r="K289" s="31" t="s">
        <v>822</v>
      </c>
      <c r="L289" s="31" t="s">
        <v>822</v>
      </c>
      <c r="M289" s="31" t="s">
        <v>822</v>
      </c>
      <c r="N289" s="2" t="s">
        <v>806</v>
      </c>
      <c r="P289" s="47"/>
      <c r="Q289" s="47"/>
      <c r="R289" s="47"/>
      <c r="S289" s="31"/>
      <c r="T289" s="31"/>
      <c r="U289" s="31"/>
      <c r="V289" s="31"/>
      <c r="W289" s="31"/>
      <c r="X289" s="31"/>
      <c r="Y289" s="31"/>
      <c r="Z289" s="2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</row>
    <row r="290" spans="1:38" x14ac:dyDescent="0.2">
      <c r="A290" t="s">
        <v>1247</v>
      </c>
      <c r="B290" s="30">
        <v>0.32</v>
      </c>
      <c r="C290" s="5" t="str">
        <f t="shared" si="5"/>
        <v>20.32</v>
      </c>
      <c r="D290" s="47">
        <v>0.10082731803000002</v>
      </c>
      <c r="E290" s="47">
        <v>0.1811945096575</v>
      </c>
      <c r="F290" s="47">
        <v>0.25680837909874998</v>
      </c>
      <c r="G290" s="31" t="s">
        <v>822</v>
      </c>
      <c r="H290" s="31" t="s">
        <v>822</v>
      </c>
      <c r="I290" s="31" t="s">
        <v>822</v>
      </c>
      <c r="J290" s="31" t="s">
        <v>822</v>
      </c>
      <c r="K290" s="31" t="s">
        <v>822</v>
      </c>
      <c r="L290" s="31" t="s">
        <v>822</v>
      </c>
      <c r="M290" s="31" t="s">
        <v>822</v>
      </c>
      <c r="N290" s="2" t="s">
        <v>806</v>
      </c>
      <c r="P290" s="47"/>
      <c r="Q290" s="47"/>
      <c r="R290" s="47"/>
      <c r="S290" s="31"/>
      <c r="T290" s="31"/>
      <c r="U290" s="31"/>
      <c r="V290" s="31"/>
      <c r="W290" s="31"/>
      <c r="X290" s="31"/>
      <c r="Y290" s="31"/>
      <c r="Z290" s="2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</row>
    <row r="291" spans="1:38" x14ac:dyDescent="0.2">
      <c r="A291" t="s">
        <v>1247</v>
      </c>
      <c r="B291" s="30">
        <v>0.33</v>
      </c>
      <c r="C291" s="5" t="str">
        <f t="shared" si="5"/>
        <v>20.33</v>
      </c>
      <c r="D291" s="47">
        <v>9.7186286180606041E-2</v>
      </c>
      <c r="E291" s="47">
        <v>0.17676067248606062</v>
      </c>
      <c r="F291" s="47">
        <v>0.25118533394424236</v>
      </c>
      <c r="G291" s="31" t="s">
        <v>822</v>
      </c>
      <c r="H291" s="31" t="s">
        <v>822</v>
      </c>
      <c r="I291" s="31" t="s">
        <v>822</v>
      </c>
      <c r="J291" s="31" t="s">
        <v>822</v>
      </c>
      <c r="K291" s="31" t="s">
        <v>822</v>
      </c>
      <c r="L291" s="31" t="s">
        <v>822</v>
      </c>
      <c r="M291" s="31" t="s">
        <v>822</v>
      </c>
      <c r="N291" s="2" t="s">
        <v>806</v>
      </c>
      <c r="P291" s="47"/>
      <c r="Q291" s="47"/>
      <c r="R291" s="47"/>
      <c r="S291" s="31"/>
      <c r="T291" s="31"/>
      <c r="U291" s="31"/>
      <c r="V291" s="31"/>
      <c r="W291" s="31"/>
      <c r="X291" s="31"/>
      <c r="Y291" s="31"/>
      <c r="Z291" s="2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</row>
    <row r="292" spans="1:38" x14ac:dyDescent="0.2">
      <c r="A292" t="s">
        <v>1247</v>
      </c>
      <c r="B292" s="30">
        <v>0.34</v>
      </c>
      <c r="C292" s="5" t="str">
        <f t="shared" si="5"/>
        <v>20.34</v>
      </c>
      <c r="D292" s="31">
        <v>9.2999999999999999E-2</v>
      </c>
      <c r="E292" s="31">
        <v>0.17199999999999999</v>
      </c>
      <c r="F292" s="31">
        <v>0.245</v>
      </c>
      <c r="G292" s="31" t="s">
        <v>822</v>
      </c>
      <c r="H292" s="31" t="s">
        <v>822</v>
      </c>
      <c r="I292" s="31" t="s">
        <v>822</v>
      </c>
      <c r="J292" s="31" t="s">
        <v>822</v>
      </c>
      <c r="K292" s="31" t="s">
        <v>822</v>
      </c>
      <c r="L292" s="31" t="s">
        <v>822</v>
      </c>
      <c r="M292" s="31" t="s">
        <v>822</v>
      </c>
      <c r="N292" s="2" t="s">
        <v>806</v>
      </c>
      <c r="P292" s="47"/>
      <c r="Q292" s="47"/>
      <c r="R292" s="47"/>
      <c r="S292" s="31"/>
      <c r="T292" s="31"/>
      <c r="U292" s="31"/>
      <c r="V292" s="31"/>
      <c r="W292" s="31"/>
      <c r="X292" s="31"/>
      <c r="Y292" s="31"/>
      <c r="Z292" s="2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</row>
    <row r="293" spans="1:38" x14ac:dyDescent="0.2">
      <c r="A293" t="s">
        <v>1247</v>
      </c>
      <c r="B293" s="30">
        <v>0.35</v>
      </c>
      <c r="C293" s="5" t="str">
        <f t="shared" si="5"/>
        <v>20.35</v>
      </c>
      <c r="D293" s="47">
        <v>9.0528399370285728E-2</v>
      </c>
      <c r="E293" s="47">
        <v>0.1686530845154286</v>
      </c>
      <c r="F293" s="47">
        <v>0.24090319423314285</v>
      </c>
      <c r="G293" s="31" t="s">
        <v>822</v>
      </c>
      <c r="H293" s="31" t="s">
        <v>822</v>
      </c>
      <c r="I293" s="31" t="s">
        <v>822</v>
      </c>
      <c r="J293" s="31" t="s">
        <v>822</v>
      </c>
      <c r="K293" s="31" t="s">
        <v>822</v>
      </c>
      <c r="L293" s="31" t="s">
        <v>822</v>
      </c>
      <c r="M293" s="31" t="s">
        <v>822</v>
      </c>
      <c r="N293" s="2" t="s">
        <v>806</v>
      </c>
      <c r="P293" s="47"/>
      <c r="Q293" s="47"/>
      <c r="R293" s="47"/>
      <c r="S293" s="31"/>
      <c r="T293" s="31"/>
      <c r="U293" s="31"/>
      <c r="V293" s="31"/>
      <c r="W293" s="31"/>
      <c r="X293" s="31"/>
      <c r="Y293" s="31"/>
      <c r="Z293" s="2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</row>
    <row r="294" spans="1:38" x14ac:dyDescent="0.2">
      <c r="A294" t="s">
        <v>1247</v>
      </c>
      <c r="B294" s="30">
        <v>0.36</v>
      </c>
      <c r="C294" s="5" t="str">
        <f t="shared" si="5"/>
        <v>20.36</v>
      </c>
      <c r="D294" s="47">
        <v>8.7476867915555576E-2</v>
      </c>
      <c r="E294" s="47">
        <v>0.16493710669555556</v>
      </c>
      <c r="F294" s="47">
        <v>0.23619054686555557</v>
      </c>
      <c r="G294" s="31" t="s">
        <v>822</v>
      </c>
      <c r="H294" s="31" t="s">
        <v>822</v>
      </c>
      <c r="I294" s="31" t="s">
        <v>822</v>
      </c>
      <c r="J294" s="31" t="s">
        <v>822</v>
      </c>
      <c r="K294" s="31" t="s">
        <v>822</v>
      </c>
      <c r="L294" s="31" t="s">
        <v>822</v>
      </c>
      <c r="M294" s="31" t="s">
        <v>822</v>
      </c>
      <c r="N294" s="2" t="s">
        <v>806</v>
      </c>
      <c r="P294" s="47"/>
      <c r="Q294" s="47"/>
      <c r="R294" s="47"/>
      <c r="S294" s="31"/>
      <c r="T294" s="31"/>
      <c r="U294" s="31"/>
      <c r="V294" s="31"/>
      <c r="W294" s="31"/>
      <c r="X294" s="31"/>
      <c r="Y294" s="31"/>
      <c r="Z294" s="2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</row>
    <row r="295" spans="1:38" x14ac:dyDescent="0.2">
      <c r="A295" t="s">
        <v>1247</v>
      </c>
      <c r="B295" s="30">
        <v>0.37</v>
      </c>
      <c r="C295" s="5" t="str">
        <f t="shared" si="5"/>
        <v>20.37</v>
      </c>
      <c r="D295" s="31">
        <v>8.3000000000000004E-2</v>
      </c>
      <c r="E295" s="31">
        <v>0.16</v>
      </c>
      <c r="F295" s="31">
        <v>0.23</v>
      </c>
      <c r="G295" s="31" t="s">
        <v>822</v>
      </c>
      <c r="H295" s="31" t="s">
        <v>822</v>
      </c>
      <c r="I295" s="31" t="s">
        <v>822</v>
      </c>
      <c r="J295" s="31" t="s">
        <v>822</v>
      </c>
      <c r="K295" s="31" t="s">
        <v>822</v>
      </c>
      <c r="L295" s="31" t="s">
        <v>822</v>
      </c>
      <c r="M295" s="31" t="s">
        <v>822</v>
      </c>
      <c r="N295" s="2" t="s">
        <v>806</v>
      </c>
      <c r="P295" s="47"/>
      <c r="Q295" s="47"/>
      <c r="R295" s="47"/>
      <c r="S295" s="31"/>
      <c r="T295" s="31"/>
      <c r="U295" s="31"/>
      <c r="V295" s="31"/>
      <c r="W295" s="31"/>
      <c r="X295" s="31"/>
      <c r="Y295" s="31"/>
      <c r="Z295" s="2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</row>
    <row r="296" spans="1:38" x14ac:dyDescent="0.2">
      <c r="A296" t="s">
        <v>1247</v>
      </c>
      <c r="B296" s="30">
        <v>0.38</v>
      </c>
      <c r="C296" s="5" t="str">
        <f t="shared" si="5"/>
        <v>20.38</v>
      </c>
      <c r="D296" s="47">
        <v>8.1855625762105283E-2</v>
      </c>
      <c r="E296" s="47">
        <v>0.1580918843957895</v>
      </c>
      <c r="F296" s="47">
        <v>0.22750935434631578</v>
      </c>
      <c r="G296" s="31" t="s">
        <v>822</v>
      </c>
      <c r="H296" s="31" t="s">
        <v>822</v>
      </c>
      <c r="I296" s="31" t="s">
        <v>822</v>
      </c>
      <c r="J296" s="31" t="s">
        <v>822</v>
      </c>
      <c r="K296" s="31" t="s">
        <v>822</v>
      </c>
      <c r="L296" s="31" t="s">
        <v>822</v>
      </c>
      <c r="M296" s="31" t="s">
        <v>822</v>
      </c>
      <c r="N296" s="2" t="s">
        <v>806</v>
      </c>
      <c r="P296" s="47"/>
      <c r="Q296" s="47"/>
      <c r="R296" s="47"/>
      <c r="S296" s="31"/>
      <c r="T296" s="31"/>
      <c r="U296" s="31"/>
      <c r="V296" s="31"/>
      <c r="W296" s="31"/>
      <c r="X296" s="31"/>
      <c r="Y296" s="31"/>
      <c r="Z296" s="2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</row>
    <row r="297" spans="1:38" x14ac:dyDescent="0.2">
      <c r="A297" t="s">
        <v>1247</v>
      </c>
      <c r="B297" s="30">
        <v>0.39</v>
      </c>
      <c r="C297" s="5" t="str">
        <f t="shared" si="5"/>
        <v>20.39</v>
      </c>
      <c r="D297" s="31">
        <v>7.8E-2</v>
      </c>
      <c r="E297" s="31">
        <v>0.154</v>
      </c>
      <c r="F297" s="31">
        <v>0.222</v>
      </c>
      <c r="G297" s="31" t="s">
        <v>822</v>
      </c>
      <c r="H297" s="31" t="s">
        <v>822</v>
      </c>
      <c r="I297" s="31" t="s">
        <v>822</v>
      </c>
      <c r="J297" s="31" t="s">
        <v>822</v>
      </c>
      <c r="K297" s="31" t="s">
        <v>822</v>
      </c>
      <c r="L297" s="31" t="s">
        <v>822</v>
      </c>
      <c r="M297" s="31" t="s">
        <v>822</v>
      </c>
      <c r="N297" s="2" t="s">
        <v>806</v>
      </c>
      <c r="P297" s="47"/>
      <c r="Q297" s="47"/>
      <c r="R297" s="47"/>
      <c r="S297" s="31"/>
      <c r="T297" s="31"/>
      <c r="U297" s="31"/>
      <c r="V297" s="31"/>
      <c r="W297" s="31"/>
      <c r="X297" s="31"/>
      <c r="Y297" s="31"/>
      <c r="Z297" s="2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</row>
    <row r="298" spans="1:38" x14ac:dyDescent="0.2">
      <c r="A298" t="s">
        <v>1247</v>
      </c>
      <c r="B298" s="30">
        <v>0.4</v>
      </c>
      <c r="C298" s="5" t="str">
        <f t="shared" si="5"/>
        <v>20.4</v>
      </c>
      <c r="D298" s="47">
        <v>7.6796507824000007E-2</v>
      </c>
      <c r="E298" s="47">
        <v>0.151931184326</v>
      </c>
      <c r="F298" s="47">
        <v>0.21969628107899999</v>
      </c>
      <c r="G298" s="31" t="s">
        <v>822</v>
      </c>
      <c r="H298" s="31" t="s">
        <v>822</v>
      </c>
      <c r="I298" s="31" t="s">
        <v>822</v>
      </c>
      <c r="J298" s="31" t="s">
        <v>822</v>
      </c>
      <c r="K298" s="31" t="s">
        <v>822</v>
      </c>
      <c r="L298" s="31" t="s">
        <v>822</v>
      </c>
      <c r="M298" s="31" t="s">
        <v>822</v>
      </c>
      <c r="N298" s="2" t="s">
        <v>806</v>
      </c>
      <c r="P298" s="47"/>
      <c r="Q298" s="47"/>
      <c r="R298" s="47"/>
      <c r="S298" s="31"/>
      <c r="T298" s="31"/>
      <c r="U298" s="31"/>
      <c r="V298" s="31"/>
      <c r="W298" s="31"/>
      <c r="X298" s="31"/>
      <c r="Y298" s="31"/>
      <c r="Z298" s="2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</row>
    <row r="299" spans="1:38" x14ac:dyDescent="0.2">
      <c r="A299" t="s">
        <v>1247</v>
      </c>
      <c r="B299" s="30">
        <v>0.41</v>
      </c>
      <c r="C299" s="5" t="str">
        <f t="shared" si="5"/>
        <v>20.41</v>
      </c>
      <c r="D299" s="31">
        <v>7.2999999999999995E-2</v>
      </c>
      <c r="E299" s="31">
        <v>0.14799999999999999</v>
      </c>
      <c r="F299" s="31">
        <v>0.214</v>
      </c>
      <c r="G299" s="31" t="s">
        <v>822</v>
      </c>
      <c r="H299" s="31" t="s">
        <v>822</v>
      </c>
      <c r="I299" s="31" t="s">
        <v>822</v>
      </c>
      <c r="J299" s="31" t="s">
        <v>822</v>
      </c>
      <c r="K299" s="31" t="s">
        <v>822</v>
      </c>
      <c r="L299" s="31" t="s">
        <v>822</v>
      </c>
      <c r="M299" s="31" t="s">
        <v>822</v>
      </c>
      <c r="N299" s="2" t="s">
        <v>806</v>
      </c>
      <c r="P299" s="47"/>
      <c r="Q299" s="47"/>
      <c r="R299" s="47"/>
      <c r="S299" s="31"/>
      <c r="T299" s="31"/>
      <c r="U299" s="31"/>
      <c r="V299" s="31"/>
      <c r="W299" s="31"/>
      <c r="X299" s="31"/>
      <c r="Y299" s="31"/>
      <c r="Z299" s="2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</row>
    <row r="300" spans="1:38" x14ac:dyDescent="0.2">
      <c r="A300" t="s">
        <v>1247</v>
      </c>
      <c r="B300" s="30">
        <v>0.42</v>
      </c>
      <c r="C300" s="5" t="str">
        <f t="shared" si="5"/>
        <v>20.42</v>
      </c>
      <c r="D300" s="47">
        <v>7.2219210641904771E-2</v>
      </c>
      <c r="E300" s="47">
        <v>0.14635721759619047</v>
      </c>
      <c r="F300" s="47">
        <v>0.21262731002761906</v>
      </c>
      <c r="G300" s="31" t="s">
        <v>822</v>
      </c>
      <c r="H300" s="31" t="s">
        <v>822</v>
      </c>
      <c r="I300" s="31" t="s">
        <v>822</v>
      </c>
      <c r="J300" s="31" t="s">
        <v>822</v>
      </c>
      <c r="K300" s="31" t="s">
        <v>822</v>
      </c>
      <c r="L300" s="31" t="s">
        <v>822</v>
      </c>
      <c r="M300" s="31" t="s">
        <v>822</v>
      </c>
      <c r="N300" s="2" t="s">
        <v>806</v>
      </c>
      <c r="P300" s="47"/>
      <c r="Q300" s="47"/>
      <c r="R300" s="47"/>
      <c r="S300" s="31"/>
      <c r="T300" s="31"/>
      <c r="U300" s="31"/>
      <c r="V300" s="31"/>
      <c r="W300" s="31"/>
      <c r="X300" s="31"/>
      <c r="Y300" s="31"/>
      <c r="Z300" s="2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</row>
    <row r="301" spans="1:38" x14ac:dyDescent="0.2">
      <c r="A301" t="s">
        <v>1247</v>
      </c>
      <c r="B301" s="30">
        <v>0.43</v>
      </c>
      <c r="C301" s="5" t="str">
        <f t="shared" si="5"/>
        <v>20.43</v>
      </c>
      <c r="D301" s="47">
        <v>7.0090235208372098E-2</v>
      </c>
      <c r="E301" s="47">
        <v>0.14376467493116279</v>
      </c>
      <c r="F301" s="47">
        <v>0.20933941651534882</v>
      </c>
      <c r="G301" s="31" t="s">
        <v>822</v>
      </c>
      <c r="H301" s="31" t="s">
        <v>822</v>
      </c>
      <c r="I301" s="31" t="s">
        <v>822</v>
      </c>
      <c r="J301" s="31" t="s">
        <v>822</v>
      </c>
      <c r="K301" s="31" t="s">
        <v>822</v>
      </c>
      <c r="L301" s="31" t="s">
        <v>822</v>
      </c>
      <c r="M301" s="31" t="s">
        <v>822</v>
      </c>
      <c r="N301" s="2" t="s">
        <v>806</v>
      </c>
      <c r="P301" s="47"/>
      <c r="Q301" s="47"/>
      <c r="R301" s="47"/>
      <c r="S301" s="31"/>
      <c r="T301" s="31"/>
      <c r="U301" s="31"/>
      <c r="V301" s="31"/>
      <c r="W301" s="31"/>
      <c r="X301" s="31"/>
      <c r="Y301" s="31"/>
      <c r="Z301" s="2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</row>
    <row r="302" spans="1:38" x14ac:dyDescent="0.2">
      <c r="A302" t="s">
        <v>1247</v>
      </c>
      <c r="B302" s="30">
        <v>0.44</v>
      </c>
      <c r="C302" s="5" t="str">
        <f t="shared" si="5"/>
        <v>20.44</v>
      </c>
      <c r="D302" s="47">
        <v>6.8058031385454548E-2</v>
      </c>
      <c r="E302" s="47">
        <v>0.14128997511454547</v>
      </c>
      <c r="F302" s="47">
        <v>0.2062009727081818</v>
      </c>
      <c r="G302" s="31" t="s">
        <v>822</v>
      </c>
      <c r="H302" s="31" t="s">
        <v>822</v>
      </c>
      <c r="I302" s="31" t="s">
        <v>822</v>
      </c>
      <c r="J302" s="31" t="s">
        <v>822</v>
      </c>
      <c r="K302" s="31" t="s">
        <v>822</v>
      </c>
      <c r="L302" s="31" t="s">
        <v>822</v>
      </c>
      <c r="M302" s="31" t="s">
        <v>822</v>
      </c>
      <c r="N302" s="2" t="s">
        <v>806</v>
      </c>
      <c r="P302" s="47"/>
      <c r="Q302" s="47"/>
      <c r="R302" s="47"/>
      <c r="S302" s="31"/>
      <c r="T302" s="31"/>
      <c r="U302" s="31"/>
      <c r="V302" s="31"/>
      <c r="W302" s="31"/>
      <c r="X302" s="31"/>
      <c r="Y302" s="31"/>
      <c r="Z302" s="2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</row>
    <row r="303" spans="1:38" x14ac:dyDescent="0.2">
      <c r="A303" t="s">
        <v>1247</v>
      </c>
      <c r="B303" s="30">
        <v>0.45</v>
      </c>
      <c r="C303" s="5" t="str">
        <f t="shared" si="5"/>
        <v>20.45</v>
      </c>
      <c r="D303" s="47">
        <v>6.6116147732444452E-2</v>
      </c>
      <c r="E303" s="47">
        <v>0.13892526195644445</v>
      </c>
      <c r="F303" s="47">
        <v>0.20320201529244442</v>
      </c>
      <c r="G303" s="31" t="s">
        <v>822</v>
      </c>
      <c r="H303" s="31" t="s">
        <v>822</v>
      </c>
      <c r="I303" s="31" t="s">
        <v>822</v>
      </c>
      <c r="J303" s="31" t="s">
        <v>822</v>
      </c>
      <c r="K303" s="31" t="s">
        <v>822</v>
      </c>
      <c r="L303" s="31" t="s">
        <v>822</v>
      </c>
      <c r="M303" s="31" t="s">
        <v>822</v>
      </c>
      <c r="N303" s="2" t="s">
        <v>806</v>
      </c>
      <c r="P303" s="47"/>
      <c r="Q303" s="47"/>
      <c r="R303" s="47"/>
      <c r="S303" s="31"/>
      <c r="T303" s="31"/>
      <c r="U303" s="31"/>
      <c r="V303" s="31"/>
      <c r="W303" s="31"/>
      <c r="X303" s="31"/>
      <c r="Y303" s="31"/>
      <c r="Z303" s="2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</row>
    <row r="304" spans="1:38" x14ac:dyDescent="0.2">
      <c r="A304" t="s">
        <v>1247</v>
      </c>
      <c r="B304" s="30">
        <v>0.46</v>
      </c>
      <c r="C304" s="5" t="str">
        <f t="shared" si="5"/>
        <v>20.46</v>
      </c>
      <c r="D304" s="31">
        <v>6.4000000000000001E-2</v>
      </c>
      <c r="E304" s="31">
        <v>0.13600000000000001</v>
      </c>
      <c r="F304" s="31">
        <v>0.19900000000000001</v>
      </c>
      <c r="G304" s="31">
        <v>0.247</v>
      </c>
      <c r="H304" s="31">
        <v>0.28299999999999997</v>
      </c>
      <c r="I304" s="31">
        <v>0.32</v>
      </c>
      <c r="J304" s="31" t="s">
        <v>822</v>
      </c>
      <c r="K304" s="31" t="s">
        <v>822</v>
      </c>
      <c r="L304" s="31" t="s">
        <v>822</v>
      </c>
      <c r="M304" s="31" t="s">
        <v>822</v>
      </c>
      <c r="N304" s="2" t="s">
        <v>806</v>
      </c>
      <c r="P304" s="47"/>
      <c r="Q304" s="47"/>
      <c r="R304" s="47"/>
      <c r="S304" s="31"/>
      <c r="T304" s="31"/>
      <c r="U304" s="31"/>
      <c r="V304" s="31"/>
      <c r="W304" s="31"/>
      <c r="X304" s="31"/>
      <c r="Y304" s="31"/>
      <c r="Z304" s="2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</row>
    <row r="305" spans="1:38" x14ac:dyDescent="0.2">
      <c r="A305" t="s">
        <v>1247</v>
      </c>
      <c r="B305" s="30">
        <v>0.47</v>
      </c>
      <c r="C305" s="5" t="str">
        <f t="shared" si="5"/>
        <v>20.47</v>
      </c>
      <c r="D305" s="47">
        <v>6.2480280467234042E-2</v>
      </c>
      <c r="E305" s="47">
        <v>0.13449771391574469</v>
      </c>
      <c r="F305" s="47">
        <v>0.19758694608851063</v>
      </c>
      <c r="G305" s="31">
        <v>0.247</v>
      </c>
      <c r="H305" s="31">
        <v>0.28299999999999997</v>
      </c>
      <c r="I305" s="31">
        <v>0.32</v>
      </c>
      <c r="J305" s="31" t="s">
        <v>822</v>
      </c>
      <c r="K305" s="31" t="s">
        <v>822</v>
      </c>
      <c r="L305" s="31" t="s">
        <v>822</v>
      </c>
      <c r="M305" s="31" t="s">
        <v>822</v>
      </c>
      <c r="N305" s="2" t="s">
        <v>806</v>
      </c>
      <c r="P305" s="47"/>
      <c r="Q305" s="47"/>
      <c r="R305" s="47"/>
      <c r="S305" s="31"/>
      <c r="T305" s="31"/>
      <c r="U305" s="31"/>
      <c r="V305" s="31"/>
      <c r="W305" s="31"/>
      <c r="X305" s="31"/>
      <c r="Y305" s="31"/>
      <c r="Z305" s="2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</row>
    <row r="306" spans="1:38" x14ac:dyDescent="0.2">
      <c r="A306" t="s">
        <v>1247</v>
      </c>
      <c r="B306" s="30">
        <v>0.48</v>
      </c>
      <c r="C306" s="5" t="str">
        <f t="shared" si="5"/>
        <v>20.48</v>
      </c>
      <c r="D306" s="47">
        <v>6.0775967686666675E-2</v>
      </c>
      <c r="E306" s="47">
        <v>0.13242230077166667</v>
      </c>
      <c r="F306" s="47">
        <v>0.19495488239916667</v>
      </c>
      <c r="G306" s="31">
        <v>0.247</v>
      </c>
      <c r="H306" s="31">
        <v>0.28299999999999997</v>
      </c>
      <c r="I306" s="31">
        <v>0.32</v>
      </c>
      <c r="J306" s="31" t="s">
        <v>822</v>
      </c>
      <c r="K306" s="31" t="s">
        <v>822</v>
      </c>
      <c r="L306" s="31" t="s">
        <v>822</v>
      </c>
      <c r="M306" s="31" t="s">
        <v>822</v>
      </c>
      <c r="N306" s="2" t="s">
        <v>806</v>
      </c>
      <c r="P306" s="47"/>
      <c r="Q306" s="47"/>
      <c r="R306" s="47"/>
      <c r="S306" s="31"/>
      <c r="T306" s="31"/>
      <c r="U306" s="31"/>
      <c r="V306" s="31"/>
      <c r="W306" s="31"/>
      <c r="X306" s="31"/>
      <c r="Y306" s="31"/>
      <c r="Z306" s="2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</row>
    <row r="307" spans="1:38" x14ac:dyDescent="0.2">
      <c r="A307" t="s">
        <v>1247</v>
      </c>
      <c r="B307" s="30">
        <v>0.49</v>
      </c>
      <c r="C307" s="5" t="str">
        <f t="shared" si="5"/>
        <v>20.49</v>
      </c>
      <c r="D307" s="31">
        <v>5.8999999999999997E-2</v>
      </c>
      <c r="E307" s="31">
        <v>0.13</v>
      </c>
      <c r="F307" s="31">
        <v>0.192</v>
      </c>
      <c r="G307" s="31">
        <v>0.247</v>
      </c>
      <c r="H307" s="31">
        <v>0.28299999999999997</v>
      </c>
      <c r="I307" s="31">
        <v>0.32</v>
      </c>
      <c r="J307" s="31" t="s">
        <v>822</v>
      </c>
      <c r="K307" s="31" t="s">
        <v>822</v>
      </c>
      <c r="L307" s="31" t="s">
        <v>822</v>
      </c>
      <c r="M307" s="31" t="s">
        <v>822</v>
      </c>
      <c r="N307" s="2" t="s">
        <v>806</v>
      </c>
      <c r="P307" s="47"/>
      <c r="Q307" s="47"/>
      <c r="R307" s="47"/>
      <c r="S307" s="31"/>
      <c r="T307" s="31"/>
      <c r="U307" s="31"/>
      <c r="V307" s="31"/>
      <c r="W307" s="31"/>
      <c r="X307" s="31"/>
      <c r="Y307" s="31"/>
      <c r="Z307" s="2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</row>
    <row r="308" spans="1:38" x14ac:dyDescent="0.2">
      <c r="A308" t="s">
        <v>1247</v>
      </c>
      <c r="B308" s="30">
        <v>0.5</v>
      </c>
      <c r="C308" s="5" t="str">
        <f t="shared" si="5"/>
        <v>20.5</v>
      </c>
      <c r="D308" s="47">
        <v>5.7571859659200003E-2</v>
      </c>
      <c r="E308" s="47">
        <v>0.1285205240608</v>
      </c>
      <c r="F308" s="47">
        <v>0.19000660266319999</v>
      </c>
      <c r="G308" s="31">
        <v>0.247</v>
      </c>
      <c r="H308" s="31">
        <v>0.28299999999999997</v>
      </c>
      <c r="I308" s="31">
        <v>0.32</v>
      </c>
      <c r="J308" s="31" t="s">
        <v>822</v>
      </c>
      <c r="K308" s="31" t="s">
        <v>822</v>
      </c>
      <c r="L308" s="31" t="s">
        <v>822</v>
      </c>
      <c r="M308" s="31" t="s">
        <v>822</v>
      </c>
      <c r="N308" s="2" t="s">
        <v>806</v>
      </c>
      <c r="P308" s="47"/>
      <c r="Q308" s="47"/>
      <c r="R308" s="47"/>
      <c r="S308" s="31"/>
      <c r="T308" s="31"/>
      <c r="U308" s="31"/>
      <c r="V308" s="31"/>
      <c r="W308" s="31"/>
      <c r="X308" s="31"/>
      <c r="Y308" s="31"/>
      <c r="Z308" s="2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</row>
    <row r="309" spans="1:38" x14ac:dyDescent="0.2">
      <c r="A309" t="s">
        <v>1247</v>
      </c>
      <c r="B309" s="30">
        <v>0.51</v>
      </c>
      <c r="C309" s="5" t="str">
        <f t="shared" si="5"/>
        <v>20.51</v>
      </c>
      <c r="D309" s="47">
        <v>5.6064044116862742E-2</v>
      </c>
      <c r="E309" s="47">
        <v>0.12668439384392158</v>
      </c>
      <c r="F309" s="47">
        <v>0.18767800043450977</v>
      </c>
      <c r="G309" s="31">
        <v>0.247</v>
      </c>
      <c r="H309" s="31">
        <v>0.28299999999999997</v>
      </c>
      <c r="I309" s="31">
        <v>0.32</v>
      </c>
      <c r="J309" s="31" t="s">
        <v>822</v>
      </c>
      <c r="K309" s="31" t="s">
        <v>822</v>
      </c>
      <c r="L309" s="31" t="s">
        <v>822</v>
      </c>
      <c r="M309" s="31" t="s">
        <v>822</v>
      </c>
      <c r="N309" s="2" t="s">
        <v>806</v>
      </c>
      <c r="P309" s="47"/>
      <c r="Q309" s="47"/>
      <c r="R309" s="47"/>
      <c r="S309" s="31"/>
      <c r="T309" s="31"/>
      <c r="U309" s="31"/>
      <c r="V309" s="31"/>
      <c r="W309" s="31"/>
      <c r="X309" s="31"/>
      <c r="Y309" s="31"/>
      <c r="Z309" s="2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</row>
    <row r="310" spans="1:38" x14ac:dyDescent="0.2">
      <c r="A310" t="s">
        <v>1247</v>
      </c>
      <c r="B310" s="30">
        <v>0.52</v>
      </c>
      <c r="C310" s="5" t="str">
        <f t="shared" si="5"/>
        <v>20.52</v>
      </c>
      <c r="D310" s="31">
        <v>5.3999999999999999E-2</v>
      </c>
      <c r="E310" s="31">
        <v>0.124</v>
      </c>
      <c r="F310" s="31">
        <v>0.184</v>
      </c>
      <c r="G310" s="31">
        <v>0.247</v>
      </c>
      <c r="H310" s="31">
        <v>0.28299999999999997</v>
      </c>
      <c r="I310" s="31">
        <v>0.32</v>
      </c>
      <c r="J310" s="31" t="s">
        <v>822</v>
      </c>
      <c r="K310" s="31" t="s">
        <v>822</v>
      </c>
      <c r="L310" s="31" t="s">
        <v>822</v>
      </c>
      <c r="M310" s="31" t="s">
        <v>822</v>
      </c>
      <c r="N310" s="2" t="s">
        <v>806</v>
      </c>
      <c r="P310" s="47"/>
      <c r="Q310" s="47"/>
      <c r="R310" s="47"/>
      <c r="S310" s="31"/>
      <c r="T310" s="31"/>
      <c r="U310" s="31"/>
      <c r="V310" s="31"/>
      <c r="W310" s="31"/>
      <c r="X310" s="31"/>
      <c r="Y310" s="31"/>
      <c r="Z310" s="2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</row>
    <row r="311" spans="1:38" x14ac:dyDescent="0.2">
      <c r="A311" t="s">
        <v>1247</v>
      </c>
      <c r="B311" s="30">
        <v>0.53</v>
      </c>
      <c r="C311" s="5" t="str">
        <f t="shared" si="5"/>
        <v>20.53</v>
      </c>
      <c r="D311" s="47">
        <v>5.3219109131320746E-2</v>
      </c>
      <c r="E311" s="47">
        <v>0.12321999720830189</v>
      </c>
      <c r="F311" s="47">
        <v>0.18328441132377357</v>
      </c>
      <c r="G311" s="31">
        <v>0.247</v>
      </c>
      <c r="H311" s="31">
        <v>0.28299999999999997</v>
      </c>
      <c r="I311" s="31">
        <v>0.32</v>
      </c>
      <c r="J311" s="31" t="s">
        <v>822</v>
      </c>
      <c r="K311" s="31" t="s">
        <v>822</v>
      </c>
      <c r="L311" s="31" t="s">
        <v>822</v>
      </c>
      <c r="M311" s="31" t="s">
        <v>822</v>
      </c>
      <c r="N311" s="2" t="s">
        <v>806</v>
      </c>
      <c r="P311" s="47"/>
      <c r="Q311" s="47"/>
      <c r="R311" s="47"/>
      <c r="S311" s="31"/>
      <c r="T311" s="31"/>
      <c r="U311" s="31"/>
      <c r="V311" s="31"/>
      <c r="W311" s="31"/>
      <c r="X311" s="31"/>
      <c r="Y311" s="31"/>
      <c r="Z311" s="2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</row>
    <row r="312" spans="1:38" x14ac:dyDescent="0.2">
      <c r="A312" t="s">
        <v>1247</v>
      </c>
      <c r="B312" s="30">
        <v>0.54</v>
      </c>
      <c r="C312" s="5" t="str">
        <f t="shared" si="5"/>
        <v>20.54</v>
      </c>
      <c r="D312" s="47">
        <v>5.1875667610370359E-2</v>
      </c>
      <c r="E312" s="47">
        <v>0.12158403213037036</v>
      </c>
      <c r="F312" s="47">
        <v>0.18120966091037036</v>
      </c>
      <c r="G312" s="31">
        <v>0.247</v>
      </c>
      <c r="H312" s="31">
        <v>0.28299999999999997</v>
      </c>
      <c r="I312" s="31">
        <v>0.32</v>
      </c>
      <c r="J312" s="31" t="s">
        <v>822</v>
      </c>
      <c r="K312" s="31" t="s">
        <v>822</v>
      </c>
      <c r="L312" s="31" t="s">
        <v>822</v>
      </c>
      <c r="M312" s="31" t="s">
        <v>822</v>
      </c>
      <c r="N312" s="2" t="s">
        <v>806</v>
      </c>
      <c r="P312" s="47"/>
      <c r="Q312" s="47"/>
      <c r="R312" s="47"/>
      <c r="S312" s="31"/>
      <c r="T312" s="31"/>
      <c r="U312" s="31"/>
      <c r="V312" s="31"/>
      <c r="W312" s="31"/>
      <c r="X312" s="31"/>
      <c r="Y312" s="31"/>
      <c r="Z312" s="2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</row>
    <row r="313" spans="1:38" x14ac:dyDescent="0.2">
      <c r="A313" t="s">
        <v>1247</v>
      </c>
      <c r="B313" s="30">
        <v>0.55000000000000004</v>
      </c>
      <c r="C313" s="5" t="str">
        <f t="shared" si="5"/>
        <v>20.55</v>
      </c>
      <c r="D313" s="47">
        <v>5.0581078508363631E-2</v>
      </c>
      <c r="E313" s="47">
        <v>0.12000755669163635</v>
      </c>
      <c r="F313" s="47">
        <v>0.17921035596654544</v>
      </c>
      <c r="G313" s="31">
        <v>0.247</v>
      </c>
      <c r="H313" s="31">
        <v>0.28299999999999997</v>
      </c>
      <c r="I313" s="31">
        <v>0.32</v>
      </c>
      <c r="J313" s="31" t="s">
        <v>822</v>
      </c>
      <c r="K313" s="31" t="s">
        <v>822</v>
      </c>
      <c r="L313" s="31" t="s">
        <v>822</v>
      </c>
      <c r="M313" s="31" t="s">
        <v>822</v>
      </c>
      <c r="N313" s="2" t="s">
        <v>806</v>
      </c>
      <c r="P313" s="47"/>
      <c r="Q313" s="47"/>
      <c r="R313" s="47"/>
      <c r="S313" s="31"/>
      <c r="T313" s="31"/>
      <c r="U313" s="31"/>
      <c r="V313" s="31"/>
      <c r="W313" s="31"/>
      <c r="X313" s="31"/>
      <c r="Y313" s="31"/>
      <c r="Z313" s="2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</row>
    <row r="314" spans="1:38" x14ac:dyDescent="0.2">
      <c r="A314" t="s">
        <v>1247</v>
      </c>
      <c r="B314" s="30">
        <v>0.56000000000000005</v>
      </c>
      <c r="C314" s="5" t="str">
        <f t="shared" si="5"/>
        <v>20.56</v>
      </c>
      <c r="D314" s="31">
        <v>4.9000000000000002E-2</v>
      </c>
      <c r="E314" s="31">
        <v>0.11799999999999999</v>
      </c>
      <c r="F314" s="31">
        <v>0.17699999999999999</v>
      </c>
      <c r="G314" s="31">
        <v>0.247</v>
      </c>
      <c r="H314" s="31">
        <v>0.28299999999999997</v>
      </c>
      <c r="I314" s="31">
        <v>0.32</v>
      </c>
      <c r="J314" s="31" t="s">
        <v>822</v>
      </c>
      <c r="K314" s="31" t="s">
        <v>822</v>
      </c>
      <c r="L314" s="31" t="s">
        <v>822</v>
      </c>
      <c r="M314" s="31" t="s">
        <v>822</v>
      </c>
      <c r="N314" s="2" t="s">
        <v>806</v>
      </c>
      <c r="P314" s="47"/>
      <c r="Q314" s="47"/>
      <c r="R314" s="47"/>
      <c r="S314" s="31"/>
      <c r="T314" s="31"/>
      <c r="U314" s="31"/>
      <c r="V314" s="31"/>
      <c r="W314" s="31"/>
      <c r="X314" s="31"/>
      <c r="Y314" s="31"/>
      <c r="Z314" s="2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</row>
    <row r="315" spans="1:38" x14ac:dyDescent="0.2">
      <c r="A315" t="s">
        <v>1247</v>
      </c>
      <c r="B315" s="30">
        <v>0.56999999999999995</v>
      </c>
      <c r="C315" s="5" t="str">
        <f t="shared" si="5"/>
        <v>20.57</v>
      </c>
      <c r="D315" s="47">
        <v>4.8128172841403513E-2</v>
      </c>
      <c r="E315" s="47">
        <v>0.11702055059719299</v>
      </c>
      <c r="F315" s="47">
        <v>0.17542219923087721</v>
      </c>
      <c r="G315" s="31">
        <v>0.247</v>
      </c>
      <c r="H315" s="31">
        <v>0.28299999999999997</v>
      </c>
      <c r="I315" s="31">
        <v>0.32</v>
      </c>
      <c r="J315" s="31" t="s">
        <v>822</v>
      </c>
      <c r="K315" s="31" t="s">
        <v>822</v>
      </c>
      <c r="L315" s="31" t="s">
        <v>822</v>
      </c>
      <c r="M315" s="31" t="s">
        <v>822</v>
      </c>
      <c r="N315" s="2" t="s">
        <v>806</v>
      </c>
      <c r="P315" s="47"/>
      <c r="Q315" s="47"/>
      <c r="R315" s="47"/>
      <c r="S315" s="31"/>
      <c r="T315" s="31"/>
      <c r="U315" s="31"/>
      <c r="V315" s="31"/>
      <c r="W315" s="31"/>
      <c r="X315" s="31"/>
      <c r="Y315" s="31"/>
      <c r="Z315" s="2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</row>
    <row r="316" spans="1:38" x14ac:dyDescent="0.2">
      <c r="A316" t="s">
        <v>1247</v>
      </c>
      <c r="B316" s="30">
        <v>0.57999999999999996</v>
      </c>
      <c r="C316" s="5" t="str">
        <f t="shared" si="5"/>
        <v>20.58</v>
      </c>
      <c r="D316" s="47">
        <v>4.6965157223448274E-2</v>
      </c>
      <c r="E316" s="47">
        <v>0.11560429770758619</v>
      </c>
      <c r="F316" s="47">
        <v>0.17362609043379312</v>
      </c>
      <c r="G316" s="31">
        <v>0.247</v>
      </c>
      <c r="H316" s="31">
        <v>0.28299999999999997</v>
      </c>
      <c r="I316" s="31">
        <v>0.32</v>
      </c>
      <c r="J316" s="31" t="s">
        <v>822</v>
      </c>
      <c r="K316" s="31" t="s">
        <v>822</v>
      </c>
      <c r="L316" s="31" t="s">
        <v>822</v>
      </c>
      <c r="M316" s="31" t="s">
        <v>822</v>
      </c>
      <c r="N316" s="2" t="s">
        <v>806</v>
      </c>
      <c r="P316" s="47"/>
      <c r="Q316" s="47"/>
      <c r="R316" s="47"/>
      <c r="S316" s="31"/>
      <c r="T316" s="31"/>
      <c r="U316" s="31"/>
      <c r="V316" s="31"/>
      <c r="W316" s="31"/>
      <c r="X316" s="31"/>
      <c r="Y316" s="31"/>
      <c r="Z316" s="2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</row>
    <row r="317" spans="1:38" x14ac:dyDescent="0.2">
      <c r="A317" t="s">
        <v>1247</v>
      </c>
      <c r="B317" s="30">
        <v>0.59</v>
      </c>
      <c r="C317" s="5" t="str">
        <f t="shared" si="5"/>
        <v>20.59</v>
      </c>
      <c r="D317" s="47">
        <v>4.5841565863728811E-2</v>
      </c>
      <c r="E317" s="47">
        <v>0.11423605339050849</v>
      </c>
      <c r="F317" s="47">
        <v>0.17189086668067796</v>
      </c>
      <c r="G317" s="31">
        <v>0.247</v>
      </c>
      <c r="H317" s="31">
        <v>0.28299999999999997</v>
      </c>
      <c r="I317" s="31">
        <v>0.32</v>
      </c>
      <c r="J317" s="31" t="s">
        <v>822</v>
      </c>
      <c r="K317" s="31" t="s">
        <v>822</v>
      </c>
      <c r="L317" s="31" t="s">
        <v>822</v>
      </c>
      <c r="M317" s="31" t="s">
        <v>822</v>
      </c>
      <c r="N317" s="2" t="s">
        <v>806</v>
      </c>
      <c r="P317" s="47"/>
      <c r="Q317" s="47"/>
      <c r="R317" s="47"/>
      <c r="S317" s="31"/>
      <c r="T317" s="31"/>
      <c r="U317" s="31"/>
      <c r="V317" s="31"/>
      <c r="W317" s="31"/>
      <c r="X317" s="31"/>
      <c r="Y317" s="31"/>
      <c r="Z317" s="2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</row>
    <row r="318" spans="1:38" x14ac:dyDescent="0.2">
      <c r="A318" t="s">
        <v>1247</v>
      </c>
      <c r="B318" s="30">
        <v>0.6</v>
      </c>
      <c r="C318" s="5" t="str">
        <f t="shared" si="5"/>
        <v>20.6</v>
      </c>
      <c r="D318" s="31">
        <v>4.3999999999999997E-2</v>
      </c>
      <c r="E318" s="31">
        <v>0.112</v>
      </c>
      <c r="F318" s="31">
        <v>0.16900000000000001</v>
      </c>
      <c r="G318" s="31">
        <v>0.247</v>
      </c>
      <c r="H318" s="31">
        <v>0.28299999999999997</v>
      </c>
      <c r="I318" s="31">
        <v>0.32</v>
      </c>
      <c r="J318" s="31" t="s">
        <v>822</v>
      </c>
      <c r="K318" s="31" t="s">
        <v>822</v>
      </c>
      <c r="L318" s="31" t="s">
        <v>822</v>
      </c>
      <c r="M318" s="31" t="s">
        <v>822</v>
      </c>
      <c r="N318" s="2" t="s">
        <v>806</v>
      </c>
      <c r="P318" s="47"/>
      <c r="Q318" s="47"/>
      <c r="R318" s="47"/>
      <c r="S318" s="31"/>
      <c r="T318" s="31"/>
      <c r="U318" s="31"/>
      <c r="V318" s="31"/>
      <c r="W318" s="31"/>
      <c r="X318" s="31"/>
      <c r="Y318" s="31"/>
      <c r="Z318" s="2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</row>
    <row r="319" spans="1:38" x14ac:dyDescent="0.2">
      <c r="A319" t="s">
        <v>1247</v>
      </c>
      <c r="B319" s="32">
        <v>0.61</v>
      </c>
      <c r="C319" s="5" t="str">
        <f t="shared" si="5"/>
        <v>20.61</v>
      </c>
      <c r="D319" s="31">
        <v>4.3999999999999997E-2</v>
      </c>
      <c r="E319" s="31">
        <v>0.112</v>
      </c>
      <c r="F319" s="31">
        <v>0.16900000000000001</v>
      </c>
      <c r="G319" s="31">
        <v>0.247</v>
      </c>
      <c r="H319" s="31">
        <v>0.28299999999999997</v>
      </c>
      <c r="I319" s="31">
        <v>0.32</v>
      </c>
      <c r="J319" s="31" t="s">
        <v>822</v>
      </c>
      <c r="K319" s="31" t="s">
        <v>822</v>
      </c>
      <c r="L319" s="31" t="s">
        <v>822</v>
      </c>
      <c r="M319" s="31" t="s">
        <v>822</v>
      </c>
      <c r="N319" s="2" t="s">
        <v>806</v>
      </c>
      <c r="P319" s="47"/>
      <c r="Q319" s="47"/>
      <c r="R319" s="47"/>
      <c r="S319" s="31"/>
      <c r="T319" s="31"/>
      <c r="U319" s="31"/>
      <c r="V319" s="31"/>
      <c r="W319" s="31"/>
      <c r="X319" s="31"/>
      <c r="Y319" s="31"/>
      <c r="Z319" s="2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</row>
    <row r="320" spans="1:38" x14ac:dyDescent="0.2">
      <c r="A320" t="s">
        <v>1247</v>
      </c>
      <c r="B320" s="32">
        <v>0.62</v>
      </c>
      <c r="C320" s="5" t="str">
        <f t="shared" si="5"/>
        <v>20.62</v>
      </c>
      <c r="D320" s="31">
        <v>4.3999999999999997E-2</v>
      </c>
      <c r="E320" s="31">
        <v>0.112</v>
      </c>
      <c r="F320" s="31">
        <v>0.16900000000000001</v>
      </c>
      <c r="G320" s="31">
        <v>0.247</v>
      </c>
      <c r="H320" s="31">
        <v>0.28299999999999997</v>
      </c>
      <c r="I320" s="31">
        <v>0.32</v>
      </c>
      <c r="J320" s="31" t="s">
        <v>822</v>
      </c>
      <c r="K320" s="31" t="s">
        <v>822</v>
      </c>
      <c r="L320" s="31" t="s">
        <v>822</v>
      </c>
      <c r="M320" s="31" t="s">
        <v>822</v>
      </c>
      <c r="N320" s="2" t="s">
        <v>806</v>
      </c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2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</row>
    <row r="321" spans="1:38" x14ac:dyDescent="0.2">
      <c r="A321" t="s">
        <v>1247</v>
      </c>
      <c r="B321" s="32">
        <v>0.63</v>
      </c>
      <c r="C321" s="5" t="str">
        <f t="shared" si="5"/>
        <v>20.63</v>
      </c>
      <c r="D321" s="31">
        <v>4.3999999999999997E-2</v>
      </c>
      <c r="E321" s="31">
        <v>0.112</v>
      </c>
      <c r="F321" s="31">
        <v>0.16900000000000001</v>
      </c>
      <c r="G321" s="31">
        <v>0.247</v>
      </c>
      <c r="H321" s="31">
        <v>0.28299999999999997</v>
      </c>
      <c r="I321" s="31">
        <v>0.32</v>
      </c>
      <c r="J321" s="31" t="s">
        <v>822</v>
      </c>
      <c r="K321" s="31" t="s">
        <v>822</v>
      </c>
      <c r="L321" s="31" t="s">
        <v>822</v>
      </c>
      <c r="M321" s="31" t="s">
        <v>822</v>
      </c>
      <c r="N321" s="2" t="s">
        <v>806</v>
      </c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2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</row>
    <row r="322" spans="1:38" x14ac:dyDescent="0.2">
      <c r="A322" t="s">
        <v>1247</v>
      </c>
      <c r="B322" s="32">
        <v>0.64</v>
      </c>
      <c r="C322" s="5" t="str">
        <f t="shared" si="5"/>
        <v>20.64</v>
      </c>
      <c r="D322" s="31">
        <v>4.3999999999999997E-2</v>
      </c>
      <c r="E322" s="31">
        <v>0.112</v>
      </c>
      <c r="F322" s="31">
        <v>0.16900000000000001</v>
      </c>
      <c r="G322" s="31">
        <v>0.247</v>
      </c>
      <c r="H322" s="31">
        <v>0.28299999999999997</v>
      </c>
      <c r="I322" s="31">
        <v>0.32</v>
      </c>
      <c r="J322" s="31" t="s">
        <v>822</v>
      </c>
      <c r="K322" s="31" t="s">
        <v>822</v>
      </c>
      <c r="L322" s="31" t="s">
        <v>822</v>
      </c>
      <c r="M322" s="31" t="s">
        <v>822</v>
      </c>
      <c r="N322" s="2" t="s">
        <v>806</v>
      </c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2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</row>
    <row r="323" spans="1:38" x14ac:dyDescent="0.2">
      <c r="A323" t="s">
        <v>1247</v>
      </c>
      <c r="B323" s="32">
        <v>0.65</v>
      </c>
      <c r="C323" s="5" t="str">
        <f t="shared" si="5"/>
        <v>20.65</v>
      </c>
      <c r="D323" s="31">
        <v>4.3999999999999997E-2</v>
      </c>
      <c r="E323" s="31">
        <v>0.112</v>
      </c>
      <c r="F323" s="31">
        <v>0.16900000000000001</v>
      </c>
      <c r="G323" s="31">
        <v>0.247</v>
      </c>
      <c r="H323" s="31">
        <v>0.28299999999999997</v>
      </c>
      <c r="I323" s="31">
        <v>0.32</v>
      </c>
      <c r="J323" s="31" t="s">
        <v>822</v>
      </c>
      <c r="K323" s="31" t="s">
        <v>822</v>
      </c>
      <c r="L323" s="31" t="s">
        <v>822</v>
      </c>
      <c r="M323" s="31" t="s">
        <v>822</v>
      </c>
      <c r="N323" s="2" t="s">
        <v>806</v>
      </c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2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</row>
    <row r="324" spans="1:38" x14ac:dyDescent="0.2">
      <c r="A324" t="s">
        <v>1247</v>
      </c>
      <c r="B324" s="32">
        <v>0.66</v>
      </c>
      <c r="C324" s="5" t="str">
        <f t="shared" si="5"/>
        <v>20.66</v>
      </c>
      <c r="D324" s="31">
        <v>4.3999999999999997E-2</v>
      </c>
      <c r="E324" s="31">
        <v>0.112</v>
      </c>
      <c r="F324" s="31">
        <v>0.16900000000000001</v>
      </c>
      <c r="G324" s="31">
        <v>0.247</v>
      </c>
      <c r="H324" s="31">
        <v>0.28299999999999997</v>
      </c>
      <c r="I324" s="31">
        <v>0.32</v>
      </c>
      <c r="J324" s="31" t="s">
        <v>822</v>
      </c>
      <c r="K324" s="31" t="s">
        <v>822</v>
      </c>
      <c r="L324" s="31" t="s">
        <v>822</v>
      </c>
      <c r="M324" s="31" t="s">
        <v>822</v>
      </c>
      <c r="N324" s="2" t="s">
        <v>806</v>
      </c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2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</row>
    <row r="325" spans="1:38" x14ac:dyDescent="0.2">
      <c r="A325" t="s">
        <v>1247</v>
      </c>
      <c r="B325" s="32">
        <v>0.67</v>
      </c>
      <c r="C325" s="5" t="str">
        <f t="shared" si="5"/>
        <v>20.67</v>
      </c>
      <c r="D325" s="31">
        <v>4.3999999999999997E-2</v>
      </c>
      <c r="E325" s="31">
        <v>0.112</v>
      </c>
      <c r="F325" s="31">
        <v>0.16900000000000001</v>
      </c>
      <c r="G325" s="31">
        <v>0.247</v>
      </c>
      <c r="H325" s="31">
        <v>0.28299999999999997</v>
      </c>
      <c r="I325" s="31">
        <v>0.32</v>
      </c>
      <c r="J325" s="31" t="s">
        <v>822</v>
      </c>
      <c r="K325" s="31" t="s">
        <v>822</v>
      </c>
      <c r="L325" s="31" t="s">
        <v>822</v>
      </c>
      <c r="M325" s="31" t="s">
        <v>822</v>
      </c>
      <c r="N325" s="2" t="s">
        <v>806</v>
      </c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2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</row>
    <row r="326" spans="1:38" x14ac:dyDescent="0.2">
      <c r="A326" t="s">
        <v>1247</v>
      </c>
      <c r="B326" s="32">
        <v>0.68</v>
      </c>
      <c r="C326" s="5" t="str">
        <f t="shared" si="5"/>
        <v>20.68</v>
      </c>
      <c r="D326" s="31">
        <v>4.3999999999999997E-2</v>
      </c>
      <c r="E326" s="31">
        <v>0.112</v>
      </c>
      <c r="F326" s="31">
        <v>0.16900000000000001</v>
      </c>
      <c r="G326" s="31">
        <v>0.247</v>
      </c>
      <c r="H326" s="31">
        <v>0.28299999999999997</v>
      </c>
      <c r="I326" s="31">
        <v>0.32</v>
      </c>
      <c r="J326" s="31" t="s">
        <v>822</v>
      </c>
      <c r="K326" s="31" t="s">
        <v>822</v>
      </c>
      <c r="L326" s="31" t="s">
        <v>822</v>
      </c>
      <c r="M326" s="31" t="s">
        <v>822</v>
      </c>
      <c r="N326" s="2" t="s">
        <v>806</v>
      </c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2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</row>
    <row r="327" spans="1:38" x14ac:dyDescent="0.2">
      <c r="A327" t="s">
        <v>1247</v>
      </c>
      <c r="B327" s="32">
        <v>0.69</v>
      </c>
      <c r="C327" s="5" t="str">
        <f t="shared" si="5"/>
        <v>20.69</v>
      </c>
      <c r="D327" s="31">
        <v>4.3999999999999997E-2</v>
      </c>
      <c r="E327" s="31">
        <v>0.112</v>
      </c>
      <c r="F327" s="31">
        <v>0.16900000000000001</v>
      </c>
      <c r="G327" s="31">
        <v>0.247</v>
      </c>
      <c r="H327" s="31">
        <v>0.28299999999999997</v>
      </c>
      <c r="I327" s="31">
        <v>0.32</v>
      </c>
      <c r="J327" s="31" t="s">
        <v>822</v>
      </c>
      <c r="K327" s="31" t="s">
        <v>822</v>
      </c>
      <c r="L327" s="31" t="s">
        <v>822</v>
      </c>
      <c r="M327" s="31" t="s">
        <v>822</v>
      </c>
      <c r="N327" s="2" t="s">
        <v>806</v>
      </c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2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</row>
    <row r="328" spans="1:38" x14ac:dyDescent="0.2">
      <c r="A328" t="s">
        <v>1247</v>
      </c>
      <c r="B328" s="32">
        <v>0.7</v>
      </c>
      <c r="C328" s="5" t="str">
        <f t="shared" si="5"/>
        <v>20.7</v>
      </c>
      <c r="D328" s="31">
        <v>4.3999999999999997E-2</v>
      </c>
      <c r="E328" s="31">
        <v>0.112</v>
      </c>
      <c r="F328" s="31">
        <v>0.16900000000000001</v>
      </c>
      <c r="G328" s="31">
        <v>0.247</v>
      </c>
      <c r="H328" s="31">
        <v>0.28299999999999997</v>
      </c>
      <c r="I328" s="31">
        <v>0.32</v>
      </c>
      <c r="J328" s="31" t="s">
        <v>822</v>
      </c>
      <c r="K328" s="31" t="s">
        <v>822</v>
      </c>
      <c r="L328" s="31" t="s">
        <v>822</v>
      </c>
      <c r="M328" s="31" t="s">
        <v>822</v>
      </c>
      <c r="N328" s="2" t="s">
        <v>806</v>
      </c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2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</row>
    <row r="329" spans="1:38" x14ac:dyDescent="0.2">
      <c r="A329" t="s">
        <v>1247</v>
      </c>
      <c r="B329" s="32">
        <v>0.71</v>
      </c>
      <c r="C329" s="5" t="str">
        <f t="shared" si="5"/>
        <v>20.71</v>
      </c>
      <c r="D329" s="31">
        <v>4.3999999999999997E-2</v>
      </c>
      <c r="E329" s="31">
        <v>0.112</v>
      </c>
      <c r="F329" s="31">
        <v>0.16900000000000001</v>
      </c>
      <c r="G329" s="31">
        <v>0.247</v>
      </c>
      <c r="H329" s="31">
        <v>0.28299999999999997</v>
      </c>
      <c r="I329" s="31">
        <v>0.32</v>
      </c>
      <c r="J329" s="31" t="s">
        <v>822</v>
      </c>
      <c r="K329" s="31" t="s">
        <v>822</v>
      </c>
      <c r="L329" s="31" t="s">
        <v>822</v>
      </c>
      <c r="M329" s="31" t="s">
        <v>822</v>
      </c>
      <c r="N329" s="2" t="s">
        <v>806</v>
      </c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2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</row>
    <row r="330" spans="1:38" x14ac:dyDescent="0.2">
      <c r="A330" t="s">
        <v>1247</v>
      </c>
      <c r="B330" s="32">
        <v>0.72</v>
      </c>
      <c r="C330" s="5" t="str">
        <f t="shared" si="5"/>
        <v>20.72</v>
      </c>
      <c r="D330" s="31">
        <v>4.3999999999999997E-2</v>
      </c>
      <c r="E330" s="31">
        <v>0.112</v>
      </c>
      <c r="F330" s="31">
        <v>0.16900000000000001</v>
      </c>
      <c r="G330" s="31">
        <v>0.247</v>
      </c>
      <c r="H330" s="31">
        <v>0.28299999999999997</v>
      </c>
      <c r="I330" s="31">
        <v>0.32</v>
      </c>
      <c r="J330" s="31" t="s">
        <v>822</v>
      </c>
      <c r="K330" s="31" t="s">
        <v>822</v>
      </c>
      <c r="L330" s="31" t="s">
        <v>822</v>
      </c>
      <c r="M330" s="31" t="s">
        <v>822</v>
      </c>
      <c r="N330" s="2" t="s">
        <v>806</v>
      </c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2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</row>
    <row r="331" spans="1:38" x14ac:dyDescent="0.2">
      <c r="A331" t="s">
        <v>1247</v>
      </c>
      <c r="B331" s="32">
        <v>0.73</v>
      </c>
      <c r="C331" s="5" t="str">
        <f t="shared" si="5"/>
        <v>20.73</v>
      </c>
      <c r="D331" s="31">
        <v>4.3999999999999997E-2</v>
      </c>
      <c r="E331" s="31">
        <v>0.112</v>
      </c>
      <c r="F331" s="31">
        <v>0.16900000000000001</v>
      </c>
      <c r="G331" s="31">
        <v>0.247</v>
      </c>
      <c r="H331" s="31">
        <v>0.28299999999999997</v>
      </c>
      <c r="I331" s="31">
        <v>0.32</v>
      </c>
      <c r="J331" s="31" t="s">
        <v>822</v>
      </c>
      <c r="K331" s="31" t="s">
        <v>822</v>
      </c>
      <c r="L331" s="31" t="s">
        <v>822</v>
      </c>
      <c r="M331" s="31" t="s">
        <v>822</v>
      </c>
      <c r="N331" s="2" t="s">
        <v>806</v>
      </c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2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</row>
    <row r="332" spans="1:38" x14ac:dyDescent="0.2">
      <c r="A332" t="s">
        <v>1247</v>
      </c>
      <c r="B332" s="32">
        <v>0.74</v>
      </c>
      <c r="C332" s="5" t="str">
        <f t="shared" si="5"/>
        <v>20.74</v>
      </c>
      <c r="D332" s="31">
        <v>4.3999999999999997E-2</v>
      </c>
      <c r="E332" s="31">
        <v>0.112</v>
      </c>
      <c r="F332" s="31">
        <v>0.16900000000000001</v>
      </c>
      <c r="G332" s="31">
        <v>0.247</v>
      </c>
      <c r="H332" s="31">
        <v>0.28299999999999997</v>
      </c>
      <c r="I332" s="31">
        <v>0.32</v>
      </c>
      <c r="J332" s="31" t="s">
        <v>822</v>
      </c>
      <c r="K332" s="31" t="s">
        <v>822</v>
      </c>
      <c r="L332" s="31" t="s">
        <v>822</v>
      </c>
      <c r="M332" s="31" t="s">
        <v>822</v>
      </c>
      <c r="N332" s="2" t="s">
        <v>806</v>
      </c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2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</row>
    <row r="333" spans="1:38" x14ac:dyDescent="0.2">
      <c r="A333" t="s">
        <v>1247</v>
      </c>
      <c r="B333" s="32">
        <v>0.75</v>
      </c>
      <c r="C333" s="5" t="str">
        <f t="shared" si="5"/>
        <v>20.75</v>
      </c>
      <c r="D333" s="31">
        <v>4.3999999999999997E-2</v>
      </c>
      <c r="E333" s="31">
        <v>0.112</v>
      </c>
      <c r="F333" s="31">
        <v>0.16900000000000001</v>
      </c>
      <c r="G333" s="31">
        <v>0.247</v>
      </c>
      <c r="H333" s="31">
        <v>0.28299999999999997</v>
      </c>
      <c r="I333" s="31">
        <v>0.32</v>
      </c>
      <c r="J333" s="31" t="s">
        <v>822</v>
      </c>
      <c r="K333" s="31" t="s">
        <v>822</v>
      </c>
      <c r="L333" s="31" t="s">
        <v>822</v>
      </c>
      <c r="M333" s="31" t="s">
        <v>822</v>
      </c>
      <c r="N333" s="2" t="s">
        <v>806</v>
      </c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2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</row>
    <row r="334" spans="1:38" x14ac:dyDescent="0.2">
      <c r="A334" t="s">
        <v>1247</v>
      </c>
      <c r="B334" s="32">
        <v>0.76</v>
      </c>
      <c r="C334" s="5" t="str">
        <f t="shared" si="5"/>
        <v>20.76</v>
      </c>
      <c r="D334" s="31">
        <v>4.3999999999999997E-2</v>
      </c>
      <c r="E334" s="31">
        <v>0.112</v>
      </c>
      <c r="F334" s="31">
        <v>0.16900000000000001</v>
      </c>
      <c r="G334" s="31">
        <v>0.247</v>
      </c>
      <c r="H334" s="31">
        <v>0.28299999999999997</v>
      </c>
      <c r="I334" s="31">
        <v>0.32</v>
      </c>
      <c r="J334" s="31" t="s">
        <v>822</v>
      </c>
      <c r="K334" s="31" t="s">
        <v>822</v>
      </c>
      <c r="L334" s="31" t="s">
        <v>822</v>
      </c>
      <c r="M334" s="31" t="s">
        <v>822</v>
      </c>
      <c r="N334" s="2" t="s">
        <v>806</v>
      </c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2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</row>
    <row r="335" spans="1:38" x14ac:dyDescent="0.2">
      <c r="A335" t="s">
        <v>1247</v>
      </c>
      <c r="B335" s="32">
        <v>0.77</v>
      </c>
      <c r="C335" s="5" t="str">
        <f t="shared" si="5"/>
        <v>20.77</v>
      </c>
      <c r="D335" s="31">
        <v>4.3999999999999997E-2</v>
      </c>
      <c r="E335" s="31">
        <v>0.112</v>
      </c>
      <c r="F335" s="31">
        <v>0.16900000000000001</v>
      </c>
      <c r="G335" s="31">
        <v>0.247</v>
      </c>
      <c r="H335" s="31">
        <v>0.28299999999999997</v>
      </c>
      <c r="I335" s="31">
        <v>0.32</v>
      </c>
      <c r="J335" s="31" t="s">
        <v>822</v>
      </c>
      <c r="K335" s="31" t="s">
        <v>822</v>
      </c>
      <c r="L335" s="31" t="s">
        <v>822</v>
      </c>
      <c r="M335" s="31" t="s">
        <v>822</v>
      </c>
      <c r="N335" s="2" t="s">
        <v>806</v>
      </c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2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</row>
    <row r="336" spans="1:38" x14ac:dyDescent="0.2">
      <c r="A336" t="s">
        <v>1247</v>
      </c>
      <c r="B336" s="32">
        <v>0.78</v>
      </c>
      <c r="C336" s="5" t="str">
        <f t="shared" si="5"/>
        <v>20.78</v>
      </c>
      <c r="D336" s="31">
        <v>4.3999999999999997E-2</v>
      </c>
      <c r="E336" s="31">
        <v>0.112</v>
      </c>
      <c r="F336" s="31">
        <v>0.16900000000000001</v>
      </c>
      <c r="G336" s="31">
        <v>0.247</v>
      </c>
      <c r="H336" s="31">
        <v>0.28299999999999997</v>
      </c>
      <c r="I336" s="31">
        <v>0.32</v>
      </c>
      <c r="J336" s="31" t="s">
        <v>822</v>
      </c>
      <c r="K336" s="31" t="s">
        <v>822</v>
      </c>
      <c r="L336" s="31" t="s">
        <v>822</v>
      </c>
      <c r="M336" s="31" t="s">
        <v>822</v>
      </c>
      <c r="N336" s="2" t="s">
        <v>806</v>
      </c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2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</row>
    <row r="337" spans="1:38" x14ac:dyDescent="0.2">
      <c r="A337" t="s">
        <v>1247</v>
      </c>
      <c r="B337" s="32">
        <v>0.79</v>
      </c>
      <c r="C337" s="5" t="str">
        <f t="shared" si="5"/>
        <v>20.79</v>
      </c>
      <c r="D337" s="31">
        <v>4.3999999999999997E-2</v>
      </c>
      <c r="E337" s="31">
        <v>0.112</v>
      </c>
      <c r="F337" s="31">
        <v>0.16900000000000001</v>
      </c>
      <c r="G337" s="31">
        <v>0.247</v>
      </c>
      <c r="H337" s="31">
        <v>0.28299999999999997</v>
      </c>
      <c r="I337" s="31">
        <v>0.32</v>
      </c>
      <c r="J337" s="31" t="s">
        <v>822</v>
      </c>
      <c r="K337" s="31" t="s">
        <v>822</v>
      </c>
      <c r="L337" s="31" t="s">
        <v>822</v>
      </c>
      <c r="M337" s="31" t="s">
        <v>822</v>
      </c>
      <c r="N337" s="2" t="s">
        <v>806</v>
      </c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2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</row>
    <row r="338" spans="1:38" x14ac:dyDescent="0.2">
      <c r="A338" t="s">
        <v>1247</v>
      </c>
      <c r="B338" s="32">
        <v>0.8</v>
      </c>
      <c r="C338" s="5" t="str">
        <f t="shared" si="5"/>
        <v>20.8</v>
      </c>
      <c r="D338" s="31">
        <v>4.3999999999999997E-2</v>
      </c>
      <c r="E338" s="31">
        <v>0.112</v>
      </c>
      <c r="F338" s="31">
        <v>0.16900000000000001</v>
      </c>
      <c r="G338" s="31">
        <v>0.247</v>
      </c>
      <c r="H338" s="31">
        <v>0.28299999999999997</v>
      </c>
      <c r="I338" s="31">
        <v>0.32</v>
      </c>
      <c r="J338" s="31" t="s">
        <v>822</v>
      </c>
      <c r="K338" s="31" t="s">
        <v>822</v>
      </c>
      <c r="L338" s="31" t="s">
        <v>822</v>
      </c>
      <c r="M338" s="31" t="s">
        <v>822</v>
      </c>
      <c r="N338" s="2" t="s">
        <v>806</v>
      </c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2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</row>
    <row r="339" spans="1:38" x14ac:dyDescent="0.2">
      <c r="A339" t="s">
        <v>1247</v>
      </c>
      <c r="B339" s="32">
        <v>0.81</v>
      </c>
      <c r="C339" s="5" t="str">
        <f t="shared" si="5"/>
        <v>20.81</v>
      </c>
      <c r="D339" s="31">
        <v>4.3999999999999997E-2</v>
      </c>
      <c r="E339" s="31">
        <v>0.112</v>
      </c>
      <c r="F339" s="31">
        <v>0.16900000000000001</v>
      </c>
      <c r="G339" s="31">
        <v>0.247</v>
      </c>
      <c r="H339" s="31">
        <v>0.28299999999999997</v>
      </c>
      <c r="I339" s="31">
        <v>0.32</v>
      </c>
      <c r="J339" s="31" t="s">
        <v>822</v>
      </c>
      <c r="K339" s="31" t="s">
        <v>822</v>
      </c>
      <c r="L339" s="31" t="s">
        <v>822</v>
      </c>
      <c r="M339" s="31" t="s">
        <v>822</v>
      </c>
      <c r="N339" s="2" t="s">
        <v>806</v>
      </c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2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</row>
    <row r="340" spans="1:38" x14ac:dyDescent="0.2">
      <c r="A340" t="s">
        <v>1247</v>
      </c>
      <c r="B340" s="32">
        <v>0.82</v>
      </c>
      <c r="C340" s="5" t="str">
        <f t="shared" si="5"/>
        <v>20.82</v>
      </c>
      <c r="D340" s="31">
        <v>4.3999999999999997E-2</v>
      </c>
      <c r="E340" s="31">
        <v>0.112</v>
      </c>
      <c r="F340" s="31">
        <v>0.16900000000000001</v>
      </c>
      <c r="G340" s="31">
        <v>0.247</v>
      </c>
      <c r="H340" s="31">
        <v>0.28299999999999997</v>
      </c>
      <c r="I340" s="31">
        <v>0.32</v>
      </c>
      <c r="J340" s="31" t="s">
        <v>822</v>
      </c>
      <c r="K340" s="31" t="s">
        <v>822</v>
      </c>
      <c r="L340" s="31" t="s">
        <v>822</v>
      </c>
      <c r="M340" s="31" t="s">
        <v>822</v>
      </c>
      <c r="N340" s="2" t="s">
        <v>806</v>
      </c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2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</row>
    <row r="341" spans="1:38" x14ac:dyDescent="0.2">
      <c r="A341" t="s">
        <v>1247</v>
      </c>
      <c r="B341" s="32">
        <v>0.83</v>
      </c>
      <c r="C341" s="5" t="str">
        <f t="shared" ref="C341:C357" si="6">SUBSTITUTE(2&amp;B341," ","")</f>
        <v>20.83</v>
      </c>
      <c r="D341" s="31">
        <v>4.3999999999999997E-2</v>
      </c>
      <c r="E341" s="31">
        <v>0.112</v>
      </c>
      <c r="F341" s="31">
        <v>0.16900000000000001</v>
      </c>
      <c r="G341" s="31">
        <v>0.247</v>
      </c>
      <c r="H341" s="31">
        <v>0.28299999999999997</v>
      </c>
      <c r="I341" s="31">
        <v>0.32</v>
      </c>
      <c r="J341" s="31" t="s">
        <v>822</v>
      </c>
      <c r="K341" s="31" t="s">
        <v>822</v>
      </c>
      <c r="L341" s="31" t="s">
        <v>822</v>
      </c>
      <c r="M341" s="31" t="s">
        <v>822</v>
      </c>
      <c r="N341" s="2" t="s">
        <v>806</v>
      </c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2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</row>
    <row r="342" spans="1:38" x14ac:dyDescent="0.2">
      <c r="A342" t="s">
        <v>1247</v>
      </c>
      <c r="B342" s="32">
        <v>0.84</v>
      </c>
      <c r="C342" s="5" t="str">
        <f t="shared" si="6"/>
        <v>20.84</v>
      </c>
      <c r="D342" s="31">
        <v>4.3999999999999997E-2</v>
      </c>
      <c r="E342" s="31">
        <v>0.112</v>
      </c>
      <c r="F342" s="31">
        <v>0.16900000000000001</v>
      </c>
      <c r="G342" s="31">
        <v>0.247</v>
      </c>
      <c r="H342" s="31">
        <v>0.28299999999999997</v>
      </c>
      <c r="I342" s="31">
        <v>0.32</v>
      </c>
      <c r="J342" s="31" t="s">
        <v>822</v>
      </c>
      <c r="K342" s="31" t="s">
        <v>822</v>
      </c>
      <c r="L342" s="31" t="s">
        <v>822</v>
      </c>
      <c r="M342" s="31" t="s">
        <v>822</v>
      </c>
      <c r="N342" s="2" t="s">
        <v>806</v>
      </c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2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</row>
    <row r="343" spans="1:38" x14ac:dyDescent="0.2">
      <c r="A343" t="s">
        <v>1247</v>
      </c>
      <c r="B343" s="32">
        <v>0.85</v>
      </c>
      <c r="C343" s="5" t="str">
        <f t="shared" si="6"/>
        <v>20.85</v>
      </c>
      <c r="D343" s="31">
        <v>4.3999999999999997E-2</v>
      </c>
      <c r="E343" s="31">
        <v>0.112</v>
      </c>
      <c r="F343" s="31">
        <v>0.16900000000000001</v>
      </c>
      <c r="G343" s="31">
        <v>0.247</v>
      </c>
      <c r="H343" s="31">
        <v>0.28299999999999997</v>
      </c>
      <c r="I343" s="31">
        <v>0.32</v>
      </c>
      <c r="J343" s="31" t="s">
        <v>822</v>
      </c>
      <c r="K343" s="31" t="s">
        <v>822</v>
      </c>
      <c r="L343" s="31" t="s">
        <v>822</v>
      </c>
      <c r="M343" s="31" t="s">
        <v>822</v>
      </c>
      <c r="N343" s="2" t="s">
        <v>806</v>
      </c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2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</row>
    <row r="344" spans="1:38" x14ac:dyDescent="0.2">
      <c r="A344" t="s">
        <v>1247</v>
      </c>
      <c r="B344" s="32">
        <v>0.86</v>
      </c>
      <c r="C344" s="5" t="str">
        <f t="shared" si="6"/>
        <v>20.86</v>
      </c>
      <c r="D344" s="31">
        <v>4.3999999999999997E-2</v>
      </c>
      <c r="E344" s="31">
        <v>0.112</v>
      </c>
      <c r="F344" s="31">
        <v>0.16900000000000001</v>
      </c>
      <c r="G344" s="31">
        <v>0.247</v>
      </c>
      <c r="H344" s="31">
        <v>0.28299999999999997</v>
      </c>
      <c r="I344" s="31">
        <v>0.32</v>
      </c>
      <c r="J344" s="31" t="s">
        <v>822</v>
      </c>
      <c r="K344" s="31" t="s">
        <v>822</v>
      </c>
      <c r="L344" s="31" t="s">
        <v>822</v>
      </c>
      <c r="M344" s="31" t="s">
        <v>822</v>
      </c>
      <c r="N344" s="2" t="s">
        <v>806</v>
      </c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2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</row>
    <row r="345" spans="1:38" x14ac:dyDescent="0.2">
      <c r="A345" t="s">
        <v>1247</v>
      </c>
      <c r="B345" s="32">
        <v>0.87</v>
      </c>
      <c r="C345" s="5" t="str">
        <f t="shared" si="6"/>
        <v>20.87</v>
      </c>
      <c r="D345" s="31">
        <v>4.3999999999999997E-2</v>
      </c>
      <c r="E345" s="31">
        <v>0.112</v>
      </c>
      <c r="F345" s="31">
        <v>0.16900000000000001</v>
      </c>
      <c r="G345" s="31">
        <v>0.247</v>
      </c>
      <c r="H345" s="31">
        <v>0.28299999999999997</v>
      </c>
      <c r="I345" s="31">
        <v>0.32</v>
      </c>
      <c r="J345" s="31" t="s">
        <v>822</v>
      </c>
      <c r="K345" s="31" t="s">
        <v>822</v>
      </c>
      <c r="L345" s="31" t="s">
        <v>822</v>
      </c>
      <c r="M345" s="31" t="s">
        <v>822</v>
      </c>
      <c r="N345" s="2" t="s">
        <v>806</v>
      </c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2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</row>
    <row r="346" spans="1:38" x14ac:dyDescent="0.2">
      <c r="A346" t="s">
        <v>1247</v>
      </c>
      <c r="B346" s="32">
        <v>0.88</v>
      </c>
      <c r="C346" s="5" t="str">
        <f t="shared" si="6"/>
        <v>20.88</v>
      </c>
      <c r="D346" s="31">
        <v>4.3999999999999997E-2</v>
      </c>
      <c r="E346" s="31">
        <v>0.112</v>
      </c>
      <c r="F346" s="31">
        <v>0.16900000000000001</v>
      </c>
      <c r="G346" s="31">
        <v>0.247</v>
      </c>
      <c r="H346" s="31">
        <v>0.28299999999999997</v>
      </c>
      <c r="I346" s="31">
        <v>0.32</v>
      </c>
      <c r="J346" s="31" t="s">
        <v>822</v>
      </c>
      <c r="K346" s="31" t="s">
        <v>822</v>
      </c>
      <c r="L346" s="31" t="s">
        <v>822</v>
      </c>
      <c r="M346" s="31" t="s">
        <v>822</v>
      </c>
      <c r="N346" s="2" t="s">
        <v>806</v>
      </c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2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</row>
    <row r="347" spans="1:38" x14ac:dyDescent="0.2">
      <c r="A347" t="s">
        <v>1247</v>
      </c>
      <c r="B347" s="32">
        <v>0.89</v>
      </c>
      <c r="C347" s="5" t="str">
        <f t="shared" si="6"/>
        <v>20.89</v>
      </c>
      <c r="D347" s="31">
        <v>4.3999999999999997E-2</v>
      </c>
      <c r="E347" s="31">
        <v>0.112</v>
      </c>
      <c r="F347" s="31">
        <v>0.16900000000000001</v>
      </c>
      <c r="G347" s="31">
        <v>0.247</v>
      </c>
      <c r="H347" s="31">
        <v>0.28299999999999997</v>
      </c>
      <c r="I347" s="31">
        <v>0.32</v>
      </c>
      <c r="J347" s="31" t="s">
        <v>822</v>
      </c>
      <c r="K347" s="31" t="s">
        <v>822</v>
      </c>
      <c r="L347" s="31" t="s">
        <v>822</v>
      </c>
      <c r="M347" s="31" t="s">
        <v>822</v>
      </c>
      <c r="N347" s="2" t="s">
        <v>806</v>
      </c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2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</row>
    <row r="348" spans="1:38" x14ac:dyDescent="0.2">
      <c r="A348" t="s">
        <v>1247</v>
      </c>
      <c r="B348" s="32">
        <v>0.9</v>
      </c>
      <c r="C348" s="5" t="str">
        <f t="shared" si="6"/>
        <v>20.9</v>
      </c>
      <c r="D348" s="31">
        <v>4.3999999999999997E-2</v>
      </c>
      <c r="E348" s="31">
        <v>0.112</v>
      </c>
      <c r="F348" s="31">
        <v>0.16900000000000001</v>
      </c>
      <c r="G348" s="31">
        <v>0.247</v>
      </c>
      <c r="H348" s="31">
        <v>0.28299999999999997</v>
      </c>
      <c r="I348" s="31">
        <v>0.32</v>
      </c>
      <c r="J348" s="31" t="s">
        <v>822</v>
      </c>
      <c r="K348" s="31" t="s">
        <v>822</v>
      </c>
      <c r="L348" s="31" t="s">
        <v>822</v>
      </c>
      <c r="M348" s="31" t="s">
        <v>822</v>
      </c>
      <c r="N348" s="2" t="s">
        <v>806</v>
      </c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2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</row>
    <row r="349" spans="1:38" x14ac:dyDescent="0.2">
      <c r="A349" t="s">
        <v>1247</v>
      </c>
      <c r="B349" s="32">
        <v>0.91</v>
      </c>
      <c r="C349" s="5" t="str">
        <f t="shared" si="6"/>
        <v>20.91</v>
      </c>
      <c r="D349" s="31">
        <v>4.3999999999999997E-2</v>
      </c>
      <c r="E349" s="31">
        <v>0.112</v>
      </c>
      <c r="F349" s="31">
        <v>0.16900000000000001</v>
      </c>
      <c r="G349" s="31">
        <v>0.247</v>
      </c>
      <c r="H349" s="31">
        <v>0.28299999999999997</v>
      </c>
      <c r="I349" s="31">
        <v>0.32</v>
      </c>
      <c r="J349" s="31" t="s">
        <v>822</v>
      </c>
      <c r="K349" s="31" t="s">
        <v>822</v>
      </c>
      <c r="L349" s="31" t="s">
        <v>822</v>
      </c>
      <c r="M349" s="31" t="s">
        <v>822</v>
      </c>
      <c r="N349" s="2" t="s">
        <v>806</v>
      </c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2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</row>
    <row r="350" spans="1:38" x14ac:dyDescent="0.2">
      <c r="A350" t="s">
        <v>1247</v>
      </c>
      <c r="B350" s="32">
        <v>0.92</v>
      </c>
      <c r="C350" s="5" t="str">
        <f t="shared" si="6"/>
        <v>20.92</v>
      </c>
      <c r="D350" s="31">
        <v>4.3999999999999997E-2</v>
      </c>
      <c r="E350" s="31">
        <v>0.112</v>
      </c>
      <c r="F350" s="31">
        <v>0.16900000000000001</v>
      </c>
      <c r="G350" s="31">
        <v>0.247</v>
      </c>
      <c r="H350" s="31">
        <v>0.28299999999999997</v>
      </c>
      <c r="I350" s="31">
        <v>0.32</v>
      </c>
      <c r="J350" s="31" t="s">
        <v>822</v>
      </c>
      <c r="K350" s="31" t="s">
        <v>822</v>
      </c>
      <c r="L350" s="31" t="s">
        <v>822</v>
      </c>
      <c r="M350" s="31" t="s">
        <v>822</v>
      </c>
      <c r="N350" s="2" t="s">
        <v>806</v>
      </c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2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</row>
    <row r="351" spans="1:38" x14ac:dyDescent="0.2">
      <c r="A351" t="s">
        <v>1247</v>
      </c>
      <c r="B351" s="32">
        <v>0.93</v>
      </c>
      <c r="C351" s="5" t="str">
        <f t="shared" si="6"/>
        <v>20.93</v>
      </c>
      <c r="D351" s="31">
        <v>4.3999999999999997E-2</v>
      </c>
      <c r="E351" s="31">
        <v>0.112</v>
      </c>
      <c r="F351" s="31">
        <v>0.16900000000000001</v>
      </c>
      <c r="G351" s="31">
        <v>0.247</v>
      </c>
      <c r="H351" s="31">
        <v>0.28299999999999997</v>
      </c>
      <c r="I351" s="31">
        <v>0.32</v>
      </c>
      <c r="J351" s="31" t="s">
        <v>822</v>
      </c>
      <c r="K351" s="31" t="s">
        <v>822</v>
      </c>
      <c r="L351" s="31" t="s">
        <v>822</v>
      </c>
      <c r="M351" s="31" t="s">
        <v>822</v>
      </c>
      <c r="N351" s="2" t="s">
        <v>806</v>
      </c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2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</row>
    <row r="352" spans="1:38" x14ac:dyDescent="0.2">
      <c r="A352" t="s">
        <v>1247</v>
      </c>
      <c r="B352" s="32">
        <v>0.94</v>
      </c>
      <c r="C352" s="5" t="str">
        <f t="shared" si="6"/>
        <v>20.94</v>
      </c>
      <c r="D352" s="31">
        <v>4.3999999999999997E-2</v>
      </c>
      <c r="E352" s="31">
        <v>0.112</v>
      </c>
      <c r="F352" s="31">
        <v>0.16900000000000001</v>
      </c>
      <c r="G352" s="31">
        <v>0.247</v>
      </c>
      <c r="H352" s="31">
        <v>0.28299999999999997</v>
      </c>
      <c r="I352" s="31">
        <v>0.32</v>
      </c>
      <c r="J352" s="31" t="s">
        <v>822</v>
      </c>
      <c r="K352" s="31" t="s">
        <v>822</v>
      </c>
      <c r="L352" s="31" t="s">
        <v>822</v>
      </c>
      <c r="M352" s="31" t="s">
        <v>822</v>
      </c>
      <c r="N352" s="2" t="s">
        <v>806</v>
      </c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2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</row>
    <row r="353" spans="1:38" x14ac:dyDescent="0.2">
      <c r="A353" t="s">
        <v>1247</v>
      </c>
      <c r="B353" s="32">
        <v>0.95</v>
      </c>
      <c r="C353" s="5" t="str">
        <f t="shared" si="6"/>
        <v>20.95</v>
      </c>
      <c r="D353" s="31">
        <v>4.3999999999999997E-2</v>
      </c>
      <c r="E353" s="31">
        <v>0.112</v>
      </c>
      <c r="F353" s="31">
        <v>0.16900000000000001</v>
      </c>
      <c r="G353" s="31">
        <v>0.247</v>
      </c>
      <c r="H353" s="31">
        <v>0.28299999999999997</v>
      </c>
      <c r="I353" s="31">
        <v>0.32</v>
      </c>
      <c r="J353" s="31" t="s">
        <v>822</v>
      </c>
      <c r="K353" s="31" t="s">
        <v>822</v>
      </c>
      <c r="L353" s="31" t="s">
        <v>822</v>
      </c>
      <c r="M353" s="31" t="s">
        <v>822</v>
      </c>
      <c r="N353" s="2" t="s">
        <v>806</v>
      </c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2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</row>
    <row r="354" spans="1:38" x14ac:dyDescent="0.2">
      <c r="A354" t="s">
        <v>1247</v>
      </c>
      <c r="B354" s="32">
        <v>0.96</v>
      </c>
      <c r="C354" s="5" t="str">
        <f t="shared" si="6"/>
        <v>20.96</v>
      </c>
      <c r="D354" s="31">
        <v>4.3999999999999997E-2</v>
      </c>
      <c r="E354" s="31">
        <v>0.112</v>
      </c>
      <c r="F354" s="31">
        <v>0.16900000000000001</v>
      </c>
      <c r="G354" s="31">
        <v>0.247</v>
      </c>
      <c r="H354" s="31">
        <v>0.28299999999999997</v>
      </c>
      <c r="I354" s="31">
        <v>0.32</v>
      </c>
      <c r="J354" s="31" t="s">
        <v>822</v>
      </c>
      <c r="K354" s="31" t="s">
        <v>822</v>
      </c>
      <c r="L354" s="31" t="s">
        <v>822</v>
      </c>
      <c r="M354" s="31" t="s">
        <v>822</v>
      </c>
      <c r="N354" s="2" t="s">
        <v>806</v>
      </c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2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</row>
    <row r="355" spans="1:38" x14ac:dyDescent="0.2">
      <c r="A355" t="s">
        <v>1247</v>
      </c>
      <c r="B355" s="32">
        <v>0.97</v>
      </c>
      <c r="C355" s="5" t="str">
        <f t="shared" si="6"/>
        <v>20.97</v>
      </c>
      <c r="D355" s="31">
        <v>4.3999999999999997E-2</v>
      </c>
      <c r="E355" s="31">
        <v>0.112</v>
      </c>
      <c r="F355" s="31">
        <v>0.16900000000000001</v>
      </c>
      <c r="G355" s="31">
        <v>0.247</v>
      </c>
      <c r="H355" s="31">
        <v>0.28299999999999997</v>
      </c>
      <c r="I355" s="31">
        <v>0.32</v>
      </c>
      <c r="J355" s="31" t="s">
        <v>822</v>
      </c>
      <c r="K355" s="31" t="s">
        <v>822</v>
      </c>
      <c r="L355" s="31" t="s">
        <v>822</v>
      </c>
      <c r="M355" s="31" t="s">
        <v>822</v>
      </c>
      <c r="N355" s="2" t="s">
        <v>806</v>
      </c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2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</row>
    <row r="356" spans="1:38" x14ac:dyDescent="0.2">
      <c r="A356" t="s">
        <v>1247</v>
      </c>
      <c r="B356" s="32">
        <v>0.98</v>
      </c>
      <c r="C356" s="5" t="str">
        <f t="shared" si="6"/>
        <v>20.98</v>
      </c>
      <c r="D356" s="31">
        <v>4.3999999999999997E-2</v>
      </c>
      <c r="E356" s="31">
        <v>0.112</v>
      </c>
      <c r="F356" s="31">
        <v>0.16900000000000001</v>
      </c>
      <c r="G356" s="31">
        <v>0.247</v>
      </c>
      <c r="H356" s="31">
        <v>0.28299999999999997</v>
      </c>
      <c r="I356" s="31">
        <v>0.32</v>
      </c>
      <c r="J356" s="31" t="s">
        <v>822</v>
      </c>
      <c r="K356" s="31" t="s">
        <v>822</v>
      </c>
      <c r="L356" s="31" t="s">
        <v>822</v>
      </c>
      <c r="M356" s="31" t="s">
        <v>822</v>
      </c>
      <c r="N356" s="2" t="s">
        <v>806</v>
      </c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2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</row>
    <row r="357" spans="1:38" x14ac:dyDescent="0.2">
      <c r="A357" t="s">
        <v>1247</v>
      </c>
      <c r="B357" s="32">
        <v>0.99</v>
      </c>
      <c r="C357" s="5" t="str">
        <f t="shared" si="6"/>
        <v>20.99</v>
      </c>
      <c r="D357" s="31">
        <v>4.3999999999999997E-2</v>
      </c>
      <c r="E357" s="31">
        <v>0.112</v>
      </c>
      <c r="F357" s="31">
        <v>0.16900000000000001</v>
      </c>
      <c r="G357" s="31">
        <v>0.247</v>
      </c>
      <c r="H357" s="31">
        <v>0.28299999999999997</v>
      </c>
      <c r="I357" s="31">
        <v>0.32</v>
      </c>
      <c r="J357" s="31" t="s">
        <v>822</v>
      </c>
      <c r="K357" s="31" t="s">
        <v>822</v>
      </c>
      <c r="L357" s="31" t="s">
        <v>822</v>
      </c>
      <c r="M357" s="31" t="s">
        <v>822</v>
      </c>
      <c r="N357" s="2" t="s">
        <v>806</v>
      </c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2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</row>
    <row r="358" spans="1:38" x14ac:dyDescent="0.2"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</row>
    <row r="359" spans="1:38" x14ac:dyDescent="0.2">
      <c r="A359" t="s">
        <v>802</v>
      </c>
      <c r="B359" s="5">
        <v>0</v>
      </c>
      <c r="C359" s="5" t="str">
        <f>SUBSTITUTE(3&amp;B359," ","")</f>
        <v>30</v>
      </c>
      <c r="D359" s="31" t="s">
        <v>822</v>
      </c>
      <c r="E359" s="31" t="s">
        <v>822</v>
      </c>
      <c r="F359" s="31" t="s">
        <v>822</v>
      </c>
      <c r="G359" s="31" t="s">
        <v>822</v>
      </c>
      <c r="H359" s="31" t="s">
        <v>822</v>
      </c>
      <c r="I359" s="31" t="s">
        <v>822</v>
      </c>
      <c r="J359" s="31" t="s">
        <v>822</v>
      </c>
      <c r="K359" s="31" t="s">
        <v>822</v>
      </c>
      <c r="L359" s="31" t="s">
        <v>822</v>
      </c>
      <c r="M359" s="31" t="s">
        <v>822</v>
      </c>
      <c r="N359" s="2" t="s">
        <v>807</v>
      </c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2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</row>
    <row r="360" spans="1:38" x14ac:dyDescent="0.2">
      <c r="A360" t="s">
        <v>802</v>
      </c>
      <c r="B360" s="5">
        <v>0.53</v>
      </c>
      <c r="C360" s="5" t="str">
        <f>SUBSTITUTE(3&amp;B360," ","")</f>
        <v>30.53</v>
      </c>
      <c r="D360">
        <v>8.6999999999999994E-2</v>
      </c>
      <c r="E360">
        <v>0.11899999999999999</v>
      </c>
      <c r="F360">
        <v>0.22500000000000001</v>
      </c>
      <c r="G360">
        <v>0.33200000000000002</v>
      </c>
      <c r="H360" s="29" t="s">
        <v>1243</v>
      </c>
      <c r="I360" s="31" t="s">
        <v>822</v>
      </c>
      <c r="J360" s="31" t="s">
        <v>822</v>
      </c>
      <c r="K360" s="31" t="s">
        <v>822</v>
      </c>
      <c r="L360" s="31" t="s">
        <v>822</v>
      </c>
      <c r="M360" s="31" t="s">
        <v>822</v>
      </c>
      <c r="N360" s="2" t="s">
        <v>807</v>
      </c>
      <c r="T360" s="29"/>
      <c r="U360" s="31"/>
      <c r="V360" s="31"/>
      <c r="W360" s="31"/>
      <c r="X360" s="31"/>
      <c r="Y360" s="31"/>
      <c r="Z360" s="2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</row>
    <row r="361" spans="1:38" x14ac:dyDescent="0.2">
      <c r="A361" t="s">
        <v>802</v>
      </c>
      <c r="B361" s="5">
        <v>0.54</v>
      </c>
      <c r="C361" s="5" t="str">
        <f t="shared" ref="C361:C424" si="7">SUBSTITUTE(3&amp;B361," ","")</f>
        <v>30.54</v>
      </c>
      <c r="D361">
        <v>8.5999999999999993E-2</v>
      </c>
      <c r="E361">
        <v>0.11799999999999999</v>
      </c>
      <c r="F361">
        <v>0.224</v>
      </c>
      <c r="G361">
        <v>0.32900000000000001</v>
      </c>
      <c r="H361" s="29" t="s">
        <v>1243</v>
      </c>
      <c r="I361" s="31" t="s">
        <v>822</v>
      </c>
      <c r="J361" s="31" t="s">
        <v>822</v>
      </c>
      <c r="K361" s="31" t="s">
        <v>822</v>
      </c>
      <c r="L361" s="31" t="s">
        <v>822</v>
      </c>
      <c r="M361" s="31" t="s">
        <v>822</v>
      </c>
      <c r="N361" s="2" t="s">
        <v>807</v>
      </c>
      <c r="T361" s="29"/>
      <c r="U361" s="31"/>
      <c r="V361" s="31"/>
      <c r="W361" s="31"/>
      <c r="X361" s="31"/>
      <c r="Y361" s="31"/>
      <c r="Z361" s="2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</row>
    <row r="362" spans="1:38" x14ac:dyDescent="0.2">
      <c r="A362" t="s">
        <v>802</v>
      </c>
      <c r="B362" s="5">
        <v>0.55000000000000004</v>
      </c>
      <c r="C362" s="5" t="str">
        <f t="shared" si="7"/>
        <v>30.55</v>
      </c>
      <c r="D362">
        <v>8.5999999999999993E-2</v>
      </c>
      <c r="E362">
        <v>0.11700000000000001</v>
      </c>
      <c r="F362">
        <v>0.222</v>
      </c>
      <c r="G362">
        <v>0.32700000000000001</v>
      </c>
      <c r="H362" s="29" t="s">
        <v>1243</v>
      </c>
      <c r="I362" s="31" t="s">
        <v>822</v>
      </c>
      <c r="J362" s="31" t="s">
        <v>822</v>
      </c>
      <c r="K362" s="31" t="s">
        <v>822</v>
      </c>
      <c r="L362" s="31" t="s">
        <v>822</v>
      </c>
      <c r="M362" s="31" t="s">
        <v>822</v>
      </c>
      <c r="N362" s="2" t="s">
        <v>807</v>
      </c>
      <c r="T362" s="29"/>
      <c r="U362" s="31"/>
      <c r="V362" s="31"/>
      <c r="W362" s="31"/>
      <c r="X362" s="31"/>
      <c r="Y362" s="31"/>
      <c r="Z362" s="2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</row>
    <row r="363" spans="1:38" x14ac:dyDescent="0.2">
      <c r="A363" t="s">
        <v>802</v>
      </c>
      <c r="B363" s="5">
        <v>0.56000000000000005</v>
      </c>
      <c r="C363" s="5" t="str">
        <f t="shared" si="7"/>
        <v>30.56</v>
      </c>
      <c r="D363">
        <v>8.5999999999999993E-2</v>
      </c>
      <c r="E363">
        <v>0.11700000000000001</v>
      </c>
      <c r="F363">
        <v>0.222</v>
      </c>
      <c r="G363">
        <v>0.32600000000000001</v>
      </c>
      <c r="H363" s="29" t="s">
        <v>1243</v>
      </c>
      <c r="I363" s="31" t="s">
        <v>822</v>
      </c>
      <c r="J363" s="31" t="s">
        <v>822</v>
      </c>
      <c r="K363" s="31" t="s">
        <v>822</v>
      </c>
      <c r="L363" s="31" t="s">
        <v>822</v>
      </c>
      <c r="M363" s="31" t="s">
        <v>822</v>
      </c>
      <c r="N363" s="2" t="s">
        <v>807</v>
      </c>
      <c r="T363" s="29"/>
      <c r="U363" s="31"/>
      <c r="V363" s="31"/>
      <c r="W363" s="31"/>
      <c r="X363" s="31"/>
      <c r="Y363" s="31"/>
      <c r="Z363" s="2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</row>
    <row r="364" spans="1:38" x14ac:dyDescent="0.2">
      <c r="A364" t="s">
        <v>802</v>
      </c>
      <c r="B364" s="5">
        <v>0.56999999999999995</v>
      </c>
      <c r="C364" s="5" t="str">
        <f t="shared" si="7"/>
        <v>30.57</v>
      </c>
      <c r="D364">
        <v>8.5999999999999993E-2</v>
      </c>
      <c r="E364">
        <v>0.11700000000000001</v>
      </c>
      <c r="F364">
        <v>0.222</v>
      </c>
      <c r="G364">
        <v>0.32600000000000001</v>
      </c>
      <c r="H364" s="29" t="s">
        <v>1243</v>
      </c>
      <c r="I364" s="31" t="s">
        <v>822</v>
      </c>
      <c r="J364" s="31" t="s">
        <v>822</v>
      </c>
      <c r="K364" s="31" t="s">
        <v>822</v>
      </c>
      <c r="L364" s="31" t="s">
        <v>822</v>
      </c>
      <c r="M364" s="31" t="s">
        <v>822</v>
      </c>
      <c r="N364" s="2" t="s">
        <v>807</v>
      </c>
      <c r="T364" s="29"/>
      <c r="U364" s="31"/>
      <c r="V364" s="31"/>
      <c r="W364" s="31"/>
      <c r="X364" s="31"/>
      <c r="Y364" s="31"/>
      <c r="Z364" s="2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</row>
    <row r="365" spans="1:38" x14ac:dyDescent="0.2">
      <c r="A365" t="s">
        <v>802</v>
      </c>
      <c r="B365" s="5">
        <v>0.57999999999999996</v>
      </c>
      <c r="C365" s="5" t="str">
        <f t="shared" si="7"/>
        <v>30.58</v>
      </c>
      <c r="D365">
        <v>8.5000000000000006E-2</v>
      </c>
      <c r="E365">
        <v>0.11600000000000001</v>
      </c>
      <c r="F365">
        <v>0.219</v>
      </c>
      <c r="G365">
        <v>0.32100000000000001</v>
      </c>
      <c r="H365" s="29" t="s">
        <v>1243</v>
      </c>
      <c r="I365" s="31" t="s">
        <v>822</v>
      </c>
      <c r="J365" s="31" t="s">
        <v>822</v>
      </c>
      <c r="K365" s="31" t="s">
        <v>822</v>
      </c>
      <c r="L365" s="31" t="s">
        <v>822</v>
      </c>
      <c r="M365" s="31" t="s">
        <v>822</v>
      </c>
      <c r="N365" s="2" t="s">
        <v>807</v>
      </c>
      <c r="T365" s="29"/>
      <c r="U365" s="31"/>
      <c r="V365" s="31"/>
      <c r="W365" s="31"/>
      <c r="X365" s="31"/>
      <c r="Y365" s="31"/>
      <c r="Z365" s="2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</row>
    <row r="366" spans="1:38" x14ac:dyDescent="0.2">
      <c r="A366" t="s">
        <v>802</v>
      </c>
      <c r="B366" s="5">
        <v>0.59</v>
      </c>
      <c r="C366" s="5" t="str">
        <f t="shared" si="7"/>
        <v>30.59</v>
      </c>
      <c r="D366">
        <v>8.5000000000000006E-2</v>
      </c>
      <c r="E366">
        <v>0.11600000000000001</v>
      </c>
      <c r="F366">
        <v>0.219</v>
      </c>
      <c r="G366">
        <v>0.32100000000000001</v>
      </c>
      <c r="H366" s="29" t="s">
        <v>1243</v>
      </c>
      <c r="I366" s="31" t="s">
        <v>822</v>
      </c>
      <c r="J366" s="31" t="s">
        <v>822</v>
      </c>
      <c r="K366" s="31" t="s">
        <v>822</v>
      </c>
      <c r="L366" s="31" t="s">
        <v>822</v>
      </c>
      <c r="M366" s="31" t="s">
        <v>822</v>
      </c>
      <c r="N366" s="2" t="s">
        <v>807</v>
      </c>
      <c r="T366" s="29"/>
      <c r="U366" s="31"/>
      <c r="V366" s="31"/>
      <c r="W366" s="31"/>
      <c r="X366" s="31"/>
      <c r="Y366" s="31"/>
      <c r="Z366" s="2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</row>
    <row r="367" spans="1:38" x14ac:dyDescent="0.2">
      <c r="A367" t="s">
        <v>802</v>
      </c>
      <c r="B367" s="5">
        <v>0.6</v>
      </c>
      <c r="C367" s="5" t="str">
        <f t="shared" si="7"/>
        <v>30.6</v>
      </c>
      <c r="D367">
        <v>8.5000000000000006E-2</v>
      </c>
      <c r="E367">
        <v>0.11600000000000001</v>
      </c>
      <c r="F367">
        <v>0.219</v>
      </c>
      <c r="G367">
        <v>0.32100000000000001</v>
      </c>
      <c r="H367" s="29" t="s">
        <v>1243</v>
      </c>
      <c r="I367" s="31" t="s">
        <v>822</v>
      </c>
      <c r="J367" s="31" t="s">
        <v>822</v>
      </c>
      <c r="K367" s="31" t="s">
        <v>822</v>
      </c>
      <c r="L367" s="31" t="s">
        <v>822</v>
      </c>
      <c r="M367" s="31" t="s">
        <v>822</v>
      </c>
      <c r="N367" s="2" t="s">
        <v>807</v>
      </c>
      <c r="T367" s="29"/>
      <c r="U367" s="31"/>
      <c r="V367" s="31"/>
      <c r="W367" s="31"/>
      <c r="X367" s="31"/>
      <c r="Y367" s="31"/>
      <c r="Z367" s="2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</row>
    <row r="368" spans="1:38" x14ac:dyDescent="0.2">
      <c r="A368" t="s">
        <v>802</v>
      </c>
      <c r="B368" s="5">
        <v>0.61</v>
      </c>
      <c r="C368" s="5" t="str">
        <f t="shared" si="7"/>
        <v>30.61</v>
      </c>
      <c r="D368">
        <v>8.3000000000000004E-2</v>
      </c>
      <c r="E368">
        <v>0.114</v>
      </c>
      <c r="F368">
        <v>0.215</v>
      </c>
      <c r="G368">
        <v>0.316</v>
      </c>
      <c r="H368" s="29" t="s">
        <v>1243</v>
      </c>
      <c r="I368" s="31" t="s">
        <v>822</v>
      </c>
      <c r="J368" s="31" t="s">
        <v>822</v>
      </c>
      <c r="K368" s="31" t="s">
        <v>822</v>
      </c>
      <c r="L368" s="31" t="s">
        <v>822</v>
      </c>
      <c r="M368" s="31" t="s">
        <v>822</v>
      </c>
      <c r="N368" s="2" t="s">
        <v>807</v>
      </c>
      <c r="T368" s="29"/>
      <c r="U368" s="31"/>
      <c r="V368" s="31"/>
      <c r="W368" s="31"/>
      <c r="X368" s="31"/>
      <c r="Y368" s="31"/>
      <c r="Z368" s="2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</row>
    <row r="369" spans="1:38" x14ac:dyDescent="0.2">
      <c r="A369" t="s">
        <v>802</v>
      </c>
      <c r="B369" s="5">
        <v>0.62</v>
      </c>
      <c r="C369" s="5" t="str">
        <f t="shared" si="7"/>
        <v>30.62</v>
      </c>
      <c r="D369">
        <v>8.3000000000000004E-2</v>
      </c>
      <c r="E369">
        <v>0.114</v>
      </c>
      <c r="F369">
        <v>0.214</v>
      </c>
      <c r="G369">
        <v>0.314</v>
      </c>
      <c r="H369" s="29" t="s">
        <v>1243</v>
      </c>
      <c r="I369" s="31" t="s">
        <v>822</v>
      </c>
      <c r="J369" s="31" t="s">
        <v>822</v>
      </c>
      <c r="K369" s="31" t="s">
        <v>822</v>
      </c>
      <c r="L369" s="31" t="s">
        <v>822</v>
      </c>
      <c r="M369" s="31" t="s">
        <v>822</v>
      </c>
      <c r="N369" s="2" t="s">
        <v>807</v>
      </c>
      <c r="T369" s="29"/>
      <c r="U369" s="31"/>
      <c r="V369" s="31"/>
      <c r="W369" s="31"/>
      <c r="X369" s="31"/>
      <c r="Y369" s="31"/>
      <c r="Z369" s="2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</row>
    <row r="370" spans="1:38" x14ac:dyDescent="0.2">
      <c r="A370" t="s">
        <v>802</v>
      </c>
      <c r="B370" s="5">
        <v>0.63</v>
      </c>
      <c r="C370" s="5" t="str">
        <f t="shared" si="7"/>
        <v>30.63</v>
      </c>
      <c r="D370">
        <v>8.3000000000000004E-2</v>
      </c>
      <c r="E370">
        <v>0.113</v>
      </c>
      <c r="F370">
        <v>0.21299999999999999</v>
      </c>
      <c r="G370">
        <v>0.313</v>
      </c>
      <c r="H370" s="29" t="s">
        <v>1243</v>
      </c>
      <c r="I370" s="31" t="s">
        <v>822</v>
      </c>
      <c r="J370" s="31" t="s">
        <v>822</v>
      </c>
      <c r="K370" s="31" t="s">
        <v>822</v>
      </c>
      <c r="L370" s="31" t="s">
        <v>822</v>
      </c>
      <c r="M370" s="31" t="s">
        <v>822</v>
      </c>
      <c r="N370" s="2" t="s">
        <v>807</v>
      </c>
      <c r="T370" s="29"/>
      <c r="U370" s="31"/>
      <c r="V370" s="31"/>
      <c r="W370" s="31"/>
      <c r="X370" s="31"/>
      <c r="Y370" s="31"/>
      <c r="Z370" s="2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</row>
    <row r="371" spans="1:38" x14ac:dyDescent="0.2">
      <c r="A371" t="s">
        <v>802</v>
      </c>
      <c r="B371" s="5">
        <v>0.64</v>
      </c>
      <c r="C371" s="5" t="str">
        <f t="shared" si="7"/>
        <v>30.64</v>
      </c>
      <c r="D371">
        <v>8.2000000000000003E-2</v>
      </c>
      <c r="E371">
        <v>0.112</v>
      </c>
      <c r="F371">
        <v>0.21199999999999999</v>
      </c>
      <c r="G371">
        <v>0.311</v>
      </c>
      <c r="H371" s="29" t="s">
        <v>1243</v>
      </c>
      <c r="I371" s="31" t="s">
        <v>822</v>
      </c>
      <c r="J371" s="31" t="s">
        <v>822</v>
      </c>
      <c r="K371" s="31" t="s">
        <v>822</v>
      </c>
      <c r="L371" s="31" t="s">
        <v>822</v>
      </c>
      <c r="M371" s="31" t="s">
        <v>822</v>
      </c>
      <c r="N371" s="2" t="s">
        <v>807</v>
      </c>
      <c r="T371" s="29"/>
      <c r="U371" s="31"/>
      <c r="V371" s="31"/>
      <c r="W371" s="31"/>
      <c r="X371" s="31"/>
      <c r="Y371" s="31"/>
      <c r="Z371" s="2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</row>
    <row r="372" spans="1:38" x14ac:dyDescent="0.2">
      <c r="A372" t="s">
        <v>802</v>
      </c>
      <c r="B372" s="5">
        <v>0.65</v>
      </c>
      <c r="C372" s="5" t="str">
        <f t="shared" si="7"/>
        <v>30.65</v>
      </c>
      <c r="D372">
        <v>8.2000000000000003E-2</v>
      </c>
      <c r="E372">
        <v>0.112</v>
      </c>
      <c r="F372">
        <v>0.21199999999999999</v>
      </c>
      <c r="G372">
        <v>0.311</v>
      </c>
      <c r="H372" s="29" t="s">
        <v>1243</v>
      </c>
      <c r="I372" s="31" t="s">
        <v>822</v>
      </c>
      <c r="J372" s="31" t="s">
        <v>822</v>
      </c>
      <c r="K372" s="31" t="s">
        <v>822</v>
      </c>
      <c r="L372" s="31" t="s">
        <v>822</v>
      </c>
      <c r="M372" s="31" t="s">
        <v>822</v>
      </c>
      <c r="N372" s="2" t="s">
        <v>807</v>
      </c>
      <c r="T372" s="29"/>
      <c r="U372" s="31"/>
      <c r="V372" s="31"/>
      <c r="W372" s="31"/>
      <c r="X372" s="31"/>
      <c r="Y372" s="31"/>
      <c r="Z372" s="2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</row>
    <row r="373" spans="1:38" x14ac:dyDescent="0.2">
      <c r="A373" t="s">
        <v>802</v>
      </c>
      <c r="B373" s="5">
        <v>0.66</v>
      </c>
      <c r="C373" s="5" t="str">
        <f t="shared" si="7"/>
        <v>30.66</v>
      </c>
      <c r="D373">
        <v>8.1000000000000003E-2</v>
      </c>
      <c r="E373">
        <v>0.111</v>
      </c>
      <c r="F373">
        <v>0.20899999999999999</v>
      </c>
      <c r="G373">
        <v>0.307</v>
      </c>
      <c r="H373" s="29" t="s">
        <v>1243</v>
      </c>
      <c r="I373" s="31" t="s">
        <v>822</v>
      </c>
      <c r="J373" s="31" t="s">
        <v>822</v>
      </c>
      <c r="K373" s="31" t="s">
        <v>822</v>
      </c>
      <c r="L373" s="31" t="s">
        <v>822</v>
      </c>
      <c r="M373" s="31" t="s">
        <v>822</v>
      </c>
      <c r="N373" s="2" t="s">
        <v>807</v>
      </c>
      <c r="T373" s="29"/>
      <c r="U373" s="31"/>
      <c r="V373" s="31"/>
      <c r="W373" s="31"/>
      <c r="X373" s="31"/>
      <c r="Y373" s="31"/>
      <c r="Z373" s="2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</row>
    <row r="374" spans="1:38" x14ac:dyDescent="0.2">
      <c r="A374" t="s">
        <v>802</v>
      </c>
      <c r="B374" s="5">
        <v>0.67</v>
      </c>
      <c r="C374" s="5" t="str">
        <f t="shared" si="7"/>
        <v>30.67</v>
      </c>
      <c r="D374">
        <v>8.1000000000000003E-2</v>
      </c>
      <c r="E374">
        <v>0.111</v>
      </c>
      <c r="F374">
        <v>0.20899999999999999</v>
      </c>
      <c r="G374">
        <v>0.30599999999999999</v>
      </c>
      <c r="H374" s="29" t="s">
        <v>1243</v>
      </c>
      <c r="I374" s="31" t="s">
        <v>822</v>
      </c>
      <c r="J374" s="31" t="s">
        <v>822</v>
      </c>
      <c r="K374" s="31" t="s">
        <v>822</v>
      </c>
      <c r="L374" s="31" t="s">
        <v>822</v>
      </c>
      <c r="M374" s="31" t="s">
        <v>822</v>
      </c>
      <c r="N374" s="2" t="s">
        <v>807</v>
      </c>
      <c r="T374" s="29"/>
      <c r="U374" s="31"/>
      <c r="V374" s="31"/>
      <c r="W374" s="31"/>
      <c r="X374" s="31"/>
      <c r="Y374" s="31"/>
      <c r="Z374" s="2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</row>
    <row r="375" spans="1:38" x14ac:dyDescent="0.2">
      <c r="A375" t="s">
        <v>802</v>
      </c>
      <c r="B375" s="5">
        <v>0.68</v>
      </c>
      <c r="C375" s="5" t="str">
        <f t="shared" si="7"/>
        <v>30.68</v>
      </c>
      <c r="D375">
        <v>8.1000000000000003E-2</v>
      </c>
      <c r="E375">
        <v>0.11</v>
      </c>
      <c r="F375">
        <v>0.20699999999999999</v>
      </c>
      <c r="G375">
        <v>0.30299999999999999</v>
      </c>
      <c r="H375" s="29" t="s">
        <v>1243</v>
      </c>
      <c r="I375" s="31" t="s">
        <v>822</v>
      </c>
      <c r="J375" s="31" t="s">
        <v>822</v>
      </c>
      <c r="K375" s="31" t="s">
        <v>822</v>
      </c>
      <c r="L375" s="31" t="s">
        <v>822</v>
      </c>
      <c r="M375" s="31" t="s">
        <v>822</v>
      </c>
      <c r="N375" s="2" t="s">
        <v>807</v>
      </c>
      <c r="T375" s="29"/>
      <c r="U375" s="31"/>
      <c r="V375" s="31"/>
      <c r="W375" s="31"/>
      <c r="X375" s="31"/>
      <c r="Y375" s="31"/>
      <c r="Z375" s="2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</row>
    <row r="376" spans="1:38" x14ac:dyDescent="0.2">
      <c r="A376" t="s">
        <v>802</v>
      </c>
      <c r="B376" s="5">
        <v>0.69</v>
      </c>
      <c r="C376" s="5" t="str">
        <f t="shared" si="7"/>
        <v>30.69</v>
      </c>
      <c r="D376">
        <v>0.08</v>
      </c>
      <c r="E376">
        <v>0.11</v>
      </c>
      <c r="F376">
        <v>0.20499999999999999</v>
      </c>
      <c r="G376">
        <v>0.30099999999999999</v>
      </c>
      <c r="H376" s="29" t="s">
        <v>1243</v>
      </c>
      <c r="I376" s="31" t="s">
        <v>822</v>
      </c>
      <c r="J376" s="31" t="s">
        <v>822</v>
      </c>
      <c r="K376" s="31" t="s">
        <v>822</v>
      </c>
      <c r="L376" s="31" t="s">
        <v>822</v>
      </c>
      <c r="M376" s="31" t="s">
        <v>822</v>
      </c>
      <c r="N376" s="2" t="s">
        <v>807</v>
      </c>
      <c r="T376" s="29"/>
      <c r="U376" s="31"/>
      <c r="V376" s="31"/>
      <c r="W376" s="31"/>
      <c r="X376" s="31"/>
      <c r="Y376" s="31"/>
      <c r="Z376" s="2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</row>
    <row r="377" spans="1:38" x14ac:dyDescent="0.2">
      <c r="A377" t="s">
        <v>802</v>
      </c>
      <c r="B377" s="5">
        <v>0.7</v>
      </c>
      <c r="C377" s="5" t="str">
        <f t="shared" si="7"/>
        <v>30.7</v>
      </c>
      <c r="D377">
        <v>0.08</v>
      </c>
      <c r="E377">
        <v>0.109</v>
      </c>
      <c r="F377">
        <v>0.20499999999999999</v>
      </c>
      <c r="G377">
        <v>0.3</v>
      </c>
      <c r="H377" s="29" t="s">
        <v>1243</v>
      </c>
      <c r="I377" s="31" t="s">
        <v>822</v>
      </c>
      <c r="J377" s="31" t="s">
        <v>822</v>
      </c>
      <c r="K377" s="31" t="s">
        <v>822</v>
      </c>
      <c r="L377" s="31" t="s">
        <v>822</v>
      </c>
      <c r="M377" s="31" t="s">
        <v>822</v>
      </c>
      <c r="N377" s="2" t="s">
        <v>807</v>
      </c>
      <c r="T377" s="29"/>
      <c r="U377" s="31"/>
      <c r="V377" s="31"/>
      <c r="W377" s="31"/>
      <c r="X377" s="31"/>
      <c r="Y377" s="31"/>
      <c r="Z377" s="2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</row>
    <row r="378" spans="1:38" x14ac:dyDescent="0.2">
      <c r="A378" t="s">
        <v>802</v>
      </c>
      <c r="B378" s="5">
        <v>0.71</v>
      </c>
      <c r="C378" s="5" t="str">
        <f t="shared" si="7"/>
        <v>30.71</v>
      </c>
      <c r="D378">
        <v>0.08</v>
      </c>
      <c r="E378">
        <v>0.109</v>
      </c>
      <c r="F378">
        <v>0.20399999999999999</v>
      </c>
      <c r="G378">
        <v>0.29899999999999999</v>
      </c>
      <c r="H378" s="29" t="s">
        <v>1243</v>
      </c>
      <c r="I378" s="31" t="s">
        <v>822</v>
      </c>
      <c r="J378" s="31" t="s">
        <v>822</v>
      </c>
      <c r="K378" s="31" t="s">
        <v>822</v>
      </c>
      <c r="L378" s="31" t="s">
        <v>822</v>
      </c>
      <c r="M378" s="31" t="s">
        <v>822</v>
      </c>
      <c r="N378" s="2" t="s">
        <v>807</v>
      </c>
      <c r="T378" s="29"/>
      <c r="U378" s="31"/>
      <c r="V378" s="31"/>
      <c r="W378" s="31"/>
      <c r="X378" s="31"/>
      <c r="Y378" s="31"/>
      <c r="Z378" s="2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</row>
    <row r="379" spans="1:38" x14ac:dyDescent="0.2">
      <c r="A379" t="s">
        <v>802</v>
      </c>
      <c r="B379" s="5">
        <v>0.72</v>
      </c>
      <c r="C379" s="5" t="str">
        <f t="shared" si="7"/>
        <v>30.72</v>
      </c>
      <c r="D379">
        <v>0.08</v>
      </c>
      <c r="E379">
        <v>0.109</v>
      </c>
      <c r="F379">
        <v>0.20399999999999999</v>
      </c>
      <c r="G379">
        <v>0.29899999999999999</v>
      </c>
      <c r="H379" s="29" t="s">
        <v>1243</v>
      </c>
      <c r="I379" s="31" t="s">
        <v>822</v>
      </c>
      <c r="J379" s="31" t="s">
        <v>822</v>
      </c>
      <c r="K379" s="31" t="s">
        <v>822</v>
      </c>
      <c r="L379" s="31" t="s">
        <v>822</v>
      </c>
      <c r="M379" s="31" t="s">
        <v>822</v>
      </c>
      <c r="N379" s="2" t="s">
        <v>807</v>
      </c>
      <c r="T379" s="29"/>
      <c r="U379" s="31"/>
      <c r="V379" s="31"/>
      <c r="W379" s="31"/>
      <c r="X379" s="31"/>
      <c r="Y379" s="31"/>
      <c r="Z379" s="2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</row>
    <row r="380" spans="1:38" x14ac:dyDescent="0.2">
      <c r="A380" t="s">
        <v>802</v>
      </c>
      <c r="B380" s="5">
        <v>0.73</v>
      </c>
      <c r="C380" s="5" t="str">
        <f t="shared" si="7"/>
        <v>30.73</v>
      </c>
      <c r="D380">
        <v>7.9000000000000001E-2</v>
      </c>
      <c r="E380">
        <v>0.108</v>
      </c>
      <c r="F380">
        <v>0.20200000000000001</v>
      </c>
      <c r="G380">
        <v>0.29599999999999999</v>
      </c>
      <c r="H380" s="29" t="s">
        <v>1243</v>
      </c>
      <c r="I380" s="31" t="s">
        <v>822</v>
      </c>
      <c r="J380" s="31" t="s">
        <v>822</v>
      </c>
      <c r="K380" s="31" t="s">
        <v>822</v>
      </c>
      <c r="L380" s="31" t="s">
        <v>822</v>
      </c>
      <c r="M380" s="31" t="s">
        <v>822</v>
      </c>
      <c r="N380" s="2" t="s">
        <v>807</v>
      </c>
      <c r="T380" s="29"/>
      <c r="U380" s="31"/>
      <c r="V380" s="31"/>
      <c r="W380" s="31"/>
      <c r="X380" s="31"/>
      <c r="Y380" s="31"/>
      <c r="Z380" s="2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</row>
    <row r="381" spans="1:38" x14ac:dyDescent="0.2">
      <c r="A381" t="s">
        <v>802</v>
      </c>
      <c r="B381" s="5">
        <v>0.74</v>
      </c>
      <c r="C381" s="5" t="str">
        <f t="shared" si="7"/>
        <v>30.74</v>
      </c>
      <c r="D381">
        <v>7.9000000000000001E-2</v>
      </c>
      <c r="E381">
        <v>0.108</v>
      </c>
      <c r="F381">
        <v>0.20200000000000001</v>
      </c>
      <c r="G381">
        <v>0.29599999999999999</v>
      </c>
      <c r="H381" s="29" t="s">
        <v>1243</v>
      </c>
      <c r="I381" s="31" t="s">
        <v>822</v>
      </c>
      <c r="J381" s="31" t="s">
        <v>822</v>
      </c>
      <c r="K381" s="31" t="s">
        <v>822</v>
      </c>
      <c r="L381" s="31" t="s">
        <v>822</v>
      </c>
      <c r="M381" s="31" t="s">
        <v>822</v>
      </c>
      <c r="N381" s="2" t="s">
        <v>807</v>
      </c>
      <c r="T381" s="29"/>
      <c r="U381" s="31"/>
      <c r="V381" s="31"/>
      <c r="W381" s="31"/>
      <c r="X381" s="31"/>
      <c r="Y381" s="31"/>
      <c r="Z381" s="2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</row>
    <row r="382" spans="1:38" x14ac:dyDescent="0.2">
      <c r="A382" t="s">
        <v>802</v>
      </c>
      <c r="B382" s="5">
        <v>0.75</v>
      </c>
      <c r="C382" s="5" t="str">
        <f t="shared" si="7"/>
        <v>30.75</v>
      </c>
      <c r="D382">
        <v>7.8E-2</v>
      </c>
      <c r="E382">
        <v>0.107</v>
      </c>
      <c r="F382">
        <v>0.19900000000000001</v>
      </c>
      <c r="G382">
        <v>0.29199999999999998</v>
      </c>
      <c r="H382" s="29" t="s">
        <v>1243</v>
      </c>
      <c r="I382" s="31" t="s">
        <v>822</v>
      </c>
      <c r="J382" s="31" t="s">
        <v>822</v>
      </c>
      <c r="K382" s="31" t="s">
        <v>822</v>
      </c>
      <c r="L382" s="31" t="s">
        <v>822</v>
      </c>
      <c r="M382" s="31" t="s">
        <v>822</v>
      </c>
      <c r="N382" s="2" t="s">
        <v>807</v>
      </c>
      <c r="T382" s="29"/>
      <c r="U382" s="31"/>
      <c r="V382" s="31"/>
      <c r="W382" s="31"/>
      <c r="X382" s="31"/>
      <c r="Y382" s="31"/>
      <c r="Z382" s="2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</row>
    <row r="383" spans="1:38" x14ac:dyDescent="0.2">
      <c r="A383" t="s">
        <v>802</v>
      </c>
      <c r="B383" s="5">
        <v>0.76</v>
      </c>
      <c r="C383" s="5" t="str">
        <f t="shared" si="7"/>
        <v>30.76</v>
      </c>
      <c r="D383">
        <v>7.8E-2</v>
      </c>
      <c r="E383">
        <v>0.107</v>
      </c>
      <c r="F383">
        <v>0.19900000000000001</v>
      </c>
      <c r="G383">
        <v>0.29199999999999998</v>
      </c>
      <c r="H383" s="29" t="s">
        <v>1243</v>
      </c>
      <c r="I383" s="31" t="s">
        <v>822</v>
      </c>
      <c r="J383" s="31" t="s">
        <v>822</v>
      </c>
      <c r="K383" s="31" t="s">
        <v>822</v>
      </c>
      <c r="L383" s="31" t="s">
        <v>822</v>
      </c>
      <c r="M383" s="31" t="s">
        <v>822</v>
      </c>
      <c r="N383" s="2" t="s">
        <v>807</v>
      </c>
      <c r="T383" s="29"/>
      <c r="U383" s="31"/>
      <c r="V383" s="31"/>
      <c r="W383" s="31"/>
      <c r="X383" s="31"/>
      <c r="Y383" s="31"/>
      <c r="Z383" s="2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</row>
    <row r="384" spans="1:38" x14ac:dyDescent="0.2">
      <c r="A384" t="s">
        <v>802</v>
      </c>
      <c r="B384" s="5">
        <v>0.77</v>
      </c>
      <c r="C384" s="5" t="str">
        <f t="shared" si="7"/>
        <v>30.77</v>
      </c>
      <c r="D384">
        <v>7.6999999999999999E-2</v>
      </c>
      <c r="E384">
        <v>0.106</v>
      </c>
      <c r="F384">
        <v>0.19700000000000001</v>
      </c>
      <c r="G384">
        <v>0.28799999999999998</v>
      </c>
      <c r="H384" s="29" t="s">
        <v>1243</v>
      </c>
      <c r="I384" s="31" t="s">
        <v>822</v>
      </c>
      <c r="J384" s="31" t="s">
        <v>822</v>
      </c>
      <c r="K384" s="31" t="s">
        <v>822</v>
      </c>
      <c r="L384" s="31" t="s">
        <v>822</v>
      </c>
      <c r="M384" s="31" t="s">
        <v>822</v>
      </c>
      <c r="N384" s="2" t="s">
        <v>807</v>
      </c>
      <c r="T384" s="29"/>
      <c r="U384" s="31"/>
      <c r="V384" s="31"/>
      <c r="W384" s="31"/>
      <c r="X384" s="31"/>
      <c r="Y384" s="31"/>
      <c r="Z384" s="2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</row>
    <row r="385" spans="1:38" x14ac:dyDescent="0.2">
      <c r="A385" t="s">
        <v>802</v>
      </c>
      <c r="B385" s="5">
        <v>0.78</v>
      </c>
      <c r="C385" s="5" t="str">
        <f t="shared" si="7"/>
        <v>30.78</v>
      </c>
      <c r="D385">
        <v>7.6999999999999999E-2</v>
      </c>
      <c r="E385">
        <v>0.105</v>
      </c>
      <c r="F385">
        <v>0.19600000000000001</v>
      </c>
      <c r="G385">
        <v>0.28599999999999998</v>
      </c>
      <c r="H385" s="29" t="s">
        <v>1243</v>
      </c>
      <c r="I385" s="31" t="s">
        <v>822</v>
      </c>
      <c r="J385" s="31" t="s">
        <v>822</v>
      </c>
      <c r="K385" s="31" t="s">
        <v>822</v>
      </c>
      <c r="L385" s="31" t="s">
        <v>822</v>
      </c>
      <c r="M385" s="31" t="s">
        <v>822</v>
      </c>
      <c r="N385" s="2" t="s">
        <v>807</v>
      </c>
      <c r="T385" s="29"/>
      <c r="U385" s="31"/>
      <c r="V385" s="31"/>
      <c r="W385" s="31"/>
      <c r="X385" s="31"/>
      <c r="Y385" s="31"/>
      <c r="Z385" s="2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</row>
    <row r="386" spans="1:38" x14ac:dyDescent="0.2">
      <c r="A386" t="s">
        <v>802</v>
      </c>
      <c r="B386" s="5">
        <v>0.79</v>
      </c>
      <c r="C386" s="5" t="str">
        <f t="shared" si="7"/>
        <v>30.79</v>
      </c>
      <c r="D386">
        <v>7.6999999999999999E-2</v>
      </c>
      <c r="E386">
        <v>0.105</v>
      </c>
      <c r="F386">
        <v>0.19500000000000001</v>
      </c>
      <c r="G386">
        <v>0.28499999999999998</v>
      </c>
      <c r="H386" s="29" t="s">
        <v>1243</v>
      </c>
      <c r="I386" s="31" t="s">
        <v>822</v>
      </c>
      <c r="J386" s="31" t="s">
        <v>822</v>
      </c>
      <c r="K386" s="31" t="s">
        <v>822</v>
      </c>
      <c r="L386" s="31" t="s">
        <v>822</v>
      </c>
      <c r="M386" s="31" t="s">
        <v>822</v>
      </c>
      <c r="N386" s="2" t="s">
        <v>807</v>
      </c>
      <c r="T386" s="29"/>
      <c r="U386" s="31"/>
      <c r="V386" s="31"/>
      <c r="W386" s="31"/>
      <c r="X386" s="31"/>
      <c r="Y386" s="31"/>
      <c r="Z386" s="2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</row>
    <row r="387" spans="1:38" x14ac:dyDescent="0.2">
      <c r="A387" t="s">
        <v>802</v>
      </c>
      <c r="B387" s="5">
        <v>0.8</v>
      </c>
      <c r="C387" s="5" t="str">
        <f t="shared" si="7"/>
        <v>30.8</v>
      </c>
      <c r="D387">
        <v>7.5999999999999998E-2</v>
      </c>
      <c r="E387">
        <v>0.104</v>
      </c>
      <c r="F387">
        <v>0.193</v>
      </c>
      <c r="G387">
        <v>0.28199999999999997</v>
      </c>
      <c r="H387" s="29" t="s">
        <v>1243</v>
      </c>
      <c r="I387" s="31" t="s">
        <v>822</v>
      </c>
      <c r="J387" s="31" t="s">
        <v>822</v>
      </c>
      <c r="K387" s="31" t="s">
        <v>822</v>
      </c>
      <c r="L387" s="31" t="s">
        <v>822</v>
      </c>
      <c r="M387" s="31" t="s">
        <v>822</v>
      </c>
      <c r="N387" s="2" t="s">
        <v>807</v>
      </c>
      <c r="T387" s="29"/>
      <c r="U387" s="31"/>
      <c r="V387" s="31"/>
      <c r="W387" s="31"/>
      <c r="X387" s="31"/>
      <c r="Y387" s="31"/>
      <c r="Z387" s="2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</row>
    <row r="388" spans="1:38" x14ac:dyDescent="0.2">
      <c r="A388" t="s">
        <v>802</v>
      </c>
      <c r="B388" s="5">
        <v>0.81</v>
      </c>
      <c r="C388" s="5" t="str">
        <f t="shared" si="7"/>
        <v>30.81</v>
      </c>
      <c r="D388">
        <v>7.5999999999999998E-2</v>
      </c>
      <c r="E388">
        <v>0.104</v>
      </c>
      <c r="F388">
        <v>0.192</v>
      </c>
      <c r="G388">
        <v>0.28100000000000003</v>
      </c>
      <c r="H388" s="29" t="s">
        <v>1243</v>
      </c>
      <c r="I388" s="31" t="s">
        <v>822</v>
      </c>
      <c r="J388" s="31" t="s">
        <v>822</v>
      </c>
      <c r="K388" s="31" t="s">
        <v>822</v>
      </c>
      <c r="L388" s="31" t="s">
        <v>822</v>
      </c>
      <c r="M388" s="31" t="s">
        <v>822</v>
      </c>
      <c r="N388" s="2" t="s">
        <v>807</v>
      </c>
      <c r="T388" s="29"/>
      <c r="U388" s="31"/>
      <c r="V388" s="31"/>
      <c r="W388" s="31"/>
      <c r="X388" s="31"/>
      <c r="Y388" s="31"/>
      <c r="Z388" s="2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</row>
    <row r="389" spans="1:38" x14ac:dyDescent="0.2">
      <c r="A389" t="s">
        <v>802</v>
      </c>
      <c r="B389" s="5">
        <v>0.82</v>
      </c>
      <c r="C389" s="5" t="str">
        <f t="shared" si="7"/>
        <v>30.82</v>
      </c>
      <c r="D389">
        <v>7.4999999999999997E-2</v>
      </c>
      <c r="E389">
        <v>0.10299999999999999</v>
      </c>
      <c r="F389">
        <v>0.191</v>
      </c>
      <c r="G389">
        <v>0.27900000000000003</v>
      </c>
      <c r="H389" s="29" t="s">
        <v>1243</v>
      </c>
      <c r="I389" s="31" t="s">
        <v>822</v>
      </c>
      <c r="J389" s="31" t="s">
        <v>822</v>
      </c>
      <c r="K389" s="31" t="s">
        <v>822</v>
      </c>
      <c r="L389" s="31" t="s">
        <v>822</v>
      </c>
      <c r="M389" s="31" t="s">
        <v>822</v>
      </c>
      <c r="N389" s="2" t="s">
        <v>807</v>
      </c>
      <c r="T389" s="29"/>
      <c r="U389" s="31"/>
      <c r="V389" s="31"/>
      <c r="W389" s="31"/>
      <c r="X389" s="31"/>
      <c r="Y389" s="31"/>
      <c r="Z389" s="2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</row>
    <row r="390" spans="1:38" x14ac:dyDescent="0.2">
      <c r="A390" t="s">
        <v>802</v>
      </c>
      <c r="B390" s="5">
        <v>0.83</v>
      </c>
      <c r="C390" s="5" t="str">
        <f t="shared" si="7"/>
        <v>30.83</v>
      </c>
      <c r="D390">
        <v>7.4999999999999997E-2</v>
      </c>
      <c r="E390">
        <v>0.10299999999999999</v>
      </c>
      <c r="F390">
        <v>0.19</v>
      </c>
      <c r="G390">
        <v>0.27800000000000002</v>
      </c>
      <c r="H390" s="29" t="s">
        <v>1243</v>
      </c>
      <c r="I390" s="31" t="s">
        <v>822</v>
      </c>
      <c r="J390" s="31" t="s">
        <v>822</v>
      </c>
      <c r="K390" s="31" t="s">
        <v>822</v>
      </c>
      <c r="L390" s="31" t="s">
        <v>822</v>
      </c>
      <c r="M390" s="31" t="s">
        <v>822</v>
      </c>
      <c r="N390" s="2" t="s">
        <v>807</v>
      </c>
      <c r="T390" s="29"/>
      <c r="U390" s="31"/>
      <c r="V390" s="31"/>
      <c r="W390" s="31"/>
      <c r="X390" s="31"/>
      <c r="Y390" s="31"/>
      <c r="Z390" s="2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</row>
    <row r="391" spans="1:38" x14ac:dyDescent="0.2">
      <c r="A391" t="s">
        <v>802</v>
      </c>
      <c r="B391" s="5">
        <v>0.84</v>
      </c>
      <c r="C391" s="5" t="str">
        <f t="shared" si="7"/>
        <v>30.84</v>
      </c>
      <c r="D391">
        <v>7.4999999999999997E-2</v>
      </c>
      <c r="E391">
        <v>0.10199999999999999</v>
      </c>
      <c r="F391">
        <v>0.189</v>
      </c>
      <c r="G391">
        <v>0.27600000000000002</v>
      </c>
      <c r="H391" s="29" t="s">
        <v>1243</v>
      </c>
      <c r="I391" s="31" t="s">
        <v>822</v>
      </c>
      <c r="J391" s="31" t="s">
        <v>822</v>
      </c>
      <c r="K391" s="31" t="s">
        <v>822</v>
      </c>
      <c r="L391" s="31" t="s">
        <v>822</v>
      </c>
      <c r="M391" s="31" t="s">
        <v>822</v>
      </c>
      <c r="N391" s="2" t="s">
        <v>807</v>
      </c>
      <c r="T391" s="29"/>
      <c r="U391" s="31"/>
      <c r="V391" s="31"/>
      <c r="W391" s="31"/>
      <c r="X391" s="31"/>
      <c r="Y391" s="31"/>
      <c r="Z391" s="2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</row>
    <row r="392" spans="1:38" x14ac:dyDescent="0.2">
      <c r="A392" t="s">
        <v>802</v>
      </c>
      <c r="B392" s="5">
        <v>0.85</v>
      </c>
      <c r="C392" s="5" t="str">
        <f t="shared" si="7"/>
        <v>30.85</v>
      </c>
      <c r="D392">
        <v>7.3999999999999996E-2</v>
      </c>
      <c r="E392">
        <v>0.10100000000000001</v>
      </c>
      <c r="F392">
        <v>0.187</v>
      </c>
      <c r="G392">
        <v>0.27300000000000002</v>
      </c>
      <c r="H392" s="29" t="s">
        <v>1243</v>
      </c>
      <c r="I392" s="31" t="s">
        <v>822</v>
      </c>
      <c r="J392" s="31" t="s">
        <v>822</v>
      </c>
      <c r="K392" s="31" t="s">
        <v>822</v>
      </c>
      <c r="L392" s="31" t="s">
        <v>822</v>
      </c>
      <c r="M392" s="31" t="s">
        <v>822</v>
      </c>
      <c r="N392" s="2" t="s">
        <v>807</v>
      </c>
      <c r="T392" s="29"/>
      <c r="U392" s="31"/>
      <c r="V392" s="31"/>
      <c r="W392" s="31"/>
      <c r="X392" s="31"/>
      <c r="Y392" s="31"/>
      <c r="Z392" s="2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</row>
    <row r="393" spans="1:38" x14ac:dyDescent="0.2">
      <c r="A393" t="s">
        <v>802</v>
      </c>
      <c r="B393" s="5">
        <v>0.86</v>
      </c>
      <c r="C393" s="5" t="str">
        <f t="shared" si="7"/>
        <v>30.86</v>
      </c>
      <c r="D393">
        <v>7.3999999999999996E-2</v>
      </c>
      <c r="E393">
        <v>0.10100000000000001</v>
      </c>
      <c r="F393">
        <v>0.187</v>
      </c>
      <c r="G393">
        <v>0.27200000000000002</v>
      </c>
      <c r="H393">
        <v>0.35799999999999998</v>
      </c>
      <c r="I393" s="31" t="s">
        <v>822</v>
      </c>
      <c r="J393" s="31" t="s">
        <v>822</v>
      </c>
      <c r="K393" s="31" t="s">
        <v>822</v>
      </c>
      <c r="L393" s="31" t="s">
        <v>822</v>
      </c>
      <c r="M393" s="31" t="s">
        <v>822</v>
      </c>
      <c r="N393" s="2" t="s">
        <v>807</v>
      </c>
      <c r="U393" s="31"/>
      <c r="V393" s="31"/>
      <c r="W393" s="31"/>
      <c r="X393" s="31"/>
      <c r="Y393" s="31"/>
      <c r="Z393" s="2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</row>
    <row r="394" spans="1:38" x14ac:dyDescent="0.2">
      <c r="A394" t="s">
        <v>802</v>
      </c>
      <c r="B394" s="5">
        <v>0.87</v>
      </c>
      <c r="C394" s="5" t="str">
        <f t="shared" si="7"/>
        <v>30.87</v>
      </c>
      <c r="D394">
        <v>7.2999999999999995E-2</v>
      </c>
      <c r="E394">
        <v>0.1</v>
      </c>
      <c r="F394">
        <v>0.185</v>
      </c>
      <c r="G394">
        <v>0.27</v>
      </c>
      <c r="H394">
        <v>0.35399999999999998</v>
      </c>
      <c r="I394" s="31" t="s">
        <v>822</v>
      </c>
      <c r="J394" s="31" t="s">
        <v>822</v>
      </c>
      <c r="K394" s="31" t="s">
        <v>822</v>
      </c>
      <c r="L394" s="31" t="s">
        <v>822</v>
      </c>
      <c r="M394" s="31" t="s">
        <v>822</v>
      </c>
      <c r="N394" s="2" t="s">
        <v>807</v>
      </c>
      <c r="U394" s="31"/>
      <c r="V394" s="31"/>
      <c r="W394" s="31"/>
      <c r="X394" s="31"/>
      <c r="Y394" s="31"/>
      <c r="Z394" s="2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</row>
    <row r="395" spans="1:38" x14ac:dyDescent="0.2">
      <c r="A395" t="s">
        <v>802</v>
      </c>
      <c r="B395" s="5">
        <v>0.88</v>
      </c>
      <c r="C395" s="5" t="str">
        <f t="shared" si="7"/>
        <v>30.88</v>
      </c>
      <c r="D395">
        <v>7.2999999999999995E-2</v>
      </c>
      <c r="E395">
        <v>0.1</v>
      </c>
      <c r="F395">
        <v>0.184</v>
      </c>
      <c r="G395">
        <v>0.26800000000000002</v>
      </c>
      <c r="H395">
        <v>0.35299999999999998</v>
      </c>
      <c r="I395" s="31" t="s">
        <v>822</v>
      </c>
      <c r="J395" s="31" t="s">
        <v>822</v>
      </c>
      <c r="K395" s="31" t="s">
        <v>822</v>
      </c>
      <c r="L395" s="31" t="s">
        <v>822</v>
      </c>
      <c r="M395" s="31" t="s">
        <v>822</v>
      </c>
      <c r="N395" s="2" t="s">
        <v>807</v>
      </c>
      <c r="U395" s="31"/>
      <c r="V395" s="31"/>
      <c r="W395" s="31"/>
      <c r="X395" s="31"/>
      <c r="Y395" s="31"/>
      <c r="Z395" s="2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</row>
    <row r="396" spans="1:38" x14ac:dyDescent="0.2">
      <c r="A396" t="s">
        <v>802</v>
      </c>
      <c r="B396" s="5">
        <v>0.89</v>
      </c>
      <c r="C396" s="5" t="str">
        <f t="shared" si="7"/>
        <v>30.89</v>
      </c>
      <c r="D396">
        <v>7.2999999999999995E-2</v>
      </c>
      <c r="E396">
        <v>0.1</v>
      </c>
      <c r="F396">
        <v>0.184</v>
      </c>
      <c r="G396">
        <v>0.26800000000000002</v>
      </c>
      <c r="H396">
        <v>0.35299999999999998</v>
      </c>
      <c r="I396" s="31" t="s">
        <v>822</v>
      </c>
      <c r="J396" s="31" t="s">
        <v>822</v>
      </c>
      <c r="K396" s="31" t="s">
        <v>822</v>
      </c>
      <c r="L396" s="31" t="s">
        <v>822</v>
      </c>
      <c r="M396" s="31" t="s">
        <v>822</v>
      </c>
      <c r="N396" s="2" t="s">
        <v>807</v>
      </c>
      <c r="U396" s="31"/>
      <c r="V396" s="31"/>
      <c r="W396" s="31"/>
      <c r="X396" s="31"/>
      <c r="Y396" s="31"/>
      <c r="Z396" s="2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</row>
    <row r="397" spans="1:38" x14ac:dyDescent="0.2">
      <c r="A397" t="s">
        <v>802</v>
      </c>
      <c r="B397" s="5">
        <v>0.9</v>
      </c>
      <c r="C397" s="5" t="str">
        <f t="shared" si="7"/>
        <v>30.9</v>
      </c>
      <c r="D397">
        <v>7.2999999999999995E-2</v>
      </c>
      <c r="E397">
        <v>0.1</v>
      </c>
      <c r="F397">
        <v>0.184</v>
      </c>
      <c r="G397">
        <v>0.26800000000000002</v>
      </c>
      <c r="H397">
        <v>0.35299999999999998</v>
      </c>
      <c r="I397" s="31" t="s">
        <v>822</v>
      </c>
      <c r="J397" s="31" t="s">
        <v>822</v>
      </c>
      <c r="K397" s="31" t="s">
        <v>822</v>
      </c>
      <c r="L397" s="31" t="s">
        <v>822</v>
      </c>
      <c r="M397" s="31" t="s">
        <v>822</v>
      </c>
      <c r="N397" s="2" t="s">
        <v>807</v>
      </c>
      <c r="U397" s="31"/>
      <c r="V397" s="31"/>
      <c r="W397" s="31"/>
      <c r="X397" s="31"/>
      <c r="Y397" s="31"/>
      <c r="Z397" s="2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</row>
    <row r="398" spans="1:38" x14ac:dyDescent="0.2">
      <c r="A398" t="s">
        <v>802</v>
      </c>
      <c r="B398" s="5">
        <v>0.91</v>
      </c>
      <c r="C398" s="5" t="str">
        <f t="shared" si="7"/>
        <v>30.91</v>
      </c>
      <c r="D398">
        <v>7.1999999999999995E-2</v>
      </c>
      <c r="E398">
        <v>9.8000000000000004E-2</v>
      </c>
      <c r="F398">
        <v>0.18099999999999999</v>
      </c>
      <c r="G398">
        <v>0.26400000000000001</v>
      </c>
      <c r="H398">
        <v>0.34599999999999997</v>
      </c>
      <c r="I398" s="31" t="s">
        <v>822</v>
      </c>
      <c r="J398" s="31" t="s">
        <v>822</v>
      </c>
      <c r="K398" s="31" t="s">
        <v>822</v>
      </c>
      <c r="L398" s="31" t="s">
        <v>822</v>
      </c>
      <c r="M398" s="31" t="s">
        <v>822</v>
      </c>
      <c r="N398" s="2" t="s">
        <v>807</v>
      </c>
      <c r="U398" s="31"/>
      <c r="V398" s="31"/>
      <c r="W398" s="31"/>
      <c r="X398" s="31"/>
      <c r="Y398" s="31"/>
      <c r="Z398" s="2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</row>
    <row r="399" spans="1:38" x14ac:dyDescent="0.2">
      <c r="A399" t="s">
        <v>802</v>
      </c>
      <c r="B399" s="5">
        <v>0.92</v>
      </c>
      <c r="C399" s="5" t="str">
        <f t="shared" si="7"/>
        <v>30.92</v>
      </c>
      <c r="D399">
        <v>7.1999999999999995E-2</v>
      </c>
      <c r="E399">
        <v>9.8000000000000004E-2</v>
      </c>
      <c r="F399">
        <v>0.18099999999999999</v>
      </c>
      <c r="G399">
        <v>0.26400000000000001</v>
      </c>
      <c r="H399">
        <v>0.34599999999999997</v>
      </c>
      <c r="I399" s="31" t="s">
        <v>822</v>
      </c>
      <c r="J399" s="31" t="s">
        <v>822</v>
      </c>
      <c r="K399" s="31" t="s">
        <v>822</v>
      </c>
      <c r="L399" s="31" t="s">
        <v>822</v>
      </c>
      <c r="M399" s="31" t="s">
        <v>822</v>
      </c>
      <c r="N399" s="2" t="s">
        <v>807</v>
      </c>
      <c r="U399" s="31"/>
      <c r="V399" s="31"/>
      <c r="W399" s="31"/>
      <c r="X399" s="31"/>
      <c r="Y399" s="31"/>
      <c r="Z399" s="2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</row>
    <row r="400" spans="1:38" x14ac:dyDescent="0.2">
      <c r="A400" t="s">
        <v>802</v>
      </c>
      <c r="B400" s="5">
        <v>0.93</v>
      </c>
      <c r="C400" s="5" t="str">
        <f t="shared" si="7"/>
        <v>30.93</v>
      </c>
      <c r="D400">
        <v>7.0999999999999994E-2</v>
      </c>
      <c r="E400">
        <v>9.7000000000000003E-2</v>
      </c>
      <c r="F400">
        <v>0.17799999999999999</v>
      </c>
      <c r="G400">
        <v>0.25900000000000001</v>
      </c>
      <c r="H400">
        <v>0.34</v>
      </c>
      <c r="I400" s="31" t="s">
        <v>822</v>
      </c>
      <c r="J400" s="31" t="s">
        <v>822</v>
      </c>
      <c r="K400" s="31" t="s">
        <v>822</v>
      </c>
      <c r="L400" s="31" t="s">
        <v>822</v>
      </c>
      <c r="M400" s="31" t="s">
        <v>822</v>
      </c>
      <c r="N400" s="2" t="s">
        <v>807</v>
      </c>
      <c r="U400" s="31"/>
      <c r="V400" s="31"/>
      <c r="W400" s="31"/>
      <c r="X400" s="31"/>
      <c r="Y400" s="31"/>
      <c r="Z400" s="2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</row>
    <row r="401" spans="1:38" x14ac:dyDescent="0.2">
      <c r="A401" t="s">
        <v>802</v>
      </c>
      <c r="B401" s="5">
        <v>0.94</v>
      </c>
      <c r="C401" s="5" t="str">
        <f t="shared" si="7"/>
        <v>30.94</v>
      </c>
      <c r="D401">
        <v>7.0999999999999994E-2</v>
      </c>
      <c r="E401">
        <v>9.7000000000000003E-2</v>
      </c>
      <c r="F401">
        <v>0.17699999999999999</v>
      </c>
      <c r="G401">
        <v>0.25700000000000001</v>
      </c>
      <c r="H401">
        <v>0.33800000000000002</v>
      </c>
      <c r="I401" s="31" t="s">
        <v>822</v>
      </c>
      <c r="J401" s="31" t="s">
        <v>822</v>
      </c>
      <c r="K401" s="31" t="s">
        <v>822</v>
      </c>
      <c r="L401" s="31" t="s">
        <v>822</v>
      </c>
      <c r="M401" s="31" t="s">
        <v>822</v>
      </c>
      <c r="N401" s="2" t="s">
        <v>807</v>
      </c>
      <c r="U401" s="31"/>
      <c r="V401" s="31"/>
      <c r="W401" s="31"/>
      <c r="X401" s="31"/>
      <c r="Y401" s="31"/>
      <c r="Z401" s="2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</row>
    <row r="402" spans="1:38" x14ac:dyDescent="0.2">
      <c r="A402" t="s">
        <v>802</v>
      </c>
      <c r="B402" s="5">
        <v>0.95</v>
      </c>
      <c r="C402" s="5" t="str">
        <f t="shared" si="7"/>
        <v>30.95</v>
      </c>
      <c r="D402">
        <v>7.0000000000000007E-2</v>
      </c>
      <c r="E402">
        <v>9.6000000000000002E-2</v>
      </c>
      <c r="F402">
        <v>0.17599999999999999</v>
      </c>
      <c r="G402">
        <v>0.25600000000000001</v>
      </c>
      <c r="H402">
        <v>0.33500000000000002</v>
      </c>
      <c r="I402" s="31" t="s">
        <v>822</v>
      </c>
      <c r="J402" s="31" t="s">
        <v>822</v>
      </c>
      <c r="K402" s="31" t="s">
        <v>822</v>
      </c>
      <c r="L402" s="31" t="s">
        <v>822</v>
      </c>
      <c r="M402" s="31" t="s">
        <v>822</v>
      </c>
      <c r="N402" s="2" t="s">
        <v>807</v>
      </c>
      <c r="U402" s="31"/>
      <c r="V402" s="31"/>
      <c r="W402" s="31"/>
      <c r="X402" s="31"/>
      <c r="Y402" s="31"/>
      <c r="Z402" s="2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</row>
    <row r="403" spans="1:38" x14ac:dyDescent="0.2">
      <c r="A403" t="s">
        <v>802</v>
      </c>
      <c r="B403" s="5">
        <v>0.96</v>
      </c>
      <c r="C403" s="5" t="str">
        <f t="shared" si="7"/>
        <v>30.96</v>
      </c>
      <c r="D403">
        <v>7.0000000000000007E-2</v>
      </c>
      <c r="E403">
        <v>9.5000000000000001E-2</v>
      </c>
      <c r="F403">
        <v>0.17499999999999999</v>
      </c>
      <c r="G403">
        <v>0.254</v>
      </c>
      <c r="H403">
        <v>0.33300000000000002</v>
      </c>
      <c r="I403" s="31" t="s">
        <v>822</v>
      </c>
      <c r="J403" s="31" t="s">
        <v>822</v>
      </c>
      <c r="K403" s="31" t="s">
        <v>822</v>
      </c>
      <c r="L403" s="31" t="s">
        <v>822</v>
      </c>
      <c r="M403" s="31" t="s">
        <v>822</v>
      </c>
      <c r="N403" s="2" t="s">
        <v>807</v>
      </c>
      <c r="U403" s="31"/>
      <c r="V403" s="31"/>
      <c r="W403" s="31"/>
      <c r="X403" s="31"/>
      <c r="Y403" s="31"/>
      <c r="Z403" s="2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</row>
    <row r="404" spans="1:38" x14ac:dyDescent="0.2">
      <c r="A404" t="s">
        <v>802</v>
      </c>
      <c r="B404" s="5">
        <v>0.97</v>
      </c>
      <c r="C404" s="5" t="str">
        <f t="shared" si="7"/>
        <v>30.97</v>
      </c>
      <c r="D404">
        <v>6.9000000000000006E-2</v>
      </c>
      <c r="E404">
        <v>9.5000000000000001E-2</v>
      </c>
      <c r="F404">
        <v>0.17299999999999999</v>
      </c>
      <c r="G404">
        <v>0.252</v>
      </c>
      <c r="H404">
        <v>0.33</v>
      </c>
      <c r="I404" s="31" t="s">
        <v>822</v>
      </c>
      <c r="J404" s="31" t="s">
        <v>822</v>
      </c>
      <c r="K404" s="31" t="s">
        <v>822</v>
      </c>
      <c r="L404" s="31" t="s">
        <v>822</v>
      </c>
      <c r="M404" s="31" t="s">
        <v>822</v>
      </c>
      <c r="N404" s="2" t="s">
        <v>807</v>
      </c>
      <c r="U404" s="31"/>
      <c r="V404" s="31"/>
      <c r="W404" s="31"/>
      <c r="X404" s="31"/>
      <c r="Y404" s="31"/>
      <c r="Z404" s="2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</row>
    <row r="405" spans="1:38" x14ac:dyDescent="0.2">
      <c r="A405" t="s">
        <v>802</v>
      </c>
      <c r="B405" s="5">
        <v>0.98</v>
      </c>
      <c r="C405" s="5" t="str">
        <f t="shared" si="7"/>
        <v>30.98</v>
      </c>
      <c r="D405">
        <v>6.9000000000000006E-2</v>
      </c>
      <c r="E405">
        <v>9.5000000000000001E-2</v>
      </c>
      <c r="F405">
        <v>0.17299999999999999</v>
      </c>
      <c r="G405">
        <v>0.252</v>
      </c>
      <c r="H405">
        <v>0.33</v>
      </c>
      <c r="I405" s="31" t="s">
        <v>822</v>
      </c>
      <c r="J405" s="31" t="s">
        <v>822</v>
      </c>
      <c r="K405" s="31" t="s">
        <v>822</v>
      </c>
      <c r="L405" s="31" t="s">
        <v>822</v>
      </c>
      <c r="M405" s="31" t="s">
        <v>822</v>
      </c>
      <c r="N405" s="2" t="s">
        <v>807</v>
      </c>
      <c r="U405" s="31"/>
      <c r="V405" s="31"/>
      <c r="W405" s="31"/>
      <c r="X405" s="31"/>
      <c r="Y405" s="31"/>
      <c r="Z405" s="2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</row>
    <row r="406" spans="1:38" x14ac:dyDescent="0.2">
      <c r="A406" t="s">
        <v>802</v>
      </c>
      <c r="B406" s="5">
        <v>0.99</v>
      </c>
      <c r="C406" s="5" t="str">
        <f t="shared" si="7"/>
        <v>30.99</v>
      </c>
      <c r="D406">
        <v>6.9000000000000006E-2</v>
      </c>
      <c r="E406">
        <v>9.5000000000000001E-2</v>
      </c>
      <c r="F406">
        <v>0.17299999999999999</v>
      </c>
      <c r="G406">
        <v>0.252</v>
      </c>
      <c r="H406">
        <v>0.33</v>
      </c>
      <c r="I406" s="31" t="s">
        <v>822</v>
      </c>
      <c r="J406" s="31" t="s">
        <v>822</v>
      </c>
      <c r="K406" s="31" t="s">
        <v>822</v>
      </c>
      <c r="L406" s="31" t="s">
        <v>822</v>
      </c>
      <c r="M406" s="31" t="s">
        <v>822</v>
      </c>
      <c r="N406" s="2" t="s">
        <v>807</v>
      </c>
      <c r="U406" s="31"/>
      <c r="V406" s="31"/>
      <c r="W406" s="31"/>
      <c r="X406" s="31"/>
      <c r="Y406" s="31"/>
      <c r="Z406" s="2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</row>
    <row r="407" spans="1:38" x14ac:dyDescent="0.2">
      <c r="A407" t="s">
        <v>802</v>
      </c>
      <c r="B407" s="5">
        <v>1</v>
      </c>
      <c r="C407" s="5" t="str">
        <f t="shared" si="7"/>
        <v>31</v>
      </c>
      <c r="D407">
        <v>6.9000000000000006E-2</v>
      </c>
      <c r="E407">
        <v>9.5000000000000001E-2</v>
      </c>
      <c r="F407">
        <v>0.17299999999999999</v>
      </c>
      <c r="G407">
        <v>0.252</v>
      </c>
      <c r="H407">
        <v>0.33</v>
      </c>
      <c r="I407" s="31" t="s">
        <v>822</v>
      </c>
      <c r="J407" s="31" t="s">
        <v>822</v>
      </c>
      <c r="K407" s="31" t="s">
        <v>822</v>
      </c>
      <c r="L407" s="31" t="s">
        <v>822</v>
      </c>
      <c r="M407" s="31" t="s">
        <v>822</v>
      </c>
      <c r="N407" s="2" t="s">
        <v>807</v>
      </c>
      <c r="U407" s="31"/>
      <c r="V407" s="31"/>
      <c r="W407" s="31"/>
      <c r="X407" s="31"/>
      <c r="Y407" s="31"/>
      <c r="Z407" s="2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</row>
    <row r="408" spans="1:38" x14ac:dyDescent="0.2">
      <c r="A408" t="s">
        <v>802</v>
      </c>
      <c r="B408" s="5">
        <v>1.01</v>
      </c>
      <c r="C408" s="5" t="str">
        <f t="shared" si="7"/>
        <v>31.01</v>
      </c>
      <c r="D408">
        <v>6.8000000000000005E-2</v>
      </c>
      <c r="E408">
        <v>9.2999999999999999E-2</v>
      </c>
      <c r="F408">
        <v>0.16900000000000001</v>
      </c>
      <c r="G408">
        <v>0.245</v>
      </c>
      <c r="H408">
        <v>0.32100000000000001</v>
      </c>
      <c r="I408" s="31" t="s">
        <v>822</v>
      </c>
      <c r="J408" s="31" t="s">
        <v>822</v>
      </c>
      <c r="K408" s="31" t="s">
        <v>822</v>
      </c>
      <c r="L408" s="31" t="s">
        <v>822</v>
      </c>
      <c r="M408" s="31" t="s">
        <v>822</v>
      </c>
      <c r="N408" s="2" t="s">
        <v>807</v>
      </c>
      <c r="U408" s="31"/>
      <c r="V408" s="31"/>
      <c r="W408" s="31"/>
      <c r="X408" s="31"/>
      <c r="Y408" s="31"/>
      <c r="Z408" s="2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</row>
    <row r="409" spans="1:38" x14ac:dyDescent="0.2">
      <c r="A409" t="s">
        <v>802</v>
      </c>
      <c r="B409" s="5">
        <v>1.02</v>
      </c>
      <c r="C409" s="5" t="str">
        <f t="shared" si="7"/>
        <v>31.02</v>
      </c>
      <c r="D409">
        <v>6.8000000000000005E-2</v>
      </c>
      <c r="E409">
        <v>9.1999999999999998E-2</v>
      </c>
      <c r="F409">
        <v>0.16800000000000001</v>
      </c>
      <c r="G409">
        <v>0.24299999999999999</v>
      </c>
      <c r="H409">
        <v>0.31900000000000001</v>
      </c>
      <c r="I409" s="31" t="s">
        <v>822</v>
      </c>
      <c r="J409" s="31" t="s">
        <v>822</v>
      </c>
      <c r="K409" s="31" t="s">
        <v>822</v>
      </c>
      <c r="L409" s="31" t="s">
        <v>822</v>
      </c>
      <c r="M409" s="31" t="s">
        <v>822</v>
      </c>
      <c r="N409" s="2" t="s">
        <v>807</v>
      </c>
      <c r="U409" s="31"/>
      <c r="V409" s="31"/>
      <c r="W409" s="31"/>
      <c r="X409" s="31"/>
      <c r="Y409" s="31"/>
      <c r="Z409" s="2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</row>
    <row r="410" spans="1:38" x14ac:dyDescent="0.2">
      <c r="A410" t="s">
        <v>802</v>
      </c>
      <c r="B410" s="5">
        <v>1.03</v>
      </c>
      <c r="C410" s="5" t="str">
        <f t="shared" si="7"/>
        <v>31.03</v>
      </c>
      <c r="D410">
        <v>6.7000000000000004E-2</v>
      </c>
      <c r="E410">
        <v>9.1999999999999998E-2</v>
      </c>
      <c r="F410">
        <v>0.16700000000000001</v>
      </c>
      <c r="G410">
        <v>0.24199999999999999</v>
      </c>
      <c r="H410">
        <v>0.317</v>
      </c>
      <c r="I410" s="31" t="s">
        <v>822</v>
      </c>
      <c r="J410" s="31" t="s">
        <v>822</v>
      </c>
      <c r="K410" s="31" t="s">
        <v>822</v>
      </c>
      <c r="L410" s="31" t="s">
        <v>822</v>
      </c>
      <c r="M410" s="31" t="s">
        <v>822</v>
      </c>
      <c r="N410" s="2" t="s">
        <v>807</v>
      </c>
      <c r="U410" s="31"/>
      <c r="V410" s="31"/>
      <c r="W410" s="31"/>
      <c r="X410" s="31"/>
      <c r="Y410" s="31"/>
      <c r="Z410" s="2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</row>
    <row r="411" spans="1:38" x14ac:dyDescent="0.2">
      <c r="A411" t="s">
        <v>802</v>
      </c>
      <c r="B411" s="5">
        <v>1.04</v>
      </c>
      <c r="C411" s="5" t="str">
        <f t="shared" si="7"/>
        <v>31.04</v>
      </c>
      <c r="D411">
        <v>6.7000000000000004E-2</v>
      </c>
      <c r="E411">
        <v>9.0999999999999998E-2</v>
      </c>
      <c r="F411">
        <v>0.16600000000000001</v>
      </c>
      <c r="G411">
        <v>0.24</v>
      </c>
      <c r="H411">
        <v>0.314</v>
      </c>
      <c r="I411" s="31" t="s">
        <v>822</v>
      </c>
      <c r="J411" s="31" t="s">
        <v>822</v>
      </c>
      <c r="K411" s="31" t="s">
        <v>822</v>
      </c>
      <c r="L411" s="31" t="s">
        <v>822</v>
      </c>
      <c r="M411" s="31" t="s">
        <v>822</v>
      </c>
      <c r="N411" s="2" t="s">
        <v>807</v>
      </c>
      <c r="U411" s="31"/>
      <c r="V411" s="31"/>
      <c r="W411" s="31"/>
      <c r="X411" s="31"/>
      <c r="Y411" s="31"/>
      <c r="Z411" s="2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</row>
    <row r="412" spans="1:38" x14ac:dyDescent="0.2">
      <c r="A412" t="s">
        <v>802</v>
      </c>
      <c r="B412" s="5">
        <v>1.05</v>
      </c>
      <c r="C412" s="5" t="str">
        <f t="shared" si="7"/>
        <v>31.05</v>
      </c>
      <c r="D412">
        <v>6.6000000000000003E-2</v>
      </c>
      <c r="E412">
        <v>9.0999999999999998E-2</v>
      </c>
      <c r="F412">
        <v>0.16400000000000001</v>
      </c>
      <c r="G412">
        <v>0.23799999999999999</v>
      </c>
      <c r="H412">
        <v>0.312</v>
      </c>
      <c r="I412" s="31" t="s">
        <v>822</v>
      </c>
      <c r="J412" s="31" t="s">
        <v>822</v>
      </c>
      <c r="K412" s="31" t="s">
        <v>822</v>
      </c>
      <c r="L412" s="31" t="s">
        <v>822</v>
      </c>
      <c r="M412" s="31" t="s">
        <v>822</v>
      </c>
      <c r="N412" s="2" t="s">
        <v>807</v>
      </c>
      <c r="U412" s="31"/>
      <c r="V412" s="31"/>
      <c r="W412" s="31"/>
      <c r="X412" s="31"/>
      <c r="Y412" s="31"/>
      <c r="Z412" s="2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</row>
    <row r="413" spans="1:38" x14ac:dyDescent="0.2">
      <c r="A413" t="s">
        <v>802</v>
      </c>
      <c r="B413" s="5">
        <v>1.06</v>
      </c>
      <c r="C413" s="5" t="str">
        <f t="shared" si="7"/>
        <v>31.06</v>
      </c>
      <c r="D413">
        <v>6.6000000000000003E-2</v>
      </c>
      <c r="E413">
        <v>0.09</v>
      </c>
      <c r="F413">
        <v>0.16300000000000001</v>
      </c>
      <c r="G413">
        <v>0.23599999999999999</v>
      </c>
      <c r="H413">
        <v>0.309</v>
      </c>
      <c r="I413" s="31" t="s">
        <v>822</v>
      </c>
      <c r="J413" s="31" t="s">
        <v>822</v>
      </c>
      <c r="K413" s="31" t="s">
        <v>822</v>
      </c>
      <c r="L413" s="31" t="s">
        <v>822</v>
      </c>
      <c r="M413" s="31" t="s">
        <v>822</v>
      </c>
      <c r="N413" s="2" t="s">
        <v>807</v>
      </c>
      <c r="U413" s="31"/>
      <c r="V413" s="31"/>
      <c r="W413" s="31"/>
      <c r="X413" s="31"/>
      <c r="Y413" s="31"/>
      <c r="Z413" s="2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</row>
    <row r="414" spans="1:38" x14ac:dyDescent="0.2">
      <c r="A414" t="s">
        <v>802</v>
      </c>
      <c r="B414" s="5">
        <v>1.07</v>
      </c>
      <c r="C414" s="5" t="str">
        <f t="shared" si="7"/>
        <v>31.07</v>
      </c>
      <c r="D414">
        <v>6.6000000000000003E-2</v>
      </c>
      <c r="E414">
        <v>0.09</v>
      </c>
      <c r="F414">
        <v>0.16300000000000001</v>
      </c>
      <c r="G414">
        <v>0.23599999999999999</v>
      </c>
      <c r="H414">
        <v>0.309</v>
      </c>
      <c r="I414" s="31" t="s">
        <v>822</v>
      </c>
      <c r="J414" s="31" t="s">
        <v>822</v>
      </c>
      <c r="K414" s="31" t="s">
        <v>822</v>
      </c>
      <c r="L414" s="31" t="s">
        <v>822</v>
      </c>
      <c r="M414" s="31" t="s">
        <v>822</v>
      </c>
      <c r="N414" s="2" t="s">
        <v>807</v>
      </c>
      <c r="U414" s="31"/>
      <c r="V414" s="31"/>
      <c r="W414" s="31"/>
      <c r="X414" s="31"/>
      <c r="Y414" s="31"/>
      <c r="Z414" s="2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</row>
    <row r="415" spans="1:38" x14ac:dyDescent="0.2">
      <c r="A415" t="s">
        <v>802</v>
      </c>
      <c r="B415" s="5">
        <v>1.08</v>
      </c>
      <c r="C415" s="5" t="str">
        <f t="shared" si="7"/>
        <v>31.08</v>
      </c>
      <c r="D415">
        <v>6.6000000000000003E-2</v>
      </c>
      <c r="E415">
        <v>0.09</v>
      </c>
      <c r="F415">
        <v>0.16300000000000001</v>
      </c>
      <c r="G415">
        <v>0.23599999999999999</v>
      </c>
      <c r="H415">
        <v>0.309</v>
      </c>
      <c r="I415" s="31" t="s">
        <v>822</v>
      </c>
      <c r="J415" s="31" t="s">
        <v>822</v>
      </c>
      <c r="K415" s="31" t="s">
        <v>822</v>
      </c>
      <c r="L415" s="31" t="s">
        <v>822</v>
      </c>
      <c r="M415" s="31" t="s">
        <v>822</v>
      </c>
      <c r="N415" s="2" t="s">
        <v>807</v>
      </c>
      <c r="U415" s="31"/>
      <c r="V415" s="31"/>
      <c r="W415" s="31"/>
      <c r="X415" s="31"/>
      <c r="Y415" s="31"/>
      <c r="Z415" s="2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</row>
    <row r="416" spans="1:38" x14ac:dyDescent="0.2">
      <c r="A416" t="s">
        <v>802</v>
      </c>
      <c r="B416" s="5">
        <v>1.0900000000000001</v>
      </c>
      <c r="C416" s="5" t="str">
        <f t="shared" si="7"/>
        <v>31.09</v>
      </c>
      <c r="D416">
        <v>6.5000000000000002E-2</v>
      </c>
      <c r="E416">
        <v>8.8999999999999996E-2</v>
      </c>
      <c r="F416">
        <v>0.16</v>
      </c>
      <c r="G416">
        <v>0.23100000000000001</v>
      </c>
      <c r="H416">
        <v>0.30199999999999999</v>
      </c>
      <c r="I416" s="31" t="s">
        <v>822</v>
      </c>
      <c r="J416" s="31" t="s">
        <v>822</v>
      </c>
      <c r="K416" s="31" t="s">
        <v>822</v>
      </c>
      <c r="L416" s="31" t="s">
        <v>822</v>
      </c>
      <c r="M416" s="31" t="s">
        <v>822</v>
      </c>
      <c r="N416" s="2" t="s">
        <v>807</v>
      </c>
      <c r="U416" s="31"/>
      <c r="V416" s="31"/>
      <c r="W416" s="31"/>
      <c r="X416" s="31"/>
      <c r="Y416" s="31"/>
      <c r="Z416" s="2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</row>
    <row r="417" spans="1:38" x14ac:dyDescent="0.2">
      <c r="A417" t="s">
        <v>802</v>
      </c>
      <c r="B417" s="5">
        <v>1.1000000000000001</v>
      </c>
      <c r="C417" s="5" t="str">
        <f t="shared" si="7"/>
        <v>31.1</v>
      </c>
      <c r="D417">
        <v>6.5000000000000002E-2</v>
      </c>
      <c r="E417">
        <v>8.7999999999999995E-2</v>
      </c>
      <c r="F417">
        <v>0.159</v>
      </c>
      <c r="G417">
        <v>0.22900000000000001</v>
      </c>
      <c r="H417">
        <v>0.3</v>
      </c>
      <c r="I417" s="31" t="s">
        <v>822</v>
      </c>
      <c r="J417" s="31" t="s">
        <v>822</v>
      </c>
      <c r="K417" s="31" t="s">
        <v>822</v>
      </c>
      <c r="L417" s="31" t="s">
        <v>822</v>
      </c>
      <c r="M417" s="31" t="s">
        <v>822</v>
      </c>
      <c r="N417" s="2" t="s">
        <v>807</v>
      </c>
      <c r="U417" s="31"/>
      <c r="V417" s="31"/>
      <c r="W417" s="31"/>
      <c r="X417" s="31"/>
      <c r="Y417" s="31"/>
      <c r="Z417" s="2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</row>
    <row r="418" spans="1:38" x14ac:dyDescent="0.2">
      <c r="A418" t="s">
        <v>802</v>
      </c>
      <c r="B418" s="5">
        <v>1.1100000000000001</v>
      </c>
      <c r="C418" s="5" t="str">
        <f t="shared" si="7"/>
        <v>31.11</v>
      </c>
      <c r="D418">
        <v>6.4000000000000001E-2</v>
      </c>
      <c r="E418">
        <v>8.7999999999999995E-2</v>
      </c>
      <c r="F418">
        <v>0.158</v>
      </c>
      <c r="G418">
        <v>0.22700000000000001</v>
      </c>
      <c r="H418">
        <v>0.29699999999999999</v>
      </c>
      <c r="I418" s="31" t="s">
        <v>822</v>
      </c>
      <c r="J418" s="31" t="s">
        <v>822</v>
      </c>
      <c r="K418" s="31" t="s">
        <v>822</v>
      </c>
      <c r="L418" s="31" t="s">
        <v>822</v>
      </c>
      <c r="M418" s="31" t="s">
        <v>822</v>
      </c>
      <c r="N418" s="2" t="s">
        <v>807</v>
      </c>
      <c r="U418" s="31"/>
      <c r="V418" s="31"/>
      <c r="W418" s="31"/>
      <c r="X418" s="31"/>
      <c r="Y418" s="31"/>
      <c r="Z418" s="2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</row>
    <row r="419" spans="1:38" x14ac:dyDescent="0.2">
      <c r="A419" t="s">
        <v>802</v>
      </c>
      <c r="B419" s="5">
        <v>1.1200000000000001</v>
      </c>
      <c r="C419" s="5" t="str">
        <f t="shared" si="7"/>
        <v>31.12</v>
      </c>
      <c r="D419">
        <v>6.4000000000000001E-2</v>
      </c>
      <c r="E419">
        <v>8.6999999999999994E-2</v>
      </c>
      <c r="F419">
        <v>0.156</v>
      </c>
      <c r="G419">
        <v>0.22600000000000001</v>
      </c>
      <c r="H419">
        <v>0.29499999999999998</v>
      </c>
      <c r="I419" s="31" t="s">
        <v>822</v>
      </c>
      <c r="J419" s="31" t="s">
        <v>822</v>
      </c>
      <c r="K419" s="31" t="s">
        <v>822</v>
      </c>
      <c r="L419" s="31" t="s">
        <v>822</v>
      </c>
      <c r="M419" s="31" t="s">
        <v>822</v>
      </c>
      <c r="N419" s="2" t="s">
        <v>807</v>
      </c>
      <c r="U419" s="31"/>
      <c r="V419" s="31"/>
      <c r="W419" s="31"/>
      <c r="X419" s="31"/>
      <c r="Y419" s="31"/>
      <c r="Z419" s="2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</row>
    <row r="420" spans="1:38" x14ac:dyDescent="0.2">
      <c r="A420" t="s">
        <v>802</v>
      </c>
      <c r="B420" s="5">
        <v>1.1299999999999999</v>
      </c>
      <c r="C420" s="5" t="str">
        <f t="shared" si="7"/>
        <v>31.13</v>
      </c>
      <c r="D420">
        <v>6.3E-2</v>
      </c>
      <c r="E420">
        <v>8.6999999999999994E-2</v>
      </c>
      <c r="F420">
        <v>0.155</v>
      </c>
      <c r="G420">
        <v>0.224</v>
      </c>
      <c r="H420">
        <v>0.29199999999999998</v>
      </c>
      <c r="I420" s="31" t="s">
        <v>822</v>
      </c>
      <c r="J420" s="31" t="s">
        <v>822</v>
      </c>
      <c r="K420" s="31" t="s">
        <v>822</v>
      </c>
      <c r="L420" s="31" t="s">
        <v>822</v>
      </c>
      <c r="M420" s="31" t="s">
        <v>822</v>
      </c>
      <c r="N420" s="2" t="s">
        <v>807</v>
      </c>
      <c r="U420" s="31"/>
      <c r="V420" s="31"/>
      <c r="W420" s="31"/>
      <c r="X420" s="31"/>
      <c r="Y420" s="31"/>
      <c r="Z420" s="2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</row>
    <row r="421" spans="1:38" x14ac:dyDescent="0.2">
      <c r="A421" t="s">
        <v>802</v>
      </c>
      <c r="B421" s="5">
        <v>1.1399999999999999</v>
      </c>
      <c r="C421" s="5" t="str">
        <f t="shared" si="7"/>
        <v>31.14</v>
      </c>
      <c r="D421">
        <v>6.3E-2</v>
      </c>
      <c r="E421">
        <v>8.6999999999999994E-2</v>
      </c>
      <c r="F421">
        <v>0.155</v>
      </c>
      <c r="G421">
        <v>0.224</v>
      </c>
      <c r="H421">
        <v>0.29199999999999998</v>
      </c>
      <c r="I421" s="31" t="s">
        <v>822</v>
      </c>
      <c r="J421" s="31" t="s">
        <v>822</v>
      </c>
      <c r="K421" s="31" t="s">
        <v>822</v>
      </c>
      <c r="L421" s="31" t="s">
        <v>822</v>
      </c>
      <c r="M421" s="31" t="s">
        <v>822</v>
      </c>
      <c r="N421" s="2" t="s">
        <v>807</v>
      </c>
      <c r="U421" s="31"/>
      <c r="V421" s="31"/>
      <c r="W421" s="31"/>
      <c r="X421" s="31"/>
      <c r="Y421" s="31"/>
      <c r="Z421" s="2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</row>
    <row r="422" spans="1:38" x14ac:dyDescent="0.2">
      <c r="A422" t="s">
        <v>802</v>
      </c>
      <c r="B422" s="5">
        <v>1.1499999999999999</v>
      </c>
      <c r="C422" s="5" t="str">
        <f t="shared" si="7"/>
        <v>31.15</v>
      </c>
      <c r="D422">
        <v>6.3E-2</v>
      </c>
      <c r="E422">
        <v>8.5999999999999993E-2</v>
      </c>
      <c r="F422">
        <v>0.153</v>
      </c>
      <c r="G422">
        <v>0.22</v>
      </c>
      <c r="H422">
        <v>0.28799999999999998</v>
      </c>
      <c r="I422" s="31" t="s">
        <v>822</v>
      </c>
      <c r="J422" s="31" t="s">
        <v>822</v>
      </c>
      <c r="K422" s="31" t="s">
        <v>822</v>
      </c>
      <c r="L422" s="31" t="s">
        <v>822</v>
      </c>
      <c r="M422" s="31" t="s">
        <v>822</v>
      </c>
      <c r="N422" s="2" t="s">
        <v>807</v>
      </c>
      <c r="U422" s="31"/>
      <c r="V422" s="31"/>
      <c r="W422" s="31"/>
      <c r="X422" s="31"/>
      <c r="Y422" s="31"/>
      <c r="Z422" s="2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</row>
    <row r="423" spans="1:38" x14ac:dyDescent="0.2">
      <c r="A423" t="s">
        <v>802</v>
      </c>
      <c r="B423" s="5">
        <v>1.1599999999999999</v>
      </c>
      <c r="C423" s="5" t="str">
        <f t="shared" si="7"/>
        <v>31.16</v>
      </c>
      <c r="D423">
        <v>6.3E-2</v>
      </c>
      <c r="E423">
        <v>8.5999999999999993E-2</v>
      </c>
      <c r="F423">
        <v>0.153</v>
      </c>
      <c r="G423">
        <v>0.22</v>
      </c>
      <c r="H423">
        <v>0.28799999999999998</v>
      </c>
      <c r="I423" s="31" t="s">
        <v>822</v>
      </c>
      <c r="J423" s="31" t="s">
        <v>822</v>
      </c>
      <c r="K423" s="31" t="s">
        <v>822</v>
      </c>
      <c r="L423" s="31" t="s">
        <v>822</v>
      </c>
      <c r="M423" s="31" t="s">
        <v>822</v>
      </c>
      <c r="N423" s="2" t="s">
        <v>807</v>
      </c>
      <c r="U423" s="31"/>
      <c r="V423" s="31"/>
      <c r="W423" s="31"/>
      <c r="X423" s="31"/>
      <c r="Y423" s="31"/>
      <c r="Z423" s="2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</row>
    <row r="424" spans="1:38" x14ac:dyDescent="0.2">
      <c r="A424" t="s">
        <v>802</v>
      </c>
      <c r="B424" s="5">
        <v>1.17</v>
      </c>
      <c r="C424" s="5" t="str">
        <f t="shared" si="7"/>
        <v>31.17</v>
      </c>
      <c r="D424">
        <v>6.3E-2</v>
      </c>
      <c r="E424">
        <v>8.5999999999999993E-2</v>
      </c>
      <c r="F424">
        <v>0.153</v>
      </c>
      <c r="G424">
        <v>0.22</v>
      </c>
      <c r="H424">
        <v>0.28799999999999998</v>
      </c>
      <c r="I424" s="31" t="s">
        <v>822</v>
      </c>
      <c r="J424" s="31" t="s">
        <v>822</v>
      </c>
      <c r="K424" s="31" t="s">
        <v>822</v>
      </c>
      <c r="L424" s="31" t="s">
        <v>822</v>
      </c>
      <c r="M424" s="31" t="s">
        <v>822</v>
      </c>
      <c r="N424" s="2" t="s">
        <v>807</v>
      </c>
      <c r="U424" s="31"/>
      <c r="V424" s="31"/>
      <c r="W424" s="31"/>
      <c r="X424" s="31"/>
      <c r="Y424" s="31"/>
      <c r="Z424" s="2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</row>
    <row r="425" spans="1:38" x14ac:dyDescent="0.2">
      <c r="A425" t="s">
        <v>802</v>
      </c>
      <c r="B425" s="5">
        <v>1.18</v>
      </c>
      <c r="C425" s="5" t="str">
        <f t="shared" ref="C425:C488" si="8">SUBSTITUTE(3&amp;B425," ","")</f>
        <v>31.18</v>
      </c>
      <c r="D425">
        <v>6.3E-2</v>
      </c>
      <c r="E425">
        <v>8.5999999999999993E-2</v>
      </c>
      <c r="F425">
        <v>0.153</v>
      </c>
      <c r="G425">
        <v>0.22</v>
      </c>
      <c r="H425">
        <v>0.28799999999999998</v>
      </c>
      <c r="I425" s="31" t="s">
        <v>822</v>
      </c>
      <c r="J425" s="31" t="s">
        <v>822</v>
      </c>
      <c r="K425" s="31" t="s">
        <v>822</v>
      </c>
      <c r="L425" s="31" t="s">
        <v>822</v>
      </c>
      <c r="M425" s="31" t="s">
        <v>822</v>
      </c>
      <c r="N425" s="2" t="s">
        <v>807</v>
      </c>
      <c r="U425" s="31"/>
      <c r="V425" s="31"/>
      <c r="W425" s="31"/>
      <c r="X425" s="31"/>
      <c r="Y425" s="31"/>
      <c r="Z425" s="2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</row>
    <row r="426" spans="1:38" x14ac:dyDescent="0.2">
      <c r="A426" t="s">
        <v>802</v>
      </c>
      <c r="B426" s="5">
        <v>1.19</v>
      </c>
      <c r="C426" s="5" t="str">
        <f t="shared" si="8"/>
        <v>31.19</v>
      </c>
      <c r="D426">
        <v>6.3E-2</v>
      </c>
      <c r="E426">
        <v>8.5999999999999993E-2</v>
      </c>
      <c r="F426">
        <v>0.153</v>
      </c>
      <c r="G426">
        <v>0.22</v>
      </c>
      <c r="H426">
        <v>0.28799999999999998</v>
      </c>
      <c r="I426" s="31" t="s">
        <v>822</v>
      </c>
      <c r="J426" s="31" t="s">
        <v>822</v>
      </c>
      <c r="K426" s="31" t="s">
        <v>822</v>
      </c>
      <c r="L426" s="31" t="s">
        <v>822</v>
      </c>
      <c r="M426" s="31" t="s">
        <v>822</v>
      </c>
      <c r="N426" s="2" t="s">
        <v>807</v>
      </c>
      <c r="U426" s="31"/>
      <c r="V426" s="31"/>
      <c r="W426" s="31"/>
      <c r="X426" s="31"/>
      <c r="Y426" s="31"/>
      <c r="Z426" s="2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</row>
    <row r="427" spans="1:38" x14ac:dyDescent="0.2">
      <c r="A427" t="s">
        <v>802</v>
      </c>
      <c r="B427" s="5">
        <v>1.2</v>
      </c>
      <c r="C427" s="5" t="str">
        <f t="shared" si="8"/>
        <v>31.2</v>
      </c>
      <c r="D427">
        <v>6.3E-2</v>
      </c>
      <c r="E427">
        <v>8.5999999999999993E-2</v>
      </c>
      <c r="F427">
        <v>0.153</v>
      </c>
      <c r="G427">
        <v>0.22</v>
      </c>
      <c r="H427">
        <v>0.28799999999999998</v>
      </c>
      <c r="I427" s="31" t="s">
        <v>822</v>
      </c>
      <c r="J427" s="31" t="s">
        <v>822</v>
      </c>
      <c r="K427" s="31" t="s">
        <v>822</v>
      </c>
      <c r="L427" s="31" t="s">
        <v>822</v>
      </c>
      <c r="M427" s="31" t="s">
        <v>822</v>
      </c>
      <c r="N427" s="2" t="s">
        <v>807</v>
      </c>
      <c r="U427" s="31"/>
      <c r="V427" s="31"/>
      <c r="W427" s="31"/>
      <c r="X427" s="31"/>
      <c r="Y427" s="31"/>
      <c r="Z427" s="2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</row>
    <row r="428" spans="1:38" x14ac:dyDescent="0.2">
      <c r="A428" t="s">
        <v>802</v>
      </c>
      <c r="B428" s="5">
        <v>1.21</v>
      </c>
      <c r="C428" s="5" t="str">
        <f t="shared" si="8"/>
        <v>31.21</v>
      </c>
      <c r="D428">
        <v>0.06</v>
      </c>
      <c r="E428">
        <v>8.2000000000000003E-2</v>
      </c>
      <c r="F428">
        <v>0.14599999999999999</v>
      </c>
      <c r="G428">
        <v>0.21</v>
      </c>
      <c r="H428">
        <v>0.27300000000000002</v>
      </c>
      <c r="I428" s="31" t="s">
        <v>822</v>
      </c>
      <c r="J428" s="31" t="s">
        <v>822</v>
      </c>
      <c r="K428" s="31" t="s">
        <v>822</v>
      </c>
      <c r="L428" s="31" t="s">
        <v>822</v>
      </c>
      <c r="M428" s="31" t="s">
        <v>822</v>
      </c>
      <c r="N428" s="2" t="s">
        <v>807</v>
      </c>
      <c r="U428" s="31"/>
      <c r="V428" s="31"/>
      <c r="W428" s="31"/>
      <c r="X428" s="31"/>
      <c r="Y428" s="31"/>
      <c r="Z428" s="2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</row>
    <row r="429" spans="1:38" x14ac:dyDescent="0.2">
      <c r="A429" t="s">
        <v>802</v>
      </c>
      <c r="B429" s="5">
        <v>1.22</v>
      </c>
      <c r="C429" s="5" t="str">
        <f t="shared" si="8"/>
        <v>31.22</v>
      </c>
      <c r="D429">
        <v>0.06</v>
      </c>
      <c r="E429">
        <v>8.2000000000000003E-2</v>
      </c>
      <c r="F429">
        <v>0.14499999999999999</v>
      </c>
      <c r="G429">
        <v>0.20799999999999999</v>
      </c>
      <c r="H429">
        <v>0.27100000000000002</v>
      </c>
      <c r="I429" s="31" t="s">
        <v>822</v>
      </c>
      <c r="J429" s="31" t="s">
        <v>822</v>
      </c>
      <c r="K429" s="31" t="s">
        <v>822</v>
      </c>
      <c r="L429" s="31" t="s">
        <v>822</v>
      </c>
      <c r="M429" s="31" t="s">
        <v>822</v>
      </c>
      <c r="N429" s="2" t="s">
        <v>807</v>
      </c>
      <c r="U429" s="31"/>
      <c r="V429" s="31"/>
      <c r="W429" s="31"/>
      <c r="X429" s="31"/>
      <c r="Y429" s="31"/>
      <c r="Z429" s="2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</row>
    <row r="430" spans="1:38" x14ac:dyDescent="0.2">
      <c r="A430" t="s">
        <v>802</v>
      </c>
      <c r="B430" s="5">
        <v>1.23</v>
      </c>
      <c r="C430" s="5" t="str">
        <f t="shared" si="8"/>
        <v>31.23</v>
      </c>
      <c r="D430">
        <v>0.06</v>
      </c>
      <c r="E430">
        <v>8.1000000000000003E-2</v>
      </c>
      <c r="F430">
        <v>0.14399999999999999</v>
      </c>
      <c r="G430">
        <v>0.20599999999999999</v>
      </c>
      <c r="H430">
        <v>0.26800000000000002</v>
      </c>
      <c r="I430" s="31" t="s">
        <v>822</v>
      </c>
      <c r="J430" s="31" t="s">
        <v>822</v>
      </c>
      <c r="K430" s="31" t="s">
        <v>822</v>
      </c>
      <c r="L430" s="31" t="s">
        <v>822</v>
      </c>
      <c r="M430" s="31" t="s">
        <v>822</v>
      </c>
      <c r="N430" s="2" t="s">
        <v>807</v>
      </c>
      <c r="U430" s="31"/>
      <c r="V430" s="31"/>
      <c r="W430" s="31"/>
      <c r="X430" s="31"/>
      <c r="Y430" s="31"/>
      <c r="Z430" s="2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</row>
    <row r="431" spans="1:38" x14ac:dyDescent="0.2">
      <c r="A431" t="s">
        <v>802</v>
      </c>
      <c r="B431" s="5">
        <v>1.24</v>
      </c>
      <c r="C431" s="5" t="str">
        <f t="shared" si="8"/>
        <v>31.24</v>
      </c>
      <c r="D431">
        <v>5.8999999999999997E-2</v>
      </c>
      <c r="E431">
        <v>8.1000000000000003E-2</v>
      </c>
      <c r="F431">
        <v>0.14199999999999999</v>
      </c>
      <c r="G431">
        <v>0.20399999999999999</v>
      </c>
      <c r="H431">
        <v>0.26600000000000001</v>
      </c>
      <c r="I431" s="31" t="s">
        <v>822</v>
      </c>
      <c r="J431" s="31" t="s">
        <v>822</v>
      </c>
      <c r="K431" s="31" t="s">
        <v>822</v>
      </c>
      <c r="L431" s="31" t="s">
        <v>822</v>
      </c>
      <c r="M431" s="31" t="s">
        <v>822</v>
      </c>
      <c r="N431" s="2" t="s">
        <v>807</v>
      </c>
      <c r="U431" s="31"/>
      <c r="V431" s="31"/>
      <c r="W431" s="31"/>
      <c r="X431" s="31"/>
      <c r="Y431" s="31"/>
      <c r="Z431" s="2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</row>
    <row r="432" spans="1:38" x14ac:dyDescent="0.2">
      <c r="A432" t="s">
        <v>802</v>
      </c>
      <c r="B432" s="5">
        <v>1.25</v>
      </c>
      <c r="C432" s="5" t="str">
        <f t="shared" si="8"/>
        <v>31.25</v>
      </c>
      <c r="D432">
        <v>5.8999999999999997E-2</v>
      </c>
      <c r="E432">
        <v>0.08</v>
      </c>
      <c r="F432">
        <v>0.14099999999999999</v>
      </c>
      <c r="G432">
        <v>0.20200000000000001</v>
      </c>
      <c r="H432">
        <v>0.26400000000000001</v>
      </c>
      <c r="I432" s="31" t="s">
        <v>822</v>
      </c>
      <c r="J432" s="31" t="s">
        <v>822</v>
      </c>
      <c r="K432" s="31" t="s">
        <v>822</v>
      </c>
      <c r="L432" s="31" t="s">
        <v>822</v>
      </c>
      <c r="M432" s="31" t="s">
        <v>822</v>
      </c>
      <c r="N432" s="2" t="s">
        <v>807</v>
      </c>
      <c r="U432" s="31"/>
      <c r="V432" s="31"/>
      <c r="W432" s="31"/>
      <c r="X432" s="31"/>
      <c r="Y432" s="31"/>
      <c r="Z432" s="2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</row>
    <row r="433" spans="1:38" x14ac:dyDescent="0.2">
      <c r="A433" t="s">
        <v>802</v>
      </c>
      <c r="B433" s="5">
        <v>1.26</v>
      </c>
      <c r="C433" s="5" t="str">
        <f t="shared" si="8"/>
        <v>31.26</v>
      </c>
      <c r="D433">
        <v>5.8000000000000003E-2</v>
      </c>
      <c r="E433">
        <v>0.08</v>
      </c>
      <c r="F433">
        <v>0.14000000000000001</v>
      </c>
      <c r="G433">
        <v>0.20100000000000001</v>
      </c>
      <c r="H433">
        <v>0.26100000000000001</v>
      </c>
      <c r="I433" s="31" t="s">
        <v>822</v>
      </c>
      <c r="J433" s="31" t="s">
        <v>822</v>
      </c>
      <c r="K433" s="31" t="s">
        <v>822</v>
      </c>
      <c r="L433" s="31" t="s">
        <v>822</v>
      </c>
      <c r="M433" s="31" t="s">
        <v>822</v>
      </c>
      <c r="N433" s="2" t="s">
        <v>807</v>
      </c>
      <c r="U433" s="31"/>
      <c r="V433" s="31"/>
      <c r="W433" s="31"/>
      <c r="X433" s="31"/>
      <c r="Y433" s="31"/>
      <c r="Z433" s="2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</row>
    <row r="434" spans="1:38" x14ac:dyDescent="0.2">
      <c r="A434" t="s">
        <v>802</v>
      </c>
      <c r="B434" s="5">
        <v>1.27</v>
      </c>
      <c r="C434" s="5" t="str">
        <f t="shared" si="8"/>
        <v>31.27</v>
      </c>
      <c r="D434">
        <v>5.8000000000000003E-2</v>
      </c>
      <c r="E434">
        <v>7.9000000000000001E-2</v>
      </c>
      <c r="F434">
        <v>0.13900000000000001</v>
      </c>
      <c r="G434">
        <v>0.19900000000000001</v>
      </c>
      <c r="H434">
        <v>0.25900000000000001</v>
      </c>
      <c r="I434" s="31" t="s">
        <v>822</v>
      </c>
      <c r="J434" s="31" t="s">
        <v>822</v>
      </c>
      <c r="K434" s="31" t="s">
        <v>822</v>
      </c>
      <c r="L434" s="31" t="s">
        <v>822</v>
      </c>
      <c r="M434" s="31" t="s">
        <v>822</v>
      </c>
      <c r="N434" s="2" t="s">
        <v>807</v>
      </c>
      <c r="U434" s="31"/>
      <c r="V434" s="31"/>
      <c r="W434" s="31"/>
      <c r="X434" s="31"/>
      <c r="Y434" s="31"/>
      <c r="Z434" s="2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</row>
    <row r="435" spans="1:38" x14ac:dyDescent="0.2">
      <c r="A435" t="s">
        <v>802</v>
      </c>
      <c r="B435" s="5">
        <v>1.28</v>
      </c>
      <c r="C435" s="5" t="str">
        <f t="shared" si="8"/>
        <v>31.28</v>
      </c>
      <c r="D435">
        <v>5.8000000000000003E-2</v>
      </c>
      <c r="E435">
        <v>7.9000000000000001E-2</v>
      </c>
      <c r="F435">
        <v>0.13800000000000001</v>
      </c>
      <c r="G435">
        <v>0.19700000000000001</v>
      </c>
      <c r="H435">
        <v>0.25600000000000001</v>
      </c>
      <c r="I435" s="31" t="s">
        <v>822</v>
      </c>
      <c r="J435" s="31" t="s">
        <v>822</v>
      </c>
      <c r="K435" s="31" t="s">
        <v>822</v>
      </c>
      <c r="L435" s="31" t="s">
        <v>822</v>
      </c>
      <c r="M435" s="31" t="s">
        <v>822</v>
      </c>
      <c r="N435" s="2" t="s">
        <v>807</v>
      </c>
      <c r="U435" s="31"/>
      <c r="V435" s="31"/>
      <c r="W435" s="31"/>
      <c r="X435" s="31"/>
      <c r="Y435" s="31"/>
      <c r="Z435" s="2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</row>
    <row r="436" spans="1:38" x14ac:dyDescent="0.2">
      <c r="A436" t="s">
        <v>802</v>
      </c>
      <c r="B436" s="5">
        <v>1.29</v>
      </c>
      <c r="C436" s="5" t="str">
        <f t="shared" si="8"/>
        <v>31.29</v>
      </c>
      <c r="D436">
        <v>5.7000000000000002E-2</v>
      </c>
      <c r="E436">
        <v>7.8E-2</v>
      </c>
      <c r="F436">
        <v>0.13700000000000001</v>
      </c>
      <c r="G436">
        <v>0.19500000000000001</v>
      </c>
      <c r="H436">
        <v>0.254</v>
      </c>
      <c r="I436" s="31" t="s">
        <v>822</v>
      </c>
      <c r="J436" s="31" t="s">
        <v>822</v>
      </c>
      <c r="K436" s="31" t="s">
        <v>822</v>
      </c>
      <c r="L436" s="31" t="s">
        <v>822</v>
      </c>
      <c r="M436" s="31" t="s">
        <v>822</v>
      </c>
      <c r="N436" s="2" t="s">
        <v>807</v>
      </c>
      <c r="U436" s="31"/>
      <c r="V436" s="31"/>
      <c r="W436" s="31"/>
      <c r="X436" s="31"/>
      <c r="Y436" s="31"/>
      <c r="Z436" s="2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</row>
    <row r="437" spans="1:38" x14ac:dyDescent="0.2">
      <c r="A437" t="s">
        <v>802</v>
      </c>
      <c r="B437" s="5">
        <v>1.3</v>
      </c>
      <c r="C437" s="5" t="str">
        <f t="shared" si="8"/>
        <v>31.3</v>
      </c>
      <c r="D437">
        <v>5.7000000000000002E-2</v>
      </c>
      <c r="E437">
        <v>7.8E-2</v>
      </c>
      <c r="F437">
        <v>0.13600000000000001</v>
      </c>
      <c r="G437">
        <v>0.19400000000000001</v>
      </c>
      <c r="H437">
        <v>0.252</v>
      </c>
      <c r="I437" s="31" t="s">
        <v>822</v>
      </c>
      <c r="J437" s="31" t="s">
        <v>822</v>
      </c>
      <c r="K437" s="31" t="s">
        <v>822</v>
      </c>
      <c r="L437" s="31" t="s">
        <v>822</v>
      </c>
      <c r="M437" s="31" t="s">
        <v>822</v>
      </c>
      <c r="N437" s="2" t="s">
        <v>807</v>
      </c>
      <c r="U437" s="31"/>
      <c r="V437" s="31"/>
      <c r="W437" s="31"/>
      <c r="X437" s="31"/>
      <c r="Y437" s="31"/>
      <c r="Z437" s="2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</row>
    <row r="438" spans="1:38" x14ac:dyDescent="0.2">
      <c r="A438" t="s">
        <v>802</v>
      </c>
      <c r="B438" s="5">
        <v>1.31</v>
      </c>
      <c r="C438" s="5" t="str">
        <f t="shared" si="8"/>
        <v>31.31</v>
      </c>
      <c r="D438">
        <v>5.6000000000000001E-2</v>
      </c>
      <c r="E438">
        <v>7.6999999999999999E-2</v>
      </c>
      <c r="F438">
        <v>0.13400000000000001</v>
      </c>
      <c r="G438">
        <v>0.192</v>
      </c>
      <c r="H438">
        <v>0.249</v>
      </c>
      <c r="I438" s="31" t="s">
        <v>822</v>
      </c>
      <c r="J438" s="31" t="s">
        <v>822</v>
      </c>
      <c r="K438" s="31" t="s">
        <v>822</v>
      </c>
      <c r="L438" s="31" t="s">
        <v>822</v>
      </c>
      <c r="M438" s="31" t="s">
        <v>822</v>
      </c>
      <c r="N438" s="2" t="s">
        <v>807</v>
      </c>
      <c r="U438" s="31"/>
      <c r="V438" s="31"/>
      <c r="W438" s="31"/>
      <c r="X438" s="31"/>
      <c r="Y438" s="31"/>
      <c r="Z438" s="2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</row>
    <row r="439" spans="1:38" x14ac:dyDescent="0.2">
      <c r="A439" t="s">
        <v>802</v>
      </c>
      <c r="B439" s="5">
        <v>1.32</v>
      </c>
      <c r="C439" s="5" t="str">
        <f t="shared" si="8"/>
        <v>31.32</v>
      </c>
      <c r="D439">
        <v>5.6000000000000001E-2</v>
      </c>
      <c r="E439">
        <v>7.5999999999999998E-2</v>
      </c>
      <c r="F439">
        <v>0.13300000000000001</v>
      </c>
      <c r="G439">
        <v>0.19</v>
      </c>
      <c r="H439">
        <v>0.247</v>
      </c>
      <c r="I439" s="31" t="s">
        <v>822</v>
      </c>
      <c r="J439" s="31" t="s">
        <v>822</v>
      </c>
      <c r="K439" s="31" t="s">
        <v>822</v>
      </c>
      <c r="L439" s="31" t="s">
        <v>822</v>
      </c>
      <c r="M439" s="31" t="s">
        <v>822</v>
      </c>
      <c r="N439" s="2" t="s">
        <v>807</v>
      </c>
      <c r="U439" s="31"/>
      <c r="V439" s="31"/>
      <c r="W439" s="31"/>
      <c r="X439" s="31"/>
      <c r="Y439" s="31"/>
      <c r="Z439" s="2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</row>
    <row r="440" spans="1:38" x14ac:dyDescent="0.2">
      <c r="A440" t="s">
        <v>802</v>
      </c>
      <c r="B440" s="5">
        <v>1.33</v>
      </c>
      <c r="C440" s="5" t="str">
        <f t="shared" si="8"/>
        <v>31.33</v>
      </c>
      <c r="D440">
        <v>5.6000000000000001E-2</v>
      </c>
      <c r="E440">
        <v>7.5999999999999998E-2</v>
      </c>
      <c r="F440">
        <v>0.13300000000000001</v>
      </c>
      <c r="G440">
        <v>0.19</v>
      </c>
      <c r="H440">
        <v>0.247</v>
      </c>
      <c r="I440" s="31" t="s">
        <v>822</v>
      </c>
      <c r="J440" s="31" t="s">
        <v>822</v>
      </c>
      <c r="K440" s="31" t="s">
        <v>822</v>
      </c>
      <c r="L440" s="31" t="s">
        <v>822</v>
      </c>
      <c r="M440" s="31" t="s">
        <v>822</v>
      </c>
      <c r="N440" s="2" t="s">
        <v>807</v>
      </c>
      <c r="U440" s="31"/>
      <c r="V440" s="31"/>
      <c r="W440" s="31"/>
      <c r="X440" s="31"/>
      <c r="Y440" s="31"/>
      <c r="Z440" s="2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</row>
    <row r="441" spans="1:38" x14ac:dyDescent="0.2">
      <c r="A441" t="s">
        <v>802</v>
      </c>
      <c r="B441" s="5">
        <v>1.34</v>
      </c>
      <c r="C441" s="5" t="str">
        <f t="shared" si="8"/>
        <v>31.34</v>
      </c>
      <c r="D441">
        <v>5.5E-2</v>
      </c>
      <c r="E441">
        <v>7.4999999999999997E-2</v>
      </c>
      <c r="F441">
        <v>0.13100000000000001</v>
      </c>
      <c r="G441">
        <v>0.186</v>
      </c>
      <c r="H441">
        <v>0.24199999999999999</v>
      </c>
      <c r="I441" s="31" t="s">
        <v>822</v>
      </c>
      <c r="J441" s="31" t="s">
        <v>822</v>
      </c>
      <c r="K441" s="31" t="s">
        <v>822</v>
      </c>
      <c r="L441" s="31" t="s">
        <v>822</v>
      </c>
      <c r="M441" s="31" t="s">
        <v>822</v>
      </c>
      <c r="N441" s="2" t="s">
        <v>807</v>
      </c>
      <c r="U441" s="31"/>
      <c r="V441" s="31"/>
      <c r="W441" s="31"/>
      <c r="X441" s="31"/>
      <c r="Y441" s="31"/>
      <c r="Z441" s="2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</row>
    <row r="442" spans="1:38" x14ac:dyDescent="0.2">
      <c r="A442" t="s">
        <v>802</v>
      </c>
      <c r="B442" s="5">
        <v>1.35</v>
      </c>
      <c r="C442" s="5" t="str">
        <f t="shared" si="8"/>
        <v>31.35</v>
      </c>
      <c r="D442">
        <v>5.5E-2</v>
      </c>
      <c r="E442">
        <v>7.4999999999999997E-2</v>
      </c>
      <c r="F442">
        <v>0.13100000000000001</v>
      </c>
      <c r="G442">
        <v>0.186</v>
      </c>
      <c r="H442">
        <v>0.24199999999999999</v>
      </c>
      <c r="I442" s="31" t="s">
        <v>822</v>
      </c>
      <c r="J442" s="31" t="s">
        <v>822</v>
      </c>
      <c r="K442" s="31" t="s">
        <v>822</v>
      </c>
      <c r="L442" s="31" t="s">
        <v>822</v>
      </c>
      <c r="M442" s="31" t="s">
        <v>822</v>
      </c>
      <c r="N442" s="2" t="s">
        <v>807</v>
      </c>
      <c r="U442" s="31"/>
      <c r="V442" s="31"/>
      <c r="W442" s="31"/>
      <c r="X442" s="31"/>
      <c r="Y442" s="31"/>
      <c r="Z442" s="2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</row>
    <row r="443" spans="1:38" x14ac:dyDescent="0.2">
      <c r="A443" t="s">
        <v>802</v>
      </c>
      <c r="B443" s="5">
        <v>1.36</v>
      </c>
      <c r="C443" s="5" t="str">
        <f t="shared" si="8"/>
        <v>31.36</v>
      </c>
      <c r="D443">
        <v>5.5E-2</v>
      </c>
      <c r="E443">
        <v>7.4999999999999997E-2</v>
      </c>
      <c r="F443">
        <v>0.13100000000000001</v>
      </c>
      <c r="G443">
        <v>0.186</v>
      </c>
      <c r="H443">
        <v>0.24199999999999999</v>
      </c>
      <c r="I443" s="31" t="s">
        <v>822</v>
      </c>
      <c r="J443" s="31" t="s">
        <v>822</v>
      </c>
      <c r="K443" s="31" t="s">
        <v>822</v>
      </c>
      <c r="L443" s="31" t="s">
        <v>822</v>
      </c>
      <c r="M443" s="31" t="s">
        <v>822</v>
      </c>
      <c r="N443" s="2" t="s">
        <v>807</v>
      </c>
      <c r="U443" s="31"/>
      <c r="V443" s="31"/>
      <c r="W443" s="31"/>
      <c r="X443" s="31"/>
      <c r="Y443" s="31"/>
      <c r="Z443" s="2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</row>
    <row r="444" spans="1:38" x14ac:dyDescent="0.2">
      <c r="A444" t="s">
        <v>802</v>
      </c>
      <c r="B444" s="5">
        <v>1.37</v>
      </c>
      <c r="C444" s="5" t="str">
        <f t="shared" si="8"/>
        <v>31.37</v>
      </c>
      <c r="D444">
        <v>5.5E-2</v>
      </c>
      <c r="E444">
        <v>7.4999999999999997E-2</v>
      </c>
      <c r="F444">
        <v>0.13100000000000001</v>
      </c>
      <c r="G444">
        <v>0.186</v>
      </c>
      <c r="H444">
        <v>0.24199999999999999</v>
      </c>
      <c r="I444" s="31" t="s">
        <v>822</v>
      </c>
      <c r="J444" s="31" t="s">
        <v>822</v>
      </c>
      <c r="K444" s="31" t="s">
        <v>822</v>
      </c>
      <c r="L444" s="31" t="s">
        <v>822</v>
      </c>
      <c r="M444" s="31" t="s">
        <v>822</v>
      </c>
      <c r="N444" s="2" t="s">
        <v>807</v>
      </c>
      <c r="U444" s="31"/>
      <c r="V444" s="31"/>
      <c r="W444" s="31"/>
      <c r="X444" s="31"/>
      <c r="Y444" s="31"/>
      <c r="Z444" s="2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</row>
    <row r="445" spans="1:38" x14ac:dyDescent="0.2">
      <c r="A445" t="s">
        <v>802</v>
      </c>
      <c r="B445" s="5">
        <v>1.38</v>
      </c>
      <c r="C445" s="5" t="str">
        <f t="shared" si="8"/>
        <v>31.38</v>
      </c>
      <c r="D445">
        <v>5.3999999999999999E-2</v>
      </c>
      <c r="E445">
        <v>7.2999999999999995E-2</v>
      </c>
      <c r="F445">
        <v>0.126</v>
      </c>
      <c r="G445">
        <v>0.17899999999999999</v>
      </c>
      <c r="H445">
        <v>0.23200000000000001</v>
      </c>
      <c r="I445" s="31" t="s">
        <v>822</v>
      </c>
      <c r="J445" s="31" t="s">
        <v>822</v>
      </c>
      <c r="K445" s="31" t="s">
        <v>822</v>
      </c>
      <c r="L445" s="31" t="s">
        <v>822</v>
      </c>
      <c r="M445" s="31" t="s">
        <v>822</v>
      </c>
      <c r="N445" s="2" t="s">
        <v>807</v>
      </c>
      <c r="U445" s="31"/>
      <c r="V445" s="31"/>
      <c r="W445" s="31"/>
      <c r="X445" s="31"/>
      <c r="Y445" s="31"/>
      <c r="Z445" s="2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</row>
    <row r="446" spans="1:38" x14ac:dyDescent="0.2">
      <c r="A446" t="s">
        <v>802</v>
      </c>
      <c r="B446" s="5">
        <v>1.39</v>
      </c>
      <c r="C446" s="5" t="str">
        <f t="shared" si="8"/>
        <v>31.39</v>
      </c>
      <c r="D446">
        <v>5.2999999999999999E-2</v>
      </c>
      <c r="E446">
        <v>7.2999999999999995E-2</v>
      </c>
      <c r="F446">
        <v>0.125</v>
      </c>
      <c r="G446">
        <v>0.17699999999999999</v>
      </c>
      <c r="H446">
        <v>0.23</v>
      </c>
      <c r="I446" s="31" t="s">
        <v>822</v>
      </c>
      <c r="J446" s="31" t="s">
        <v>822</v>
      </c>
      <c r="K446" s="31" t="s">
        <v>822</v>
      </c>
      <c r="L446" s="31" t="s">
        <v>822</v>
      </c>
      <c r="M446" s="31" t="s">
        <v>822</v>
      </c>
      <c r="N446" s="2" t="s">
        <v>807</v>
      </c>
      <c r="U446" s="31"/>
      <c r="V446" s="31"/>
      <c r="W446" s="31"/>
      <c r="X446" s="31"/>
      <c r="Y446" s="31"/>
      <c r="Z446" s="2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</row>
    <row r="447" spans="1:38" x14ac:dyDescent="0.2">
      <c r="A447" t="s">
        <v>802</v>
      </c>
      <c r="B447" s="5">
        <v>1.4</v>
      </c>
      <c r="C447" s="5" t="str">
        <f t="shared" si="8"/>
        <v>31.4</v>
      </c>
      <c r="D447">
        <v>5.2999999999999999E-2</v>
      </c>
      <c r="E447">
        <v>7.1999999999999995E-2</v>
      </c>
      <c r="F447">
        <v>0.124</v>
      </c>
      <c r="G447">
        <v>0.17599999999999999</v>
      </c>
      <c r="H447">
        <v>0.22700000000000001</v>
      </c>
      <c r="I447" s="31" t="s">
        <v>822</v>
      </c>
      <c r="J447" s="31" t="s">
        <v>822</v>
      </c>
      <c r="K447" s="31" t="s">
        <v>822</v>
      </c>
      <c r="L447" s="31" t="s">
        <v>822</v>
      </c>
      <c r="M447" s="31" t="s">
        <v>822</v>
      </c>
      <c r="N447" s="2" t="s">
        <v>807</v>
      </c>
      <c r="U447" s="31"/>
      <c r="V447" s="31"/>
      <c r="W447" s="31"/>
      <c r="X447" s="31"/>
      <c r="Y447" s="31"/>
      <c r="Z447" s="2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</row>
    <row r="448" spans="1:38" x14ac:dyDescent="0.2">
      <c r="A448" t="s">
        <v>802</v>
      </c>
      <c r="B448" s="5">
        <v>1.41</v>
      </c>
      <c r="C448" s="5" t="str">
        <f t="shared" si="8"/>
        <v>31.41</v>
      </c>
      <c r="D448">
        <v>5.2999999999999999E-2</v>
      </c>
      <c r="E448">
        <v>7.1999999999999995E-2</v>
      </c>
      <c r="F448">
        <v>0.124</v>
      </c>
      <c r="G448">
        <v>0.17599999999999999</v>
      </c>
      <c r="H448">
        <v>0.22700000000000001</v>
      </c>
      <c r="I448" s="31" t="s">
        <v>822</v>
      </c>
      <c r="J448" s="31" t="s">
        <v>822</v>
      </c>
      <c r="K448" s="31" t="s">
        <v>822</v>
      </c>
      <c r="L448" s="31" t="s">
        <v>822</v>
      </c>
      <c r="M448" s="31" t="s">
        <v>822</v>
      </c>
      <c r="N448" s="2" t="s">
        <v>807</v>
      </c>
      <c r="U448" s="31"/>
      <c r="V448" s="31"/>
      <c r="W448" s="31"/>
      <c r="X448" s="31"/>
      <c r="Y448" s="31"/>
      <c r="Z448" s="2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</row>
    <row r="449" spans="1:38" x14ac:dyDescent="0.2">
      <c r="A449" t="s">
        <v>802</v>
      </c>
      <c r="B449" s="5">
        <v>1.42</v>
      </c>
      <c r="C449" s="5" t="str">
        <f t="shared" si="8"/>
        <v>31.42</v>
      </c>
      <c r="D449">
        <v>5.1999999999999998E-2</v>
      </c>
      <c r="E449">
        <v>7.0999999999999994E-2</v>
      </c>
      <c r="F449">
        <v>0.122</v>
      </c>
      <c r="G449">
        <v>0.17199999999999999</v>
      </c>
      <c r="H449">
        <v>0.223</v>
      </c>
      <c r="I449" s="31" t="s">
        <v>822</v>
      </c>
      <c r="J449" s="31" t="s">
        <v>822</v>
      </c>
      <c r="K449" s="31" t="s">
        <v>822</v>
      </c>
      <c r="L449" s="31" t="s">
        <v>822</v>
      </c>
      <c r="M449" s="31" t="s">
        <v>822</v>
      </c>
      <c r="N449" s="2" t="s">
        <v>807</v>
      </c>
      <c r="U449" s="31"/>
      <c r="V449" s="31"/>
      <c r="W449" s="31"/>
      <c r="X449" s="31"/>
      <c r="Y449" s="31"/>
      <c r="Z449" s="2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</row>
    <row r="450" spans="1:38" x14ac:dyDescent="0.2">
      <c r="A450" t="s">
        <v>802</v>
      </c>
      <c r="B450" s="5">
        <v>1.43</v>
      </c>
      <c r="C450" s="5" t="str">
        <f t="shared" si="8"/>
        <v>31.43</v>
      </c>
      <c r="D450">
        <v>5.1999999999999998E-2</v>
      </c>
      <c r="E450">
        <v>7.0999999999999994E-2</v>
      </c>
      <c r="F450">
        <v>0.12</v>
      </c>
      <c r="G450">
        <v>0.17</v>
      </c>
      <c r="H450">
        <v>0.22</v>
      </c>
      <c r="I450" s="31" t="s">
        <v>822</v>
      </c>
      <c r="J450" s="31" t="s">
        <v>822</v>
      </c>
      <c r="K450" s="31" t="s">
        <v>822</v>
      </c>
      <c r="L450" s="31" t="s">
        <v>822</v>
      </c>
      <c r="M450" s="31" t="s">
        <v>822</v>
      </c>
      <c r="N450" s="2" t="s">
        <v>807</v>
      </c>
      <c r="U450" s="31"/>
      <c r="V450" s="31"/>
      <c r="W450" s="31"/>
      <c r="X450" s="31"/>
      <c r="Y450" s="31"/>
      <c r="Z450" s="2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</row>
    <row r="451" spans="1:38" x14ac:dyDescent="0.2">
      <c r="A451" t="s">
        <v>802</v>
      </c>
      <c r="B451" s="5">
        <v>1.44</v>
      </c>
      <c r="C451" s="5" t="str">
        <f t="shared" si="8"/>
        <v>31.44</v>
      </c>
      <c r="D451">
        <v>5.0999999999999997E-2</v>
      </c>
      <c r="E451">
        <v>7.0000000000000007E-2</v>
      </c>
      <c r="F451">
        <v>0.11899999999999999</v>
      </c>
      <c r="G451">
        <v>0.16900000000000001</v>
      </c>
      <c r="H451">
        <v>0.218</v>
      </c>
      <c r="I451" s="31" t="s">
        <v>822</v>
      </c>
      <c r="J451" s="31" t="s">
        <v>822</v>
      </c>
      <c r="K451" s="31" t="s">
        <v>822</v>
      </c>
      <c r="L451" s="31" t="s">
        <v>822</v>
      </c>
      <c r="M451" s="31" t="s">
        <v>822</v>
      </c>
      <c r="N451" s="2" t="s">
        <v>807</v>
      </c>
      <c r="U451" s="31"/>
      <c r="V451" s="31"/>
      <c r="W451" s="31"/>
      <c r="X451" s="31"/>
      <c r="Y451" s="31"/>
      <c r="Z451" s="2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</row>
    <row r="452" spans="1:38" x14ac:dyDescent="0.2">
      <c r="A452" t="s">
        <v>802</v>
      </c>
      <c r="B452" s="5">
        <v>1.45</v>
      </c>
      <c r="C452" s="5" t="str">
        <f t="shared" si="8"/>
        <v>31.45</v>
      </c>
      <c r="D452">
        <v>5.0999999999999997E-2</v>
      </c>
      <c r="E452">
        <v>7.0000000000000007E-2</v>
      </c>
      <c r="F452">
        <v>0.11799999999999999</v>
      </c>
      <c r="G452">
        <v>0.16700000000000001</v>
      </c>
      <c r="H452">
        <v>0.215</v>
      </c>
      <c r="I452" s="31" t="s">
        <v>822</v>
      </c>
      <c r="J452" s="31" t="s">
        <v>822</v>
      </c>
      <c r="K452" s="31" t="s">
        <v>822</v>
      </c>
      <c r="L452" s="31" t="s">
        <v>822</v>
      </c>
      <c r="M452" s="31" t="s">
        <v>822</v>
      </c>
      <c r="N452" s="2" t="s">
        <v>807</v>
      </c>
      <c r="U452" s="31"/>
      <c r="V452" s="31"/>
      <c r="W452" s="31"/>
      <c r="X452" s="31"/>
      <c r="Y452" s="31"/>
      <c r="Z452" s="2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</row>
    <row r="453" spans="1:38" x14ac:dyDescent="0.2">
      <c r="A453" t="s">
        <v>802</v>
      </c>
      <c r="B453" s="5">
        <v>1.46</v>
      </c>
      <c r="C453" s="5" t="str">
        <f t="shared" si="8"/>
        <v>31.46</v>
      </c>
      <c r="D453">
        <v>5.0999999999999997E-2</v>
      </c>
      <c r="E453">
        <v>7.0000000000000007E-2</v>
      </c>
      <c r="F453">
        <v>0.11799999999999999</v>
      </c>
      <c r="G453">
        <v>0.16700000000000001</v>
      </c>
      <c r="H453">
        <v>0.215</v>
      </c>
      <c r="I453" s="31" t="s">
        <v>822</v>
      </c>
      <c r="J453" s="31" t="s">
        <v>822</v>
      </c>
      <c r="K453" s="31" t="s">
        <v>822</v>
      </c>
      <c r="L453" s="31" t="s">
        <v>822</v>
      </c>
      <c r="M453" s="31" t="s">
        <v>822</v>
      </c>
      <c r="N453" s="2" t="s">
        <v>807</v>
      </c>
      <c r="U453" s="31"/>
      <c r="V453" s="31"/>
      <c r="W453" s="31"/>
      <c r="X453" s="31"/>
      <c r="Y453" s="31"/>
      <c r="Z453" s="2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</row>
    <row r="454" spans="1:38" x14ac:dyDescent="0.2">
      <c r="A454" t="s">
        <v>802</v>
      </c>
      <c r="B454" s="5">
        <v>1.47</v>
      </c>
      <c r="C454" s="5" t="str">
        <f t="shared" si="8"/>
        <v>31.47</v>
      </c>
      <c r="D454">
        <v>0.05</v>
      </c>
      <c r="E454">
        <v>6.8000000000000005E-2</v>
      </c>
      <c r="F454">
        <v>0.11600000000000001</v>
      </c>
      <c r="G454">
        <v>0.16300000000000001</v>
      </c>
      <c r="H454">
        <v>0.21099999999999999</v>
      </c>
      <c r="I454" s="31" t="s">
        <v>822</v>
      </c>
      <c r="J454" s="31" t="s">
        <v>822</v>
      </c>
      <c r="K454" s="31" t="s">
        <v>822</v>
      </c>
      <c r="L454" s="31" t="s">
        <v>822</v>
      </c>
      <c r="M454" s="31" t="s">
        <v>822</v>
      </c>
      <c r="N454" s="2" t="s">
        <v>807</v>
      </c>
      <c r="U454" s="31"/>
      <c r="V454" s="31"/>
      <c r="W454" s="31"/>
      <c r="X454" s="31"/>
      <c r="Y454" s="31"/>
      <c r="Z454" s="2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</row>
    <row r="455" spans="1:38" x14ac:dyDescent="0.2">
      <c r="A455" t="s">
        <v>802</v>
      </c>
      <c r="B455" s="5">
        <v>1.48</v>
      </c>
      <c r="C455" s="5" t="str">
        <f t="shared" si="8"/>
        <v>31.48</v>
      </c>
      <c r="D455">
        <v>0.05</v>
      </c>
      <c r="E455">
        <v>6.8000000000000005E-2</v>
      </c>
      <c r="F455">
        <v>0.11600000000000001</v>
      </c>
      <c r="G455">
        <v>0.16300000000000001</v>
      </c>
      <c r="H455">
        <v>0.21099999999999999</v>
      </c>
      <c r="I455" s="31" t="s">
        <v>822</v>
      </c>
      <c r="J455" s="31" t="s">
        <v>822</v>
      </c>
      <c r="K455" s="31" t="s">
        <v>822</v>
      </c>
      <c r="L455" s="31" t="s">
        <v>822</v>
      </c>
      <c r="M455" s="31" t="s">
        <v>822</v>
      </c>
      <c r="N455" s="2" t="s">
        <v>807</v>
      </c>
      <c r="U455" s="31"/>
      <c r="V455" s="31"/>
      <c r="W455" s="31"/>
      <c r="X455" s="31"/>
      <c r="Y455" s="31"/>
      <c r="Z455" s="2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</row>
    <row r="456" spans="1:38" x14ac:dyDescent="0.2">
      <c r="A456" t="s">
        <v>802</v>
      </c>
      <c r="B456" s="5">
        <v>1.49</v>
      </c>
      <c r="C456" s="5" t="str">
        <f t="shared" si="8"/>
        <v>31.49</v>
      </c>
      <c r="D456">
        <v>0.05</v>
      </c>
      <c r="E456">
        <v>6.8000000000000005E-2</v>
      </c>
      <c r="F456">
        <v>0.11600000000000001</v>
      </c>
      <c r="G456">
        <v>0.16300000000000001</v>
      </c>
      <c r="H456">
        <v>0.21099999999999999</v>
      </c>
      <c r="I456" s="31" t="s">
        <v>822</v>
      </c>
      <c r="J456" s="31" t="s">
        <v>822</v>
      </c>
      <c r="K456" s="31" t="s">
        <v>822</v>
      </c>
      <c r="L456" s="31" t="s">
        <v>822</v>
      </c>
      <c r="M456" s="31" t="s">
        <v>822</v>
      </c>
      <c r="N456" s="2" t="s">
        <v>807</v>
      </c>
      <c r="U456" s="31"/>
      <c r="V456" s="31"/>
      <c r="W456" s="31"/>
      <c r="X456" s="31"/>
      <c r="Y456" s="31"/>
      <c r="Z456" s="2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</row>
    <row r="457" spans="1:38" x14ac:dyDescent="0.2">
      <c r="A457" t="s">
        <v>802</v>
      </c>
      <c r="B457" s="5">
        <v>1.5</v>
      </c>
      <c r="C457" s="5" t="str">
        <f t="shared" si="8"/>
        <v>31.5</v>
      </c>
      <c r="D457">
        <v>0.05</v>
      </c>
      <c r="E457">
        <v>6.8000000000000005E-2</v>
      </c>
      <c r="F457">
        <v>0.11600000000000001</v>
      </c>
      <c r="G457">
        <v>0.16300000000000001</v>
      </c>
      <c r="H457">
        <v>0.21099999999999999</v>
      </c>
      <c r="I457" s="31" t="s">
        <v>822</v>
      </c>
      <c r="J457" s="31" t="s">
        <v>822</v>
      </c>
      <c r="K457" s="31" t="s">
        <v>822</v>
      </c>
      <c r="L457" s="31" t="s">
        <v>822</v>
      </c>
      <c r="M457" s="31" t="s">
        <v>822</v>
      </c>
      <c r="N457" s="2" t="s">
        <v>807</v>
      </c>
      <c r="U457" s="31"/>
      <c r="V457" s="31"/>
      <c r="W457" s="31"/>
      <c r="X457" s="31"/>
      <c r="Y457" s="31"/>
      <c r="Z457" s="2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</row>
    <row r="458" spans="1:38" x14ac:dyDescent="0.2">
      <c r="A458" t="s">
        <v>802</v>
      </c>
      <c r="B458" s="5">
        <v>1.51</v>
      </c>
      <c r="C458" s="5" t="str">
        <f t="shared" si="8"/>
        <v>31.51</v>
      </c>
      <c r="D458">
        <v>4.9000000000000002E-2</v>
      </c>
      <c r="E458">
        <v>6.6000000000000003E-2</v>
      </c>
      <c r="F458">
        <v>0.111</v>
      </c>
      <c r="G458">
        <v>0.156</v>
      </c>
      <c r="H458">
        <v>0.20100000000000001</v>
      </c>
      <c r="I458" s="31" t="s">
        <v>822</v>
      </c>
      <c r="J458" s="31" t="s">
        <v>822</v>
      </c>
      <c r="K458" s="31" t="s">
        <v>822</v>
      </c>
      <c r="L458" s="31" t="s">
        <v>822</v>
      </c>
      <c r="M458" s="31" t="s">
        <v>822</v>
      </c>
      <c r="N458" s="2" t="s">
        <v>807</v>
      </c>
      <c r="U458" s="31"/>
      <c r="V458" s="31"/>
      <c r="W458" s="31"/>
      <c r="X458" s="31"/>
      <c r="Y458" s="31"/>
      <c r="Z458" s="2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</row>
    <row r="459" spans="1:38" x14ac:dyDescent="0.2">
      <c r="A459" t="s">
        <v>802</v>
      </c>
      <c r="B459" s="5">
        <v>1.52</v>
      </c>
      <c r="C459" s="5" t="str">
        <f t="shared" si="8"/>
        <v>31.52</v>
      </c>
      <c r="D459">
        <v>4.9000000000000002E-2</v>
      </c>
      <c r="E459">
        <v>6.6000000000000003E-2</v>
      </c>
      <c r="F459">
        <v>0.111</v>
      </c>
      <c r="G459">
        <v>0.156</v>
      </c>
      <c r="H459">
        <v>0.20100000000000001</v>
      </c>
      <c r="I459" s="31" t="s">
        <v>822</v>
      </c>
      <c r="J459" s="31" t="s">
        <v>822</v>
      </c>
      <c r="K459" s="31" t="s">
        <v>822</v>
      </c>
      <c r="L459" s="31" t="s">
        <v>822</v>
      </c>
      <c r="M459" s="31" t="s">
        <v>822</v>
      </c>
      <c r="N459" s="2" t="s">
        <v>807</v>
      </c>
      <c r="U459" s="31"/>
      <c r="V459" s="31"/>
      <c r="W459" s="31"/>
      <c r="X459" s="31"/>
      <c r="Y459" s="31"/>
      <c r="Z459" s="2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</row>
    <row r="460" spans="1:38" x14ac:dyDescent="0.2">
      <c r="A460" t="s">
        <v>802</v>
      </c>
      <c r="B460" s="5">
        <v>1.53</v>
      </c>
      <c r="C460" s="5" t="str">
        <f t="shared" si="8"/>
        <v>31.53</v>
      </c>
      <c r="D460">
        <v>4.8000000000000001E-2</v>
      </c>
      <c r="E460">
        <v>6.5000000000000002E-2</v>
      </c>
      <c r="F460">
        <v>0.109</v>
      </c>
      <c r="G460">
        <v>0.152</v>
      </c>
      <c r="H460">
        <v>0.19600000000000001</v>
      </c>
      <c r="I460" s="31" t="s">
        <v>822</v>
      </c>
      <c r="J460" s="31" t="s">
        <v>822</v>
      </c>
      <c r="K460" s="31" t="s">
        <v>822</v>
      </c>
      <c r="L460" s="31" t="s">
        <v>822</v>
      </c>
      <c r="M460" s="31" t="s">
        <v>822</v>
      </c>
      <c r="N460" s="2" t="s">
        <v>807</v>
      </c>
      <c r="U460" s="31"/>
      <c r="V460" s="31"/>
      <c r="W460" s="31"/>
      <c r="X460" s="31"/>
      <c r="Y460" s="31"/>
      <c r="Z460" s="2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</row>
    <row r="461" spans="1:38" x14ac:dyDescent="0.2">
      <c r="A461" t="s">
        <v>802</v>
      </c>
      <c r="B461" s="5">
        <v>1.54</v>
      </c>
      <c r="C461" s="5" t="str">
        <f t="shared" si="8"/>
        <v>31.54</v>
      </c>
      <c r="D461">
        <v>4.8000000000000001E-2</v>
      </c>
      <c r="E461">
        <v>6.5000000000000002E-2</v>
      </c>
      <c r="F461">
        <v>0.108</v>
      </c>
      <c r="G461">
        <v>0.151</v>
      </c>
      <c r="H461">
        <v>0.19400000000000001</v>
      </c>
      <c r="I461" s="31" t="s">
        <v>822</v>
      </c>
      <c r="J461" s="31" t="s">
        <v>822</v>
      </c>
      <c r="K461" s="31" t="s">
        <v>822</v>
      </c>
      <c r="L461" s="31" t="s">
        <v>822</v>
      </c>
      <c r="M461" s="31" t="s">
        <v>822</v>
      </c>
      <c r="N461" s="2" t="s">
        <v>807</v>
      </c>
      <c r="U461" s="31"/>
      <c r="V461" s="31"/>
      <c r="W461" s="31"/>
      <c r="X461" s="31"/>
      <c r="Y461" s="31"/>
      <c r="Z461" s="2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</row>
    <row r="462" spans="1:38" x14ac:dyDescent="0.2">
      <c r="A462" t="s">
        <v>802</v>
      </c>
      <c r="B462" s="5">
        <v>1.55</v>
      </c>
      <c r="C462" s="5" t="str">
        <f t="shared" si="8"/>
        <v>31.55</v>
      </c>
      <c r="D462">
        <v>4.7E-2</v>
      </c>
      <c r="E462">
        <v>6.4000000000000001E-2</v>
      </c>
      <c r="F462">
        <v>0.107</v>
      </c>
      <c r="G462">
        <v>0.14899999999999999</v>
      </c>
      <c r="H462">
        <v>0.191</v>
      </c>
      <c r="I462" s="31" t="s">
        <v>822</v>
      </c>
      <c r="J462" s="31" t="s">
        <v>822</v>
      </c>
      <c r="K462" s="31" t="s">
        <v>822</v>
      </c>
      <c r="L462" s="31" t="s">
        <v>822</v>
      </c>
      <c r="M462" s="31" t="s">
        <v>822</v>
      </c>
      <c r="N462" s="2" t="s">
        <v>807</v>
      </c>
      <c r="U462" s="31"/>
      <c r="V462" s="31"/>
      <c r="W462" s="31"/>
      <c r="X462" s="31"/>
      <c r="Y462" s="31"/>
      <c r="Z462" s="2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</row>
    <row r="463" spans="1:38" x14ac:dyDescent="0.2">
      <c r="A463" t="s">
        <v>802</v>
      </c>
      <c r="B463" s="5">
        <v>1.56</v>
      </c>
      <c r="C463" s="5" t="str">
        <f t="shared" si="8"/>
        <v>31.56</v>
      </c>
      <c r="D463">
        <v>4.7E-2</v>
      </c>
      <c r="E463">
        <v>6.4000000000000001E-2</v>
      </c>
      <c r="F463">
        <v>0.105</v>
      </c>
      <c r="G463">
        <v>0.14699999999999999</v>
      </c>
      <c r="H463">
        <v>0.189</v>
      </c>
      <c r="I463" s="31" t="s">
        <v>822</v>
      </c>
      <c r="J463" s="31" t="s">
        <v>822</v>
      </c>
      <c r="K463" s="31" t="s">
        <v>822</v>
      </c>
      <c r="L463" s="31" t="s">
        <v>822</v>
      </c>
      <c r="M463" s="31" t="s">
        <v>822</v>
      </c>
      <c r="N463" s="2" t="s">
        <v>807</v>
      </c>
      <c r="U463" s="31"/>
      <c r="V463" s="31"/>
      <c r="W463" s="31"/>
      <c r="X463" s="31"/>
      <c r="Y463" s="31"/>
      <c r="Z463" s="2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</row>
    <row r="464" spans="1:38" x14ac:dyDescent="0.2">
      <c r="A464" t="s">
        <v>802</v>
      </c>
      <c r="B464" s="5">
        <v>1.57</v>
      </c>
      <c r="C464" s="5" t="str">
        <f t="shared" si="8"/>
        <v>31.57</v>
      </c>
      <c r="D464">
        <v>4.5999999999999999E-2</v>
      </c>
      <c r="E464">
        <v>6.3E-2</v>
      </c>
      <c r="F464">
        <v>0.104</v>
      </c>
      <c r="G464">
        <v>0.14499999999999999</v>
      </c>
      <c r="H464">
        <v>0.186</v>
      </c>
      <c r="I464" s="31" t="s">
        <v>822</v>
      </c>
      <c r="J464" s="31" t="s">
        <v>822</v>
      </c>
      <c r="K464" s="31" t="s">
        <v>822</v>
      </c>
      <c r="L464" s="31" t="s">
        <v>822</v>
      </c>
      <c r="M464" s="31" t="s">
        <v>822</v>
      </c>
      <c r="N464" s="2" t="s">
        <v>807</v>
      </c>
      <c r="U464" s="31"/>
      <c r="V464" s="31"/>
      <c r="W464" s="31"/>
      <c r="X464" s="31"/>
      <c r="Y464" s="31"/>
      <c r="Z464" s="2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</row>
    <row r="465" spans="1:38" x14ac:dyDescent="0.2">
      <c r="A465" t="s">
        <v>802</v>
      </c>
      <c r="B465" s="5">
        <v>1.58</v>
      </c>
      <c r="C465" s="5" t="str">
        <f t="shared" si="8"/>
        <v>31.58</v>
      </c>
      <c r="D465">
        <v>4.5999999999999999E-2</v>
      </c>
      <c r="E465">
        <v>6.3E-2</v>
      </c>
      <c r="F465">
        <v>0.104</v>
      </c>
      <c r="G465">
        <v>0.14499999999999999</v>
      </c>
      <c r="H465">
        <v>0.186</v>
      </c>
      <c r="I465" s="31" t="s">
        <v>822</v>
      </c>
      <c r="J465" s="31" t="s">
        <v>822</v>
      </c>
      <c r="K465" s="31" t="s">
        <v>822</v>
      </c>
      <c r="L465" s="31" t="s">
        <v>822</v>
      </c>
      <c r="M465" s="31" t="s">
        <v>822</v>
      </c>
      <c r="N465" s="2" t="s">
        <v>807</v>
      </c>
      <c r="U465" s="31"/>
      <c r="V465" s="31"/>
      <c r="W465" s="31"/>
      <c r="X465" s="31"/>
      <c r="Y465" s="31"/>
      <c r="Z465" s="2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</row>
    <row r="466" spans="1:38" x14ac:dyDescent="0.2">
      <c r="A466" t="s">
        <v>802</v>
      </c>
      <c r="B466" s="5">
        <v>1.59</v>
      </c>
      <c r="C466" s="5" t="str">
        <f t="shared" si="8"/>
        <v>31.59</v>
      </c>
      <c r="D466">
        <v>4.5999999999999999E-2</v>
      </c>
      <c r="E466">
        <v>6.2E-2</v>
      </c>
      <c r="F466">
        <v>0.10199999999999999</v>
      </c>
      <c r="G466">
        <v>0.14199999999999999</v>
      </c>
      <c r="H466">
        <v>0.182</v>
      </c>
      <c r="I466" s="31" t="s">
        <v>822</v>
      </c>
      <c r="J466" s="31" t="s">
        <v>822</v>
      </c>
      <c r="K466" s="31" t="s">
        <v>822</v>
      </c>
      <c r="L466" s="31" t="s">
        <v>822</v>
      </c>
      <c r="M466" s="31" t="s">
        <v>822</v>
      </c>
      <c r="N466" s="2" t="s">
        <v>807</v>
      </c>
      <c r="U466" s="31"/>
      <c r="V466" s="31"/>
      <c r="W466" s="31"/>
      <c r="X466" s="31"/>
      <c r="Y466" s="31"/>
      <c r="Z466" s="2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</row>
    <row r="467" spans="1:38" x14ac:dyDescent="0.2">
      <c r="A467" t="s">
        <v>802</v>
      </c>
      <c r="B467" s="5">
        <v>1.6</v>
      </c>
      <c r="C467" s="5" t="str">
        <f t="shared" si="8"/>
        <v>31.6</v>
      </c>
      <c r="D467">
        <v>4.4999999999999998E-2</v>
      </c>
      <c r="E467">
        <v>6.2E-2</v>
      </c>
      <c r="F467">
        <v>0.10100000000000001</v>
      </c>
      <c r="G467">
        <v>0.14000000000000001</v>
      </c>
      <c r="H467">
        <v>0.17899999999999999</v>
      </c>
      <c r="I467" s="31" t="s">
        <v>822</v>
      </c>
      <c r="J467" s="31" t="s">
        <v>822</v>
      </c>
      <c r="K467" s="31" t="s">
        <v>822</v>
      </c>
      <c r="L467" s="31" t="s">
        <v>822</v>
      </c>
      <c r="M467" s="31" t="s">
        <v>822</v>
      </c>
      <c r="N467" s="2" t="s">
        <v>807</v>
      </c>
      <c r="U467" s="31"/>
      <c r="V467" s="31"/>
      <c r="W467" s="31"/>
      <c r="X467" s="31"/>
      <c r="Y467" s="31"/>
      <c r="Z467" s="2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</row>
    <row r="468" spans="1:38" x14ac:dyDescent="0.2">
      <c r="A468" t="s">
        <v>802</v>
      </c>
      <c r="B468" s="5">
        <v>1.61</v>
      </c>
      <c r="C468" s="5" t="str">
        <f t="shared" si="8"/>
        <v>31.61</v>
      </c>
      <c r="D468">
        <v>4.4999999999999998E-2</v>
      </c>
      <c r="E468">
        <v>6.0999999999999999E-2</v>
      </c>
      <c r="F468">
        <v>0.1</v>
      </c>
      <c r="G468">
        <v>0.13800000000000001</v>
      </c>
      <c r="H468">
        <v>0.17699999999999999</v>
      </c>
      <c r="I468" s="31" t="s">
        <v>822</v>
      </c>
      <c r="J468" s="31" t="s">
        <v>822</v>
      </c>
      <c r="K468" s="31" t="s">
        <v>822</v>
      </c>
      <c r="L468" s="31" t="s">
        <v>822</v>
      </c>
      <c r="M468" s="31" t="s">
        <v>822</v>
      </c>
      <c r="N468" s="2" t="s">
        <v>807</v>
      </c>
      <c r="U468" s="31"/>
      <c r="V468" s="31"/>
      <c r="W468" s="31"/>
      <c r="X468" s="31"/>
      <c r="Y468" s="31"/>
      <c r="Z468" s="2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</row>
    <row r="469" spans="1:38" x14ac:dyDescent="0.2">
      <c r="A469" t="s">
        <v>802</v>
      </c>
      <c r="B469" s="5">
        <v>1.62</v>
      </c>
      <c r="C469" s="5" t="str">
        <f t="shared" si="8"/>
        <v>31.62</v>
      </c>
      <c r="D469">
        <v>4.4999999999999998E-2</v>
      </c>
      <c r="E469">
        <v>6.0999999999999999E-2</v>
      </c>
      <c r="F469">
        <v>0.1</v>
      </c>
      <c r="G469">
        <v>0.13800000000000001</v>
      </c>
      <c r="H469">
        <v>0.17699999999999999</v>
      </c>
      <c r="I469" s="31" t="s">
        <v>822</v>
      </c>
      <c r="J469" s="31" t="s">
        <v>822</v>
      </c>
      <c r="K469" s="31" t="s">
        <v>822</v>
      </c>
      <c r="L469" s="31" t="s">
        <v>822</v>
      </c>
      <c r="M469" s="31" t="s">
        <v>822</v>
      </c>
      <c r="N469" s="2" t="s">
        <v>807</v>
      </c>
      <c r="U469" s="31"/>
      <c r="V469" s="31"/>
      <c r="W469" s="31"/>
      <c r="X469" s="31"/>
      <c r="Y469" s="31"/>
      <c r="Z469" s="2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</row>
    <row r="470" spans="1:38" x14ac:dyDescent="0.2">
      <c r="A470" t="s">
        <v>802</v>
      </c>
      <c r="B470" s="5">
        <v>1.63</v>
      </c>
      <c r="C470" s="5" t="str">
        <f t="shared" si="8"/>
        <v>31.63</v>
      </c>
      <c r="D470">
        <v>4.4999999999999998E-2</v>
      </c>
      <c r="E470">
        <v>6.0999999999999999E-2</v>
      </c>
      <c r="F470">
        <v>0.1</v>
      </c>
      <c r="G470">
        <v>0.13800000000000001</v>
      </c>
      <c r="H470">
        <v>0.17699999999999999</v>
      </c>
      <c r="I470" s="31" t="s">
        <v>822</v>
      </c>
      <c r="J470" s="31" t="s">
        <v>822</v>
      </c>
      <c r="K470" s="31" t="s">
        <v>822</v>
      </c>
      <c r="L470" s="31" t="s">
        <v>822</v>
      </c>
      <c r="M470" s="31" t="s">
        <v>822</v>
      </c>
      <c r="N470" s="2" t="s">
        <v>807</v>
      </c>
      <c r="U470" s="31"/>
      <c r="V470" s="31"/>
      <c r="W470" s="31"/>
      <c r="X470" s="31"/>
      <c r="Y470" s="31"/>
      <c r="Z470" s="2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</row>
    <row r="471" spans="1:38" x14ac:dyDescent="0.2">
      <c r="A471" t="s">
        <v>802</v>
      </c>
      <c r="B471" s="5">
        <v>1.64</v>
      </c>
      <c r="C471" s="5" t="str">
        <f t="shared" si="8"/>
        <v>31.64</v>
      </c>
      <c r="D471">
        <v>4.3999999999999997E-2</v>
      </c>
      <c r="E471">
        <v>5.8999999999999997E-2</v>
      </c>
      <c r="F471">
        <v>9.6000000000000002E-2</v>
      </c>
      <c r="G471">
        <v>0.13300000000000001</v>
      </c>
      <c r="H471">
        <v>0.17</v>
      </c>
      <c r="I471" s="31" t="s">
        <v>822</v>
      </c>
      <c r="J471" s="31" t="s">
        <v>822</v>
      </c>
      <c r="K471" s="31" t="s">
        <v>822</v>
      </c>
      <c r="L471" s="31" t="s">
        <v>822</v>
      </c>
      <c r="M471" s="31" t="s">
        <v>822</v>
      </c>
      <c r="N471" s="2" t="s">
        <v>807</v>
      </c>
      <c r="U471" s="31"/>
      <c r="V471" s="31"/>
      <c r="W471" s="31"/>
      <c r="X471" s="31"/>
      <c r="Y471" s="31"/>
      <c r="Z471" s="2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</row>
    <row r="472" spans="1:38" x14ac:dyDescent="0.2">
      <c r="A472" t="s">
        <v>802</v>
      </c>
      <c r="B472" s="5">
        <v>1.65</v>
      </c>
      <c r="C472" s="5" t="str">
        <f t="shared" si="8"/>
        <v>31.65</v>
      </c>
      <c r="D472">
        <v>4.2999999999999997E-2</v>
      </c>
      <c r="E472">
        <v>5.8999999999999997E-2</v>
      </c>
      <c r="F472">
        <v>9.5000000000000001E-2</v>
      </c>
      <c r="G472">
        <v>0.13100000000000001</v>
      </c>
      <c r="H472">
        <v>0.16700000000000001</v>
      </c>
      <c r="I472" s="31" t="s">
        <v>822</v>
      </c>
      <c r="J472" s="31" t="s">
        <v>822</v>
      </c>
      <c r="K472" s="31" t="s">
        <v>822</v>
      </c>
      <c r="L472" s="31" t="s">
        <v>822</v>
      </c>
      <c r="M472" s="31" t="s">
        <v>822</v>
      </c>
      <c r="N472" s="2" t="s">
        <v>807</v>
      </c>
      <c r="U472" s="31"/>
      <c r="V472" s="31"/>
      <c r="W472" s="31"/>
      <c r="X472" s="31"/>
      <c r="Y472" s="31"/>
      <c r="Z472" s="2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</row>
    <row r="473" spans="1:38" x14ac:dyDescent="0.2">
      <c r="A473" t="s">
        <v>802</v>
      </c>
      <c r="B473" s="5">
        <v>1.66</v>
      </c>
      <c r="C473" s="5" t="str">
        <f t="shared" si="8"/>
        <v>31.66</v>
      </c>
      <c r="D473">
        <v>4.2999999999999997E-2</v>
      </c>
      <c r="E473">
        <v>5.8000000000000003E-2</v>
      </c>
      <c r="F473">
        <v>9.4E-2</v>
      </c>
      <c r="G473">
        <v>0.129</v>
      </c>
      <c r="H473">
        <v>0.16500000000000001</v>
      </c>
      <c r="I473" s="31" t="s">
        <v>822</v>
      </c>
      <c r="J473" s="31" t="s">
        <v>822</v>
      </c>
      <c r="K473" s="31" t="s">
        <v>822</v>
      </c>
      <c r="L473" s="31" t="s">
        <v>822</v>
      </c>
      <c r="M473" s="31" t="s">
        <v>822</v>
      </c>
      <c r="N473" s="2" t="s">
        <v>807</v>
      </c>
      <c r="U473" s="31"/>
      <c r="V473" s="31"/>
      <c r="W473" s="31"/>
      <c r="X473" s="31"/>
      <c r="Y473" s="31"/>
      <c r="Z473" s="2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</row>
    <row r="474" spans="1:38" x14ac:dyDescent="0.2">
      <c r="A474" t="s">
        <v>802</v>
      </c>
      <c r="B474" s="5">
        <v>1.67</v>
      </c>
      <c r="C474" s="5" t="str">
        <f t="shared" si="8"/>
        <v>31.67</v>
      </c>
      <c r="D474">
        <v>4.2999999999999997E-2</v>
      </c>
      <c r="E474">
        <v>5.8000000000000003E-2</v>
      </c>
      <c r="F474">
        <v>9.4E-2</v>
      </c>
      <c r="G474">
        <v>0.129</v>
      </c>
      <c r="H474">
        <v>0.16500000000000001</v>
      </c>
      <c r="I474" s="31" t="s">
        <v>822</v>
      </c>
      <c r="J474" s="31" t="s">
        <v>822</v>
      </c>
      <c r="K474" s="31" t="s">
        <v>822</v>
      </c>
      <c r="L474" s="31" t="s">
        <v>822</v>
      </c>
      <c r="M474" s="31" t="s">
        <v>822</v>
      </c>
      <c r="N474" s="2" t="s">
        <v>807</v>
      </c>
      <c r="U474" s="31"/>
      <c r="V474" s="31"/>
      <c r="W474" s="31"/>
      <c r="X474" s="31"/>
      <c r="Y474" s="31"/>
      <c r="Z474" s="2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</row>
    <row r="475" spans="1:38" x14ac:dyDescent="0.2">
      <c r="A475" t="s">
        <v>802</v>
      </c>
      <c r="B475" s="5">
        <v>1.68</v>
      </c>
      <c r="C475" s="5" t="str">
        <f t="shared" si="8"/>
        <v>31.68</v>
      </c>
      <c r="D475">
        <v>4.2000000000000003E-2</v>
      </c>
      <c r="E475">
        <v>5.7000000000000002E-2</v>
      </c>
      <c r="F475">
        <v>9.0999999999999998E-2</v>
      </c>
      <c r="G475">
        <v>0.126</v>
      </c>
      <c r="H475">
        <v>0.16</v>
      </c>
      <c r="I475" s="31" t="s">
        <v>822</v>
      </c>
      <c r="J475" s="31" t="s">
        <v>822</v>
      </c>
      <c r="K475" s="31" t="s">
        <v>822</v>
      </c>
      <c r="L475" s="31" t="s">
        <v>822</v>
      </c>
      <c r="M475" s="31" t="s">
        <v>822</v>
      </c>
      <c r="N475" s="2" t="s">
        <v>807</v>
      </c>
      <c r="U475" s="31"/>
      <c r="V475" s="31"/>
      <c r="W475" s="31"/>
      <c r="X475" s="31"/>
      <c r="Y475" s="31"/>
      <c r="Z475" s="2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</row>
    <row r="476" spans="1:38" x14ac:dyDescent="0.2">
      <c r="A476" t="s">
        <v>802</v>
      </c>
      <c r="B476" s="5">
        <v>1.69</v>
      </c>
      <c r="C476" s="5" t="str">
        <f t="shared" si="8"/>
        <v>31.69</v>
      </c>
      <c r="D476">
        <v>4.2000000000000003E-2</v>
      </c>
      <c r="E476">
        <v>5.7000000000000002E-2</v>
      </c>
      <c r="F476">
        <v>9.0999999999999998E-2</v>
      </c>
      <c r="G476">
        <v>0.126</v>
      </c>
      <c r="H476">
        <v>0.16</v>
      </c>
      <c r="I476" s="31" t="s">
        <v>822</v>
      </c>
      <c r="J476" s="31" t="s">
        <v>822</v>
      </c>
      <c r="K476" s="31" t="s">
        <v>822</v>
      </c>
      <c r="L476" s="31" t="s">
        <v>822</v>
      </c>
      <c r="M476" s="31" t="s">
        <v>822</v>
      </c>
      <c r="N476" s="2" t="s">
        <v>807</v>
      </c>
      <c r="U476" s="31"/>
      <c r="V476" s="31"/>
      <c r="W476" s="31"/>
      <c r="X476" s="31"/>
      <c r="Y476" s="31"/>
      <c r="Z476" s="2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</row>
    <row r="477" spans="1:38" x14ac:dyDescent="0.2">
      <c r="A477" t="s">
        <v>802</v>
      </c>
      <c r="B477" s="5">
        <v>1.7</v>
      </c>
      <c r="C477" s="5" t="str">
        <f t="shared" si="8"/>
        <v>31.7</v>
      </c>
      <c r="D477">
        <v>4.1000000000000002E-2</v>
      </c>
      <c r="E477">
        <v>5.6000000000000001E-2</v>
      </c>
      <c r="F477">
        <v>8.8999999999999996E-2</v>
      </c>
      <c r="G477">
        <v>0.122</v>
      </c>
      <c r="H477">
        <v>0.155</v>
      </c>
      <c r="I477" s="31" t="s">
        <v>822</v>
      </c>
      <c r="J477" s="31" t="s">
        <v>822</v>
      </c>
      <c r="K477" s="31" t="s">
        <v>822</v>
      </c>
      <c r="L477" s="31" t="s">
        <v>822</v>
      </c>
      <c r="M477" s="31" t="s">
        <v>822</v>
      </c>
      <c r="N477" s="2" t="s">
        <v>807</v>
      </c>
      <c r="U477" s="31"/>
      <c r="V477" s="31"/>
      <c r="W477" s="31"/>
      <c r="X477" s="31"/>
      <c r="Y477" s="31"/>
      <c r="Z477" s="2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</row>
    <row r="478" spans="1:38" x14ac:dyDescent="0.2">
      <c r="A478" t="s">
        <v>802</v>
      </c>
      <c r="B478" s="5">
        <v>1.71</v>
      </c>
      <c r="C478" s="5" t="str">
        <f t="shared" si="8"/>
        <v>31.71</v>
      </c>
      <c r="D478">
        <v>4.1000000000000002E-2</v>
      </c>
      <c r="E478">
        <v>5.6000000000000001E-2</v>
      </c>
      <c r="F478">
        <v>8.7999999999999995E-2</v>
      </c>
      <c r="G478">
        <v>0.12</v>
      </c>
      <c r="H478">
        <v>0.153</v>
      </c>
      <c r="I478" s="31" t="s">
        <v>822</v>
      </c>
      <c r="J478" s="31" t="s">
        <v>822</v>
      </c>
      <c r="K478" s="31" t="s">
        <v>822</v>
      </c>
      <c r="L478" s="31" t="s">
        <v>822</v>
      </c>
      <c r="M478" s="31" t="s">
        <v>822</v>
      </c>
      <c r="N478" s="2" t="s">
        <v>807</v>
      </c>
      <c r="U478" s="31"/>
      <c r="V478" s="31"/>
      <c r="W478" s="31"/>
      <c r="X478" s="31"/>
      <c r="Y478" s="31"/>
      <c r="Z478" s="2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</row>
    <row r="479" spans="1:38" x14ac:dyDescent="0.2">
      <c r="A479" t="s">
        <v>802</v>
      </c>
      <c r="B479" s="5">
        <v>1.72</v>
      </c>
      <c r="C479" s="5" t="str">
        <f t="shared" si="8"/>
        <v>31.72</v>
      </c>
      <c r="D479">
        <v>4.1000000000000002E-2</v>
      </c>
      <c r="E479">
        <v>5.5E-2</v>
      </c>
      <c r="F479">
        <v>8.6999999999999994E-2</v>
      </c>
      <c r="G479">
        <v>0.11899999999999999</v>
      </c>
      <c r="H479">
        <v>0.15</v>
      </c>
      <c r="I479" s="31" t="s">
        <v>822</v>
      </c>
      <c r="J479" s="31" t="s">
        <v>822</v>
      </c>
      <c r="K479" s="31" t="s">
        <v>822</v>
      </c>
      <c r="L479" s="31" t="s">
        <v>822</v>
      </c>
      <c r="M479" s="31" t="s">
        <v>822</v>
      </c>
      <c r="N479" s="2" t="s">
        <v>807</v>
      </c>
      <c r="U479" s="31"/>
      <c r="V479" s="31"/>
      <c r="W479" s="31"/>
      <c r="X479" s="31"/>
      <c r="Y479" s="31"/>
      <c r="Z479" s="2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</row>
    <row r="480" spans="1:38" x14ac:dyDescent="0.2">
      <c r="A480" t="s">
        <v>802</v>
      </c>
      <c r="B480" s="5">
        <v>1.73</v>
      </c>
      <c r="C480" s="5" t="str">
        <f t="shared" si="8"/>
        <v>31.73</v>
      </c>
      <c r="D480">
        <v>4.1000000000000002E-2</v>
      </c>
      <c r="E480">
        <v>5.5E-2</v>
      </c>
      <c r="F480">
        <v>8.6999999999999994E-2</v>
      </c>
      <c r="G480">
        <v>0.11899999999999999</v>
      </c>
      <c r="H480">
        <v>0.15</v>
      </c>
      <c r="I480" s="31" t="s">
        <v>822</v>
      </c>
      <c r="J480" s="31" t="s">
        <v>822</v>
      </c>
      <c r="K480" s="31" t="s">
        <v>822</v>
      </c>
      <c r="L480" s="31" t="s">
        <v>822</v>
      </c>
      <c r="M480" s="31" t="s">
        <v>822</v>
      </c>
      <c r="N480" s="2" t="s">
        <v>807</v>
      </c>
      <c r="U480" s="31"/>
      <c r="V480" s="31"/>
      <c r="W480" s="31"/>
      <c r="X480" s="31"/>
      <c r="Y480" s="31"/>
      <c r="Z480" s="2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</row>
    <row r="481" spans="1:38" x14ac:dyDescent="0.2">
      <c r="A481" t="s">
        <v>802</v>
      </c>
      <c r="B481" s="5">
        <v>1.74</v>
      </c>
      <c r="C481" s="5" t="str">
        <f t="shared" si="8"/>
        <v>31.74</v>
      </c>
      <c r="D481">
        <v>0.04</v>
      </c>
      <c r="E481">
        <v>5.3999999999999999E-2</v>
      </c>
      <c r="F481">
        <v>8.5000000000000006E-2</v>
      </c>
      <c r="G481">
        <v>0.115</v>
      </c>
      <c r="H481">
        <v>0.14499999999999999</v>
      </c>
      <c r="I481" s="31" t="s">
        <v>822</v>
      </c>
      <c r="J481" s="31" t="s">
        <v>822</v>
      </c>
      <c r="K481" s="31" t="s">
        <v>822</v>
      </c>
      <c r="L481" s="31" t="s">
        <v>822</v>
      </c>
      <c r="M481" s="31" t="s">
        <v>822</v>
      </c>
      <c r="N481" s="2" t="s">
        <v>807</v>
      </c>
      <c r="U481" s="31"/>
      <c r="V481" s="31"/>
      <c r="W481" s="31"/>
      <c r="X481" s="31"/>
      <c r="Y481" s="31"/>
      <c r="Z481" s="2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</row>
    <row r="482" spans="1:38" x14ac:dyDescent="0.2">
      <c r="A482" t="s">
        <v>802</v>
      </c>
      <c r="B482" s="5">
        <v>1.75</v>
      </c>
      <c r="C482" s="5" t="str">
        <f t="shared" si="8"/>
        <v>31.75</v>
      </c>
      <c r="D482">
        <v>0.04</v>
      </c>
      <c r="E482">
        <v>5.3999999999999999E-2</v>
      </c>
      <c r="F482">
        <v>8.5000000000000006E-2</v>
      </c>
      <c r="G482">
        <v>0.115</v>
      </c>
      <c r="H482">
        <v>0.14499999999999999</v>
      </c>
      <c r="I482" s="31" t="s">
        <v>822</v>
      </c>
      <c r="J482" s="31" t="s">
        <v>822</v>
      </c>
      <c r="K482" s="31" t="s">
        <v>822</v>
      </c>
      <c r="L482" s="31" t="s">
        <v>822</v>
      </c>
      <c r="M482" s="31" t="s">
        <v>822</v>
      </c>
      <c r="N482" s="2" t="s">
        <v>807</v>
      </c>
      <c r="U482" s="31"/>
      <c r="V482" s="31"/>
      <c r="W482" s="31"/>
      <c r="X482" s="31"/>
      <c r="Y482" s="31"/>
      <c r="Z482" s="2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</row>
    <row r="483" spans="1:38" x14ac:dyDescent="0.2">
      <c r="A483" t="s">
        <v>802</v>
      </c>
      <c r="B483" s="5">
        <v>1.76</v>
      </c>
      <c r="C483" s="5" t="str">
        <f t="shared" si="8"/>
        <v>31.76</v>
      </c>
      <c r="D483">
        <v>0.04</v>
      </c>
      <c r="E483">
        <v>5.3999999999999999E-2</v>
      </c>
      <c r="F483">
        <v>8.5000000000000006E-2</v>
      </c>
      <c r="G483">
        <v>0.115</v>
      </c>
      <c r="H483">
        <v>0.14499999999999999</v>
      </c>
      <c r="I483" s="31" t="s">
        <v>822</v>
      </c>
      <c r="J483" s="31" t="s">
        <v>822</v>
      </c>
      <c r="K483" s="31" t="s">
        <v>822</v>
      </c>
      <c r="L483" s="31" t="s">
        <v>822</v>
      </c>
      <c r="M483" s="31" t="s">
        <v>822</v>
      </c>
      <c r="N483" s="2" t="s">
        <v>807</v>
      </c>
      <c r="U483" s="31"/>
      <c r="V483" s="31"/>
      <c r="W483" s="31"/>
      <c r="X483" s="31"/>
      <c r="Y483" s="31"/>
      <c r="Z483" s="2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</row>
    <row r="484" spans="1:38" x14ac:dyDescent="0.2">
      <c r="A484" t="s">
        <v>802</v>
      </c>
      <c r="B484" s="5">
        <v>1.77</v>
      </c>
      <c r="C484" s="5" t="str">
        <f t="shared" si="8"/>
        <v>31.77</v>
      </c>
      <c r="D484">
        <v>0.04</v>
      </c>
      <c r="E484">
        <v>5.3999999999999999E-2</v>
      </c>
      <c r="F484">
        <v>8.5000000000000006E-2</v>
      </c>
      <c r="G484">
        <v>0.115</v>
      </c>
      <c r="H484">
        <v>0.14499999999999999</v>
      </c>
      <c r="I484" s="31" t="s">
        <v>822</v>
      </c>
      <c r="J484" s="31" t="s">
        <v>822</v>
      </c>
      <c r="K484" s="31" t="s">
        <v>822</v>
      </c>
      <c r="L484" s="31" t="s">
        <v>822</v>
      </c>
      <c r="M484" s="31" t="s">
        <v>822</v>
      </c>
      <c r="N484" s="2" t="s">
        <v>807</v>
      </c>
      <c r="U484" s="31"/>
      <c r="V484" s="31"/>
      <c r="W484" s="31"/>
      <c r="X484" s="31"/>
      <c r="Y484" s="31"/>
      <c r="Z484" s="2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</row>
    <row r="485" spans="1:38" x14ac:dyDescent="0.2">
      <c r="A485" t="s">
        <v>802</v>
      </c>
      <c r="B485" s="5">
        <v>1.78</v>
      </c>
      <c r="C485" s="5" t="str">
        <f t="shared" si="8"/>
        <v>31.78</v>
      </c>
      <c r="D485">
        <v>0.04</v>
      </c>
      <c r="E485">
        <v>5.3999999999999999E-2</v>
      </c>
      <c r="F485">
        <v>8.5000000000000006E-2</v>
      </c>
      <c r="G485">
        <v>0.115</v>
      </c>
      <c r="H485">
        <v>0.14499999999999999</v>
      </c>
      <c r="I485" s="31" t="s">
        <v>822</v>
      </c>
      <c r="J485" s="31" t="s">
        <v>822</v>
      </c>
      <c r="K485" s="31" t="s">
        <v>822</v>
      </c>
      <c r="L485" s="31" t="s">
        <v>822</v>
      </c>
      <c r="M485" s="31" t="s">
        <v>822</v>
      </c>
      <c r="N485" s="2" t="s">
        <v>807</v>
      </c>
      <c r="U485" s="31"/>
      <c r="V485" s="31"/>
      <c r="W485" s="31"/>
      <c r="X485" s="31"/>
      <c r="Y485" s="31"/>
      <c r="Z485" s="2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</row>
    <row r="486" spans="1:38" x14ac:dyDescent="0.2">
      <c r="A486" t="s">
        <v>802</v>
      </c>
      <c r="B486" s="5">
        <v>1.79</v>
      </c>
      <c r="C486" s="5" t="str">
        <f t="shared" si="8"/>
        <v>31.79</v>
      </c>
      <c r="D486">
        <v>0.04</v>
      </c>
      <c r="E486">
        <v>5.3999999999999999E-2</v>
      </c>
      <c r="F486">
        <v>8.5000000000000006E-2</v>
      </c>
      <c r="G486">
        <v>0.115</v>
      </c>
      <c r="H486">
        <v>0.14499999999999999</v>
      </c>
      <c r="I486" s="31" t="s">
        <v>822</v>
      </c>
      <c r="J486" s="31" t="s">
        <v>822</v>
      </c>
      <c r="K486" s="31" t="s">
        <v>822</v>
      </c>
      <c r="L486" s="31" t="s">
        <v>822</v>
      </c>
      <c r="M486" s="31" t="s">
        <v>822</v>
      </c>
      <c r="N486" s="2" t="s">
        <v>807</v>
      </c>
      <c r="U486" s="31"/>
      <c r="V486" s="31"/>
      <c r="W486" s="31"/>
      <c r="X486" s="31"/>
      <c r="Y486" s="31"/>
      <c r="Z486" s="2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</row>
    <row r="487" spans="1:38" x14ac:dyDescent="0.2">
      <c r="A487" t="s">
        <v>802</v>
      </c>
      <c r="B487" s="5">
        <v>1.8</v>
      </c>
      <c r="C487" s="5" t="str">
        <f t="shared" si="8"/>
        <v>31.8</v>
      </c>
      <c r="D487">
        <v>0.04</v>
      </c>
      <c r="E487">
        <v>5.3999999999999999E-2</v>
      </c>
      <c r="F487">
        <v>8.5000000000000006E-2</v>
      </c>
      <c r="G487">
        <v>0.115</v>
      </c>
      <c r="H487">
        <v>0.14499999999999999</v>
      </c>
      <c r="I487" s="31" t="s">
        <v>822</v>
      </c>
      <c r="J487" s="31" t="s">
        <v>822</v>
      </c>
      <c r="K487" s="31" t="s">
        <v>822</v>
      </c>
      <c r="L487" s="31" t="s">
        <v>822</v>
      </c>
      <c r="M487" s="31" t="s">
        <v>822</v>
      </c>
      <c r="N487" s="2" t="s">
        <v>807</v>
      </c>
      <c r="U487" s="31"/>
      <c r="V487" s="31"/>
      <c r="W487" s="31"/>
      <c r="X487" s="31"/>
      <c r="Y487" s="31"/>
      <c r="Z487" s="2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</row>
    <row r="488" spans="1:38" x14ac:dyDescent="0.2">
      <c r="A488" t="s">
        <v>802</v>
      </c>
      <c r="B488" s="5">
        <v>1.81</v>
      </c>
      <c r="C488" s="5" t="str">
        <f t="shared" si="8"/>
        <v>31.81</v>
      </c>
      <c r="D488">
        <v>0.04</v>
      </c>
      <c r="E488">
        <v>5.3999999999999999E-2</v>
      </c>
      <c r="F488">
        <v>8.5000000000000006E-2</v>
      </c>
      <c r="G488">
        <v>0.115</v>
      </c>
      <c r="H488">
        <v>0.14499999999999999</v>
      </c>
      <c r="I488" s="31" t="s">
        <v>822</v>
      </c>
      <c r="J488" s="31" t="s">
        <v>822</v>
      </c>
      <c r="K488" s="31" t="s">
        <v>822</v>
      </c>
      <c r="L488" s="31" t="s">
        <v>822</v>
      </c>
      <c r="M488" s="31" t="s">
        <v>822</v>
      </c>
      <c r="N488" s="2" t="s">
        <v>807</v>
      </c>
      <c r="U488" s="31"/>
      <c r="V488" s="31"/>
      <c r="W488" s="31"/>
      <c r="X488" s="31"/>
      <c r="Y488" s="31"/>
      <c r="Z488" s="2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</row>
    <row r="489" spans="1:38" x14ac:dyDescent="0.2">
      <c r="A489" t="s">
        <v>802</v>
      </c>
      <c r="B489" s="5">
        <v>1.82</v>
      </c>
      <c r="C489" s="5" t="str">
        <f t="shared" ref="C489:C552" si="9">SUBSTITUTE(3&amp;B489," ","")</f>
        <v>31.82</v>
      </c>
      <c r="D489">
        <v>0.04</v>
      </c>
      <c r="E489">
        <v>5.3999999999999999E-2</v>
      </c>
      <c r="F489">
        <v>8.5000000000000006E-2</v>
      </c>
      <c r="G489">
        <v>0.115</v>
      </c>
      <c r="H489">
        <v>0.14499999999999999</v>
      </c>
      <c r="I489" s="31" t="s">
        <v>822</v>
      </c>
      <c r="J489" s="31" t="s">
        <v>822</v>
      </c>
      <c r="K489" s="31" t="s">
        <v>822</v>
      </c>
      <c r="L489" s="31" t="s">
        <v>822</v>
      </c>
      <c r="M489" s="31" t="s">
        <v>822</v>
      </c>
      <c r="N489" s="2" t="s">
        <v>807</v>
      </c>
      <c r="U489" s="31"/>
      <c r="V489" s="31"/>
      <c r="W489" s="31"/>
      <c r="X489" s="31"/>
      <c r="Y489" s="31"/>
      <c r="Z489" s="2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</row>
    <row r="490" spans="1:38" x14ac:dyDescent="0.2">
      <c r="A490" t="s">
        <v>802</v>
      </c>
      <c r="B490" s="5">
        <v>1.83</v>
      </c>
      <c r="C490" s="5" t="str">
        <f t="shared" si="9"/>
        <v>31.83</v>
      </c>
      <c r="D490">
        <v>0.04</v>
      </c>
      <c r="E490">
        <v>5.3999999999999999E-2</v>
      </c>
      <c r="F490">
        <v>8.5000000000000006E-2</v>
      </c>
      <c r="G490">
        <v>0.115</v>
      </c>
      <c r="H490">
        <v>0.14499999999999999</v>
      </c>
      <c r="I490" s="31" t="s">
        <v>822</v>
      </c>
      <c r="J490" s="31" t="s">
        <v>822</v>
      </c>
      <c r="K490" s="31" t="s">
        <v>822</v>
      </c>
      <c r="L490" s="31" t="s">
        <v>822</v>
      </c>
      <c r="M490" s="31" t="s">
        <v>822</v>
      </c>
      <c r="N490" s="2" t="s">
        <v>807</v>
      </c>
      <c r="U490" s="31"/>
      <c r="V490" s="31"/>
      <c r="W490" s="31"/>
      <c r="X490" s="31"/>
      <c r="Y490" s="31"/>
      <c r="Z490" s="2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</row>
    <row r="491" spans="1:38" x14ac:dyDescent="0.2">
      <c r="A491" t="s">
        <v>802</v>
      </c>
      <c r="B491" s="5">
        <v>1.84</v>
      </c>
      <c r="C491" s="5" t="str">
        <f t="shared" si="9"/>
        <v>31.84</v>
      </c>
      <c r="D491">
        <v>0.04</v>
      </c>
      <c r="E491">
        <v>5.3999999999999999E-2</v>
      </c>
      <c r="F491">
        <v>8.5000000000000006E-2</v>
      </c>
      <c r="G491">
        <v>0.115</v>
      </c>
      <c r="H491">
        <v>0.14499999999999999</v>
      </c>
      <c r="I491" s="31" t="s">
        <v>822</v>
      </c>
      <c r="J491" s="31" t="s">
        <v>822</v>
      </c>
      <c r="K491" s="31" t="s">
        <v>822</v>
      </c>
      <c r="L491" s="31" t="s">
        <v>822</v>
      </c>
      <c r="M491" s="31" t="s">
        <v>822</v>
      </c>
      <c r="N491" s="2" t="s">
        <v>807</v>
      </c>
      <c r="U491" s="31"/>
      <c r="V491" s="31"/>
      <c r="W491" s="31"/>
      <c r="X491" s="31"/>
      <c r="Y491" s="31"/>
      <c r="Z491" s="2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</row>
    <row r="492" spans="1:38" x14ac:dyDescent="0.2">
      <c r="A492" t="s">
        <v>802</v>
      </c>
      <c r="B492" s="5">
        <v>1.85</v>
      </c>
      <c r="C492" s="5" t="str">
        <f t="shared" si="9"/>
        <v>31.85</v>
      </c>
      <c r="D492">
        <v>0.04</v>
      </c>
      <c r="E492">
        <v>5.3999999999999999E-2</v>
      </c>
      <c r="F492">
        <v>8.5000000000000006E-2</v>
      </c>
      <c r="G492">
        <v>0.115</v>
      </c>
      <c r="H492">
        <v>0.14499999999999999</v>
      </c>
      <c r="I492" s="31" t="s">
        <v>822</v>
      </c>
      <c r="J492" s="31" t="s">
        <v>822</v>
      </c>
      <c r="K492" s="31" t="s">
        <v>822</v>
      </c>
      <c r="L492" s="31" t="s">
        <v>822</v>
      </c>
      <c r="M492" s="31" t="s">
        <v>822</v>
      </c>
      <c r="N492" s="2" t="s">
        <v>807</v>
      </c>
      <c r="U492" s="31"/>
      <c r="V492" s="31"/>
      <c r="W492" s="31"/>
      <c r="X492" s="31"/>
      <c r="Y492" s="31"/>
      <c r="Z492" s="2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</row>
    <row r="493" spans="1:38" x14ac:dyDescent="0.2">
      <c r="A493" t="s">
        <v>802</v>
      </c>
      <c r="B493" s="5">
        <v>1.86</v>
      </c>
      <c r="C493" s="5" t="str">
        <f t="shared" si="9"/>
        <v>31.86</v>
      </c>
      <c r="D493">
        <v>0.04</v>
      </c>
      <c r="E493">
        <v>5.3999999999999999E-2</v>
      </c>
      <c r="F493">
        <v>8.5000000000000006E-2</v>
      </c>
      <c r="G493">
        <v>0.115</v>
      </c>
      <c r="H493">
        <v>0.14499999999999999</v>
      </c>
      <c r="I493" s="31" t="s">
        <v>822</v>
      </c>
      <c r="J493" s="31" t="s">
        <v>822</v>
      </c>
      <c r="K493" s="31" t="s">
        <v>822</v>
      </c>
      <c r="L493" s="31" t="s">
        <v>822</v>
      </c>
      <c r="M493" s="31" t="s">
        <v>822</v>
      </c>
      <c r="N493" s="2" t="s">
        <v>807</v>
      </c>
      <c r="U493" s="31"/>
      <c r="V493" s="31"/>
      <c r="W493" s="31"/>
      <c r="X493" s="31"/>
      <c r="Y493" s="31"/>
      <c r="Z493" s="2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</row>
    <row r="494" spans="1:38" x14ac:dyDescent="0.2">
      <c r="A494" t="s">
        <v>802</v>
      </c>
      <c r="B494" s="5">
        <v>1.87</v>
      </c>
      <c r="C494" s="5" t="str">
        <f t="shared" si="9"/>
        <v>31.87</v>
      </c>
      <c r="D494">
        <v>0.04</v>
      </c>
      <c r="E494">
        <v>5.3999999999999999E-2</v>
      </c>
      <c r="F494">
        <v>8.5000000000000006E-2</v>
      </c>
      <c r="G494">
        <v>0.115</v>
      </c>
      <c r="H494">
        <v>0.14499999999999999</v>
      </c>
      <c r="I494" s="31" t="s">
        <v>822</v>
      </c>
      <c r="J494" s="31" t="s">
        <v>822</v>
      </c>
      <c r="K494" s="31" t="s">
        <v>822</v>
      </c>
      <c r="L494" s="31" t="s">
        <v>822</v>
      </c>
      <c r="M494" s="31" t="s">
        <v>822</v>
      </c>
      <c r="N494" s="2" t="s">
        <v>807</v>
      </c>
      <c r="U494" s="31"/>
      <c r="V494" s="31"/>
      <c r="W494" s="31"/>
      <c r="X494" s="31"/>
      <c r="Y494" s="31"/>
      <c r="Z494" s="2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</row>
    <row r="495" spans="1:38" x14ac:dyDescent="0.2">
      <c r="A495" t="s">
        <v>802</v>
      </c>
      <c r="B495" s="5">
        <v>1.88</v>
      </c>
      <c r="C495" s="5" t="str">
        <f t="shared" si="9"/>
        <v>31.88</v>
      </c>
      <c r="D495">
        <v>0.04</v>
      </c>
      <c r="E495">
        <v>5.3999999999999999E-2</v>
      </c>
      <c r="F495">
        <v>8.5000000000000006E-2</v>
      </c>
      <c r="G495">
        <v>0.115</v>
      </c>
      <c r="H495">
        <v>0.14499999999999999</v>
      </c>
      <c r="I495" s="31" t="s">
        <v>822</v>
      </c>
      <c r="J495" s="31" t="s">
        <v>822</v>
      </c>
      <c r="K495" s="31" t="s">
        <v>822</v>
      </c>
      <c r="L495" s="31" t="s">
        <v>822</v>
      </c>
      <c r="M495" s="31" t="s">
        <v>822</v>
      </c>
      <c r="N495" s="2" t="s">
        <v>807</v>
      </c>
      <c r="U495" s="31"/>
      <c r="V495" s="31"/>
      <c r="W495" s="31"/>
      <c r="X495" s="31"/>
      <c r="Y495" s="31"/>
      <c r="Z495" s="2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</row>
    <row r="496" spans="1:38" x14ac:dyDescent="0.2">
      <c r="A496" t="s">
        <v>802</v>
      </c>
      <c r="B496" s="5">
        <v>1.89</v>
      </c>
      <c r="C496" s="5" t="str">
        <f t="shared" si="9"/>
        <v>31.89</v>
      </c>
      <c r="D496">
        <v>0.04</v>
      </c>
      <c r="E496">
        <v>5.3999999999999999E-2</v>
      </c>
      <c r="F496">
        <v>8.5000000000000006E-2</v>
      </c>
      <c r="G496">
        <v>0.115</v>
      </c>
      <c r="H496">
        <v>0.14499999999999999</v>
      </c>
      <c r="I496" s="31" t="s">
        <v>822</v>
      </c>
      <c r="J496" s="31" t="s">
        <v>822</v>
      </c>
      <c r="K496" s="31" t="s">
        <v>822</v>
      </c>
      <c r="L496" s="31" t="s">
        <v>822</v>
      </c>
      <c r="M496" s="31" t="s">
        <v>822</v>
      </c>
      <c r="N496" s="2" t="s">
        <v>807</v>
      </c>
      <c r="U496" s="31"/>
      <c r="V496" s="31"/>
      <c r="W496" s="31"/>
      <c r="X496" s="31"/>
      <c r="Y496" s="31"/>
      <c r="Z496" s="2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</row>
    <row r="497" spans="1:38" x14ac:dyDescent="0.2">
      <c r="A497" t="s">
        <v>802</v>
      </c>
      <c r="B497" s="5">
        <v>1.9</v>
      </c>
      <c r="C497" s="5" t="str">
        <f t="shared" si="9"/>
        <v>31.9</v>
      </c>
      <c r="D497">
        <v>0.04</v>
      </c>
      <c r="E497">
        <v>5.3999999999999999E-2</v>
      </c>
      <c r="F497">
        <v>8.5000000000000006E-2</v>
      </c>
      <c r="G497">
        <v>0.115</v>
      </c>
      <c r="H497">
        <v>0.14499999999999999</v>
      </c>
      <c r="I497" s="31" t="s">
        <v>822</v>
      </c>
      <c r="J497" s="31" t="s">
        <v>822</v>
      </c>
      <c r="K497" s="31" t="s">
        <v>822</v>
      </c>
      <c r="L497" s="31" t="s">
        <v>822</v>
      </c>
      <c r="M497" s="31" t="s">
        <v>822</v>
      </c>
      <c r="N497" s="2" t="s">
        <v>807</v>
      </c>
      <c r="U497" s="31"/>
      <c r="V497" s="31"/>
      <c r="W497" s="31"/>
      <c r="X497" s="31"/>
      <c r="Y497" s="31"/>
      <c r="Z497" s="2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</row>
    <row r="498" spans="1:38" x14ac:dyDescent="0.2">
      <c r="A498" t="s">
        <v>802</v>
      </c>
      <c r="B498" s="5">
        <v>1.91</v>
      </c>
      <c r="C498" s="5" t="str">
        <f t="shared" si="9"/>
        <v>31.91</v>
      </c>
      <c r="D498">
        <v>0.04</v>
      </c>
      <c r="E498">
        <v>5.3999999999999999E-2</v>
      </c>
      <c r="F498">
        <v>8.5000000000000006E-2</v>
      </c>
      <c r="G498">
        <v>0.115</v>
      </c>
      <c r="H498">
        <v>0.14499999999999999</v>
      </c>
      <c r="I498" s="31" t="s">
        <v>822</v>
      </c>
      <c r="J498" s="31" t="s">
        <v>822</v>
      </c>
      <c r="K498" s="31" t="s">
        <v>822</v>
      </c>
      <c r="L498" s="31" t="s">
        <v>822</v>
      </c>
      <c r="M498" s="31" t="s">
        <v>822</v>
      </c>
      <c r="N498" s="2" t="s">
        <v>807</v>
      </c>
      <c r="U498" s="31"/>
      <c r="V498" s="31"/>
      <c r="W498" s="31"/>
      <c r="X498" s="31"/>
      <c r="Y498" s="31"/>
      <c r="Z498" s="2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</row>
    <row r="499" spans="1:38" x14ac:dyDescent="0.2">
      <c r="A499" t="s">
        <v>802</v>
      </c>
      <c r="B499" s="5">
        <v>1.92</v>
      </c>
      <c r="C499" s="5" t="str">
        <f t="shared" si="9"/>
        <v>31.92</v>
      </c>
      <c r="D499">
        <v>0.04</v>
      </c>
      <c r="E499">
        <v>5.3999999999999999E-2</v>
      </c>
      <c r="F499">
        <v>8.5000000000000006E-2</v>
      </c>
      <c r="G499">
        <v>0.115</v>
      </c>
      <c r="H499">
        <v>0.14499999999999999</v>
      </c>
      <c r="I499" s="31" t="s">
        <v>822</v>
      </c>
      <c r="J499" s="31" t="s">
        <v>822</v>
      </c>
      <c r="K499" s="31" t="s">
        <v>822</v>
      </c>
      <c r="L499" s="31" t="s">
        <v>822</v>
      </c>
      <c r="M499" s="31" t="s">
        <v>822</v>
      </c>
      <c r="N499" s="2" t="s">
        <v>807</v>
      </c>
      <c r="U499" s="31"/>
      <c r="V499" s="31"/>
      <c r="W499" s="31"/>
      <c r="X499" s="31"/>
      <c r="Y499" s="31"/>
      <c r="Z499" s="2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</row>
    <row r="500" spans="1:38" x14ac:dyDescent="0.2">
      <c r="A500" t="s">
        <v>802</v>
      </c>
      <c r="B500" s="5">
        <v>1.93</v>
      </c>
      <c r="C500" s="5" t="str">
        <f t="shared" si="9"/>
        <v>31.93</v>
      </c>
      <c r="D500">
        <v>0.04</v>
      </c>
      <c r="E500">
        <v>5.3999999999999999E-2</v>
      </c>
      <c r="F500">
        <v>8.5000000000000006E-2</v>
      </c>
      <c r="G500">
        <v>0.115</v>
      </c>
      <c r="H500">
        <v>0.14499999999999999</v>
      </c>
      <c r="I500" s="31" t="s">
        <v>822</v>
      </c>
      <c r="J500" s="31" t="s">
        <v>822</v>
      </c>
      <c r="K500" s="31" t="s">
        <v>822</v>
      </c>
      <c r="L500" s="31" t="s">
        <v>822</v>
      </c>
      <c r="M500" s="31" t="s">
        <v>822</v>
      </c>
      <c r="N500" s="2" t="s">
        <v>807</v>
      </c>
      <c r="U500" s="31"/>
      <c r="V500" s="31"/>
      <c r="W500" s="31"/>
      <c r="X500" s="31"/>
      <c r="Y500" s="31"/>
      <c r="Z500" s="2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</row>
    <row r="501" spans="1:38" x14ac:dyDescent="0.2">
      <c r="A501" t="s">
        <v>802</v>
      </c>
      <c r="B501" s="5">
        <v>1.94</v>
      </c>
      <c r="C501" s="5" t="str">
        <f t="shared" si="9"/>
        <v>31.94</v>
      </c>
      <c r="D501">
        <v>0.04</v>
      </c>
      <c r="E501">
        <v>5.3999999999999999E-2</v>
      </c>
      <c r="F501">
        <v>8.5000000000000006E-2</v>
      </c>
      <c r="G501">
        <v>0.115</v>
      </c>
      <c r="H501">
        <v>0.14499999999999999</v>
      </c>
      <c r="I501" s="31" t="s">
        <v>822</v>
      </c>
      <c r="J501" s="31" t="s">
        <v>822</v>
      </c>
      <c r="K501" s="31" t="s">
        <v>822</v>
      </c>
      <c r="L501" s="31" t="s">
        <v>822</v>
      </c>
      <c r="M501" s="31" t="s">
        <v>822</v>
      </c>
      <c r="N501" s="2" t="s">
        <v>807</v>
      </c>
      <c r="U501" s="31"/>
      <c r="V501" s="31"/>
      <c r="W501" s="31"/>
      <c r="X501" s="31"/>
      <c r="Y501" s="31"/>
      <c r="Z501" s="2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</row>
    <row r="502" spans="1:38" x14ac:dyDescent="0.2">
      <c r="A502" t="s">
        <v>802</v>
      </c>
      <c r="B502" s="5">
        <v>1.95</v>
      </c>
      <c r="C502" s="5" t="str">
        <f t="shared" si="9"/>
        <v>31.95</v>
      </c>
      <c r="D502">
        <v>0.04</v>
      </c>
      <c r="E502">
        <v>5.3999999999999999E-2</v>
      </c>
      <c r="F502">
        <v>8.5000000000000006E-2</v>
      </c>
      <c r="G502">
        <v>0.115</v>
      </c>
      <c r="H502">
        <v>0.14499999999999999</v>
      </c>
      <c r="I502" s="31" t="s">
        <v>822</v>
      </c>
      <c r="J502" s="31" t="s">
        <v>822</v>
      </c>
      <c r="K502" s="31" t="s">
        <v>822</v>
      </c>
      <c r="L502" s="31" t="s">
        <v>822</v>
      </c>
      <c r="M502" s="31" t="s">
        <v>822</v>
      </c>
      <c r="N502" s="2" t="s">
        <v>807</v>
      </c>
      <c r="U502" s="31"/>
      <c r="V502" s="31"/>
      <c r="W502" s="31"/>
      <c r="X502" s="31"/>
      <c r="Y502" s="31"/>
      <c r="Z502" s="2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</row>
    <row r="503" spans="1:38" x14ac:dyDescent="0.2">
      <c r="A503" t="s">
        <v>802</v>
      </c>
      <c r="B503" s="5">
        <v>1.96</v>
      </c>
      <c r="C503" s="5" t="str">
        <f t="shared" si="9"/>
        <v>31.96</v>
      </c>
      <c r="D503">
        <v>0.04</v>
      </c>
      <c r="E503">
        <v>5.3999999999999999E-2</v>
      </c>
      <c r="F503">
        <v>8.5000000000000006E-2</v>
      </c>
      <c r="G503">
        <v>0.115</v>
      </c>
      <c r="H503">
        <v>0.14499999999999999</v>
      </c>
      <c r="I503" s="31" t="s">
        <v>822</v>
      </c>
      <c r="J503" s="31" t="s">
        <v>822</v>
      </c>
      <c r="K503" s="31" t="s">
        <v>822</v>
      </c>
      <c r="L503" s="31" t="s">
        <v>822</v>
      </c>
      <c r="M503" s="31" t="s">
        <v>822</v>
      </c>
      <c r="N503" s="2" t="s">
        <v>807</v>
      </c>
      <c r="U503" s="31"/>
      <c r="V503" s="31"/>
      <c r="W503" s="31"/>
      <c r="X503" s="31"/>
      <c r="Y503" s="31"/>
      <c r="Z503" s="2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</row>
    <row r="504" spans="1:38" x14ac:dyDescent="0.2">
      <c r="A504" t="s">
        <v>802</v>
      </c>
      <c r="B504" s="5">
        <v>1.97</v>
      </c>
      <c r="C504" s="5" t="str">
        <f t="shared" si="9"/>
        <v>31.97</v>
      </c>
      <c r="D504">
        <v>0.04</v>
      </c>
      <c r="E504">
        <v>5.3999999999999999E-2</v>
      </c>
      <c r="F504">
        <v>8.5000000000000006E-2</v>
      </c>
      <c r="G504">
        <v>0.115</v>
      </c>
      <c r="H504">
        <v>0.14499999999999999</v>
      </c>
      <c r="I504" s="31" t="s">
        <v>822</v>
      </c>
      <c r="J504" s="31" t="s">
        <v>822</v>
      </c>
      <c r="K504" s="31" t="s">
        <v>822</v>
      </c>
      <c r="L504" s="31" t="s">
        <v>822</v>
      </c>
      <c r="M504" s="31" t="s">
        <v>822</v>
      </c>
      <c r="N504" s="2" t="s">
        <v>807</v>
      </c>
      <c r="U504" s="31"/>
      <c r="V504" s="31"/>
      <c r="W504" s="31"/>
      <c r="X504" s="31"/>
      <c r="Y504" s="31"/>
      <c r="Z504" s="2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</row>
    <row r="505" spans="1:38" x14ac:dyDescent="0.2">
      <c r="A505" t="s">
        <v>802</v>
      </c>
      <c r="B505" s="5">
        <v>1.98</v>
      </c>
      <c r="C505" s="5" t="str">
        <f t="shared" si="9"/>
        <v>31.98</v>
      </c>
      <c r="D505">
        <v>0.04</v>
      </c>
      <c r="E505">
        <v>5.3999999999999999E-2</v>
      </c>
      <c r="F505">
        <v>8.5000000000000006E-2</v>
      </c>
      <c r="G505">
        <v>0.115</v>
      </c>
      <c r="H505">
        <v>0.14499999999999999</v>
      </c>
      <c r="I505" s="31" t="s">
        <v>822</v>
      </c>
      <c r="J505" s="31" t="s">
        <v>822</v>
      </c>
      <c r="K505" s="31" t="s">
        <v>822</v>
      </c>
      <c r="L505" s="31" t="s">
        <v>822</v>
      </c>
      <c r="M505" s="31" t="s">
        <v>822</v>
      </c>
      <c r="N505" s="2" t="s">
        <v>807</v>
      </c>
      <c r="U505" s="31"/>
      <c r="V505" s="31"/>
      <c r="W505" s="31"/>
      <c r="X505" s="31"/>
      <c r="Y505" s="31"/>
      <c r="Z505" s="2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</row>
    <row r="506" spans="1:38" x14ac:dyDescent="0.2">
      <c r="A506" t="s">
        <v>802</v>
      </c>
      <c r="B506" s="5">
        <v>1.99</v>
      </c>
      <c r="C506" s="5" t="str">
        <f t="shared" si="9"/>
        <v>31.99</v>
      </c>
      <c r="D506">
        <v>0.04</v>
      </c>
      <c r="E506">
        <v>5.3999999999999999E-2</v>
      </c>
      <c r="F506">
        <v>8.5000000000000006E-2</v>
      </c>
      <c r="G506">
        <v>0.115</v>
      </c>
      <c r="H506">
        <v>0.14499999999999999</v>
      </c>
      <c r="I506" s="31" t="s">
        <v>822</v>
      </c>
      <c r="J506" s="31" t="s">
        <v>822</v>
      </c>
      <c r="K506" s="31" t="s">
        <v>822</v>
      </c>
      <c r="L506" s="31" t="s">
        <v>822</v>
      </c>
      <c r="M506" s="31" t="s">
        <v>822</v>
      </c>
      <c r="N506" s="2" t="s">
        <v>807</v>
      </c>
      <c r="U506" s="31"/>
      <c r="V506" s="31"/>
      <c r="W506" s="31"/>
      <c r="X506" s="31"/>
      <c r="Y506" s="31"/>
      <c r="Z506" s="2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</row>
    <row r="507" spans="1:38" x14ac:dyDescent="0.2">
      <c r="A507" t="s">
        <v>802</v>
      </c>
      <c r="B507" s="5">
        <v>2</v>
      </c>
      <c r="C507" s="5" t="str">
        <f t="shared" si="9"/>
        <v>32</v>
      </c>
      <c r="D507">
        <v>0.04</v>
      </c>
      <c r="E507">
        <v>5.3999999999999999E-2</v>
      </c>
      <c r="F507">
        <v>8.5000000000000006E-2</v>
      </c>
      <c r="G507">
        <v>0.115</v>
      </c>
      <c r="H507">
        <v>0.14499999999999999</v>
      </c>
      <c r="I507" s="31" t="s">
        <v>822</v>
      </c>
      <c r="J507" s="31" t="s">
        <v>822</v>
      </c>
      <c r="K507" s="31" t="s">
        <v>822</v>
      </c>
      <c r="L507" s="31" t="s">
        <v>822</v>
      </c>
      <c r="M507" s="31" t="s">
        <v>822</v>
      </c>
      <c r="N507" s="2" t="s">
        <v>807</v>
      </c>
      <c r="U507" s="31"/>
      <c r="V507" s="31"/>
      <c r="W507" s="31"/>
      <c r="X507" s="31"/>
      <c r="Y507" s="31"/>
      <c r="Z507" s="2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</row>
    <row r="508" spans="1:38" x14ac:dyDescent="0.2">
      <c r="A508" t="s">
        <v>802</v>
      </c>
      <c r="B508" s="5">
        <v>2.0099999999999998</v>
      </c>
      <c r="C508" s="5" t="str">
        <f t="shared" si="9"/>
        <v>32.01</v>
      </c>
      <c r="D508">
        <v>0.04</v>
      </c>
      <c r="E508">
        <v>5.3999999999999999E-2</v>
      </c>
      <c r="F508">
        <v>8.5000000000000006E-2</v>
      </c>
      <c r="G508">
        <v>0.115</v>
      </c>
      <c r="H508">
        <v>0.14499999999999999</v>
      </c>
      <c r="I508" s="31" t="s">
        <v>822</v>
      </c>
      <c r="J508" s="31" t="s">
        <v>822</v>
      </c>
      <c r="K508" s="31" t="s">
        <v>822</v>
      </c>
      <c r="L508" s="31" t="s">
        <v>822</v>
      </c>
      <c r="M508" s="31" t="s">
        <v>822</v>
      </c>
      <c r="N508" s="2" t="s">
        <v>807</v>
      </c>
      <c r="U508" s="31"/>
      <c r="V508" s="31"/>
      <c r="W508" s="31"/>
      <c r="X508" s="31"/>
      <c r="Y508" s="31"/>
      <c r="Z508" s="2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</row>
    <row r="509" spans="1:38" x14ac:dyDescent="0.2">
      <c r="A509" t="s">
        <v>802</v>
      </c>
      <c r="B509" s="5">
        <v>2.02</v>
      </c>
      <c r="C509" s="5" t="str">
        <f t="shared" si="9"/>
        <v>32.02</v>
      </c>
      <c r="D509">
        <v>0.04</v>
      </c>
      <c r="E509">
        <v>5.3999999999999999E-2</v>
      </c>
      <c r="F509">
        <v>8.5000000000000006E-2</v>
      </c>
      <c r="G509">
        <v>0.115</v>
      </c>
      <c r="H509">
        <v>0.14499999999999999</v>
      </c>
      <c r="I509" s="31" t="s">
        <v>822</v>
      </c>
      <c r="J509" s="31" t="s">
        <v>822</v>
      </c>
      <c r="K509" s="31" t="s">
        <v>822</v>
      </c>
      <c r="L509" s="31" t="s">
        <v>822</v>
      </c>
      <c r="M509" s="31" t="s">
        <v>822</v>
      </c>
      <c r="N509" s="2" t="s">
        <v>807</v>
      </c>
      <c r="U509" s="31"/>
      <c r="V509" s="31"/>
      <c r="W509" s="31"/>
      <c r="X509" s="31"/>
      <c r="Y509" s="31"/>
      <c r="Z509" s="2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</row>
    <row r="510" spans="1:38" x14ac:dyDescent="0.2">
      <c r="A510" t="s">
        <v>802</v>
      </c>
      <c r="B510" s="5">
        <v>2.0299999999999998</v>
      </c>
      <c r="C510" s="5" t="str">
        <f t="shared" si="9"/>
        <v>32.03</v>
      </c>
      <c r="D510">
        <v>0.04</v>
      </c>
      <c r="E510">
        <v>5.3999999999999999E-2</v>
      </c>
      <c r="F510">
        <v>8.5000000000000006E-2</v>
      </c>
      <c r="G510">
        <v>0.115</v>
      </c>
      <c r="H510">
        <v>0.14499999999999999</v>
      </c>
      <c r="I510" s="31" t="s">
        <v>822</v>
      </c>
      <c r="J510" s="31" t="s">
        <v>822</v>
      </c>
      <c r="K510" s="31" t="s">
        <v>822</v>
      </c>
      <c r="L510" s="31" t="s">
        <v>822</v>
      </c>
      <c r="M510" s="31" t="s">
        <v>822</v>
      </c>
      <c r="N510" s="2" t="s">
        <v>807</v>
      </c>
      <c r="U510" s="31"/>
      <c r="V510" s="31"/>
      <c r="W510" s="31"/>
      <c r="X510" s="31"/>
      <c r="Y510" s="31"/>
      <c r="Z510" s="2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</row>
    <row r="511" spans="1:38" x14ac:dyDescent="0.2">
      <c r="A511" t="s">
        <v>802</v>
      </c>
      <c r="B511" s="5">
        <v>2.04</v>
      </c>
      <c r="C511" s="5" t="str">
        <f t="shared" si="9"/>
        <v>32.04</v>
      </c>
      <c r="D511">
        <v>0.04</v>
      </c>
      <c r="E511">
        <v>5.3999999999999999E-2</v>
      </c>
      <c r="F511">
        <v>8.5000000000000006E-2</v>
      </c>
      <c r="G511">
        <v>0.115</v>
      </c>
      <c r="H511">
        <v>0.14499999999999999</v>
      </c>
      <c r="I511" s="31" t="s">
        <v>822</v>
      </c>
      <c r="J511" s="31" t="s">
        <v>822</v>
      </c>
      <c r="K511" s="31" t="s">
        <v>822</v>
      </c>
      <c r="L511" s="31" t="s">
        <v>822</v>
      </c>
      <c r="M511" s="31" t="s">
        <v>822</v>
      </c>
      <c r="N511" s="2" t="s">
        <v>807</v>
      </c>
      <c r="U511" s="31"/>
      <c r="V511" s="31"/>
      <c r="W511" s="31"/>
      <c r="X511" s="31"/>
      <c r="Y511" s="31"/>
      <c r="Z511" s="2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</row>
    <row r="512" spans="1:38" x14ac:dyDescent="0.2">
      <c r="A512" t="s">
        <v>802</v>
      </c>
      <c r="B512" s="5">
        <v>2.0499999999999998</v>
      </c>
      <c r="C512" s="5" t="str">
        <f t="shared" si="9"/>
        <v>32.05</v>
      </c>
      <c r="D512">
        <v>0.04</v>
      </c>
      <c r="E512">
        <v>5.3999999999999999E-2</v>
      </c>
      <c r="F512">
        <v>8.5000000000000006E-2</v>
      </c>
      <c r="G512">
        <v>0.115</v>
      </c>
      <c r="H512">
        <v>0.14499999999999999</v>
      </c>
      <c r="I512" s="31" t="s">
        <v>822</v>
      </c>
      <c r="J512" s="31" t="s">
        <v>822</v>
      </c>
      <c r="K512" s="31" t="s">
        <v>822</v>
      </c>
      <c r="L512" s="31" t="s">
        <v>822</v>
      </c>
      <c r="M512" s="31" t="s">
        <v>822</v>
      </c>
      <c r="N512" s="2" t="s">
        <v>807</v>
      </c>
      <c r="U512" s="31"/>
      <c r="V512" s="31"/>
      <c r="W512" s="31"/>
      <c r="X512" s="31"/>
      <c r="Y512" s="31"/>
      <c r="Z512" s="2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</row>
    <row r="513" spans="1:38" x14ac:dyDescent="0.2">
      <c r="A513" t="s">
        <v>802</v>
      </c>
      <c r="B513" s="5">
        <v>2.06</v>
      </c>
      <c r="C513" s="5" t="str">
        <f t="shared" si="9"/>
        <v>32.06</v>
      </c>
      <c r="D513">
        <v>0.04</v>
      </c>
      <c r="E513">
        <v>5.3999999999999999E-2</v>
      </c>
      <c r="F513">
        <v>8.5000000000000006E-2</v>
      </c>
      <c r="G513">
        <v>0.115</v>
      </c>
      <c r="H513">
        <v>0.14499999999999999</v>
      </c>
      <c r="I513" s="31" t="s">
        <v>822</v>
      </c>
      <c r="J513" s="31" t="s">
        <v>822</v>
      </c>
      <c r="K513" s="31" t="s">
        <v>822</v>
      </c>
      <c r="L513" s="31" t="s">
        <v>822</v>
      </c>
      <c r="M513" s="31" t="s">
        <v>822</v>
      </c>
      <c r="N513" s="2" t="s">
        <v>807</v>
      </c>
      <c r="U513" s="31"/>
      <c r="V513" s="31"/>
      <c r="W513" s="31"/>
      <c r="X513" s="31"/>
      <c r="Y513" s="31"/>
      <c r="Z513" s="2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</row>
    <row r="514" spans="1:38" x14ac:dyDescent="0.2">
      <c r="A514" t="s">
        <v>802</v>
      </c>
      <c r="B514" s="5">
        <v>2.0699999999999998</v>
      </c>
      <c r="C514" s="5" t="str">
        <f t="shared" si="9"/>
        <v>32.07</v>
      </c>
      <c r="D514">
        <v>0.04</v>
      </c>
      <c r="E514">
        <v>5.3999999999999999E-2</v>
      </c>
      <c r="F514">
        <v>8.5000000000000006E-2</v>
      </c>
      <c r="G514">
        <v>0.115</v>
      </c>
      <c r="H514">
        <v>0.14499999999999999</v>
      </c>
      <c r="I514" s="31" t="s">
        <v>822</v>
      </c>
      <c r="J514" s="31" t="s">
        <v>822</v>
      </c>
      <c r="K514" s="31" t="s">
        <v>822</v>
      </c>
      <c r="L514" s="31" t="s">
        <v>822</v>
      </c>
      <c r="M514" s="31" t="s">
        <v>822</v>
      </c>
      <c r="N514" s="2" t="s">
        <v>807</v>
      </c>
      <c r="U514" s="31"/>
      <c r="V514" s="31"/>
      <c r="W514" s="31"/>
      <c r="X514" s="31"/>
      <c r="Y514" s="31"/>
      <c r="Z514" s="2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</row>
    <row r="515" spans="1:38" x14ac:dyDescent="0.2">
      <c r="A515" t="s">
        <v>802</v>
      </c>
      <c r="B515" s="5">
        <v>2.08</v>
      </c>
      <c r="C515" s="5" t="str">
        <f t="shared" si="9"/>
        <v>32.08</v>
      </c>
      <c r="D515">
        <v>0.04</v>
      </c>
      <c r="E515">
        <v>5.3999999999999999E-2</v>
      </c>
      <c r="F515">
        <v>8.5000000000000006E-2</v>
      </c>
      <c r="G515">
        <v>0.115</v>
      </c>
      <c r="H515">
        <v>0.14499999999999999</v>
      </c>
      <c r="I515" s="31" t="s">
        <v>822</v>
      </c>
      <c r="J515" s="31" t="s">
        <v>822</v>
      </c>
      <c r="K515" s="31" t="s">
        <v>822</v>
      </c>
      <c r="L515" s="31" t="s">
        <v>822</v>
      </c>
      <c r="M515" s="31" t="s">
        <v>822</v>
      </c>
      <c r="N515" s="2" t="s">
        <v>807</v>
      </c>
      <c r="U515" s="31"/>
      <c r="V515" s="31"/>
      <c r="W515" s="31"/>
      <c r="X515" s="31"/>
      <c r="Y515" s="31"/>
      <c r="Z515" s="2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</row>
    <row r="516" spans="1:38" x14ac:dyDescent="0.2">
      <c r="A516" t="s">
        <v>802</v>
      </c>
      <c r="B516" s="5">
        <v>2.09</v>
      </c>
      <c r="C516" s="5" t="str">
        <f t="shared" si="9"/>
        <v>32.09</v>
      </c>
      <c r="D516">
        <v>0.04</v>
      </c>
      <c r="E516">
        <v>5.3999999999999999E-2</v>
      </c>
      <c r="F516">
        <v>8.5000000000000006E-2</v>
      </c>
      <c r="G516">
        <v>0.115</v>
      </c>
      <c r="H516">
        <v>0.14499999999999999</v>
      </c>
      <c r="I516" s="31" t="s">
        <v>822</v>
      </c>
      <c r="J516" s="31" t="s">
        <v>822</v>
      </c>
      <c r="K516" s="31" t="s">
        <v>822</v>
      </c>
      <c r="L516" s="31" t="s">
        <v>822</v>
      </c>
      <c r="M516" s="31" t="s">
        <v>822</v>
      </c>
      <c r="N516" s="2" t="s">
        <v>807</v>
      </c>
      <c r="U516" s="31"/>
      <c r="V516" s="31"/>
      <c r="W516" s="31"/>
      <c r="X516" s="31"/>
      <c r="Y516" s="31"/>
      <c r="Z516" s="2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</row>
    <row r="517" spans="1:38" x14ac:dyDescent="0.2">
      <c r="A517" t="s">
        <v>802</v>
      </c>
      <c r="B517" s="5">
        <v>2.1</v>
      </c>
      <c r="C517" s="5" t="str">
        <f t="shared" si="9"/>
        <v>32.1</v>
      </c>
      <c r="D517">
        <v>0.04</v>
      </c>
      <c r="E517">
        <v>5.3999999999999999E-2</v>
      </c>
      <c r="F517">
        <v>8.5000000000000006E-2</v>
      </c>
      <c r="G517">
        <v>0.115</v>
      </c>
      <c r="H517">
        <v>0.14499999999999999</v>
      </c>
      <c r="I517" s="31" t="s">
        <v>822</v>
      </c>
      <c r="J517" s="31" t="s">
        <v>822</v>
      </c>
      <c r="K517" s="31" t="s">
        <v>822</v>
      </c>
      <c r="L517" s="31" t="s">
        <v>822</v>
      </c>
      <c r="M517" s="31" t="s">
        <v>822</v>
      </c>
      <c r="N517" s="2" t="s">
        <v>807</v>
      </c>
      <c r="U517" s="31"/>
      <c r="V517" s="31"/>
      <c r="W517" s="31"/>
      <c r="X517" s="31"/>
      <c r="Y517" s="31"/>
      <c r="Z517" s="2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</row>
    <row r="518" spans="1:38" x14ac:dyDescent="0.2">
      <c r="A518" t="s">
        <v>802</v>
      </c>
      <c r="B518" s="5">
        <v>2.11</v>
      </c>
      <c r="C518" s="5" t="str">
        <f t="shared" si="9"/>
        <v>32.11</v>
      </c>
      <c r="D518">
        <v>0.04</v>
      </c>
      <c r="E518">
        <v>5.3999999999999999E-2</v>
      </c>
      <c r="F518">
        <v>8.5000000000000006E-2</v>
      </c>
      <c r="G518">
        <v>0.115</v>
      </c>
      <c r="H518">
        <v>0.14499999999999999</v>
      </c>
      <c r="I518" s="31" t="s">
        <v>822</v>
      </c>
      <c r="J518" s="31" t="s">
        <v>822</v>
      </c>
      <c r="K518" s="31" t="s">
        <v>822</v>
      </c>
      <c r="L518" s="31" t="s">
        <v>822</v>
      </c>
      <c r="M518" s="31" t="s">
        <v>822</v>
      </c>
      <c r="N518" s="2" t="s">
        <v>807</v>
      </c>
      <c r="U518" s="31"/>
      <c r="V518" s="31"/>
      <c r="W518" s="31"/>
      <c r="X518" s="31"/>
      <c r="Y518" s="31"/>
      <c r="Z518" s="2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</row>
    <row r="519" spans="1:38" x14ac:dyDescent="0.2">
      <c r="A519" t="s">
        <v>802</v>
      </c>
      <c r="B519" s="5">
        <v>2.12</v>
      </c>
      <c r="C519" s="5" t="str">
        <f t="shared" si="9"/>
        <v>32.12</v>
      </c>
      <c r="D519">
        <v>0.04</v>
      </c>
      <c r="E519">
        <v>5.3999999999999999E-2</v>
      </c>
      <c r="F519">
        <v>8.5000000000000006E-2</v>
      </c>
      <c r="G519">
        <v>0.115</v>
      </c>
      <c r="H519">
        <v>0.14499999999999999</v>
      </c>
      <c r="I519" s="31" t="s">
        <v>822</v>
      </c>
      <c r="J519" s="31" t="s">
        <v>822</v>
      </c>
      <c r="K519" s="31" t="s">
        <v>822</v>
      </c>
      <c r="L519" s="31" t="s">
        <v>822</v>
      </c>
      <c r="M519" s="31" t="s">
        <v>822</v>
      </c>
      <c r="N519" s="2" t="s">
        <v>807</v>
      </c>
      <c r="U519" s="31"/>
      <c r="V519" s="31"/>
      <c r="W519" s="31"/>
      <c r="X519" s="31"/>
      <c r="Y519" s="31"/>
      <c r="Z519" s="2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</row>
    <row r="520" spans="1:38" x14ac:dyDescent="0.2">
      <c r="A520" t="s">
        <v>802</v>
      </c>
      <c r="B520" s="5">
        <v>2.13</v>
      </c>
      <c r="C520" s="5" t="str">
        <f t="shared" si="9"/>
        <v>32.13</v>
      </c>
      <c r="D520">
        <v>0.04</v>
      </c>
      <c r="E520">
        <v>5.3999999999999999E-2</v>
      </c>
      <c r="F520">
        <v>8.5000000000000006E-2</v>
      </c>
      <c r="G520">
        <v>0.115</v>
      </c>
      <c r="H520">
        <v>0.14499999999999999</v>
      </c>
      <c r="I520" s="31" t="s">
        <v>822</v>
      </c>
      <c r="J520" s="31" t="s">
        <v>822</v>
      </c>
      <c r="K520" s="31" t="s">
        <v>822</v>
      </c>
      <c r="L520" s="31" t="s">
        <v>822</v>
      </c>
      <c r="M520" s="31" t="s">
        <v>822</v>
      </c>
      <c r="N520" s="2" t="s">
        <v>807</v>
      </c>
      <c r="U520" s="31"/>
      <c r="V520" s="31"/>
      <c r="W520" s="31"/>
      <c r="X520" s="31"/>
      <c r="Y520" s="31"/>
      <c r="Z520" s="2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</row>
    <row r="521" spans="1:38" x14ac:dyDescent="0.2">
      <c r="A521" t="s">
        <v>802</v>
      </c>
      <c r="B521" s="5">
        <v>2.14</v>
      </c>
      <c r="C521" s="5" t="str">
        <f t="shared" si="9"/>
        <v>32.14</v>
      </c>
      <c r="D521">
        <v>0.04</v>
      </c>
      <c r="E521">
        <v>5.3999999999999999E-2</v>
      </c>
      <c r="F521">
        <v>8.5000000000000006E-2</v>
      </c>
      <c r="G521">
        <v>0.115</v>
      </c>
      <c r="H521">
        <v>0.14499999999999999</v>
      </c>
      <c r="I521" s="31" t="s">
        <v>822</v>
      </c>
      <c r="J521" s="31" t="s">
        <v>822</v>
      </c>
      <c r="K521" s="31" t="s">
        <v>822</v>
      </c>
      <c r="L521" s="31" t="s">
        <v>822</v>
      </c>
      <c r="M521" s="31" t="s">
        <v>822</v>
      </c>
      <c r="N521" s="2" t="s">
        <v>807</v>
      </c>
      <c r="U521" s="31"/>
      <c r="V521" s="31"/>
      <c r="W521" s="31"/>
      <c r="X521" s="31"/>
      <c r="Y521" s="31"/>
      <c r="Z521" s="2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</row>
    <row r="522" spans="1:38" x14ac:dyDescent="0.2">
      <c r="A522" t="s">
        <v>802</v>
      </c>
      <c r="B522" s="5">
        <v>2.15</v>
      </c>
      <c r="C522" s="5" t="str">
        <f t="shared" si="9"/>
        <v>32.15</v>
      </c>
      <c r="D522">
        <v>0.04</v>
      </c>
      <c r="E522">
        <v>5.3999999999999999E-2</v>
      </c>
      <c r="F522">
        <v>8.5000000000000006E-2</v>
      </c>
      <c r="G522">
        <v>0.115</v>
      </c>
      <c r="H522">
        <v>0.14499999999999999</v>
      </c>
      <c r="I522" s="31" t="s">
        <v>822</v>
      </c>
      <c r="J522" s="31" t="s">
        <v>822</v>
      </c>
      <c r="K522" s="31" t="s">
        <v>822</v>
      </c>
      <c r="L522" s="31" t="s">
        <v>822</v>
      </c>
      <c r="M522" s="31" t="s">
        <v>822</v>
      </c>
      <c r="N522" s="2" t="s">
        <v>807</v>
      </c>
      <c r="U522" s="31"/>
      <c r="V522" s="31"/>
      <c r="W522" s="31"/>
      <c r="X522" s="31"/>
      <c r="Y522" s="31"/>
      <c r="Z522" s="2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</row>
    <row r="523" spans="1:38" x14ac:dyDescent="0.2">
      <c r="A523" t="s">
        <v>802</v>
      </c>
      <c r="B523" s="5">
        <v>2.16</v>
      </c>
      <c r="C523" s="5" t="str">
        <f t="shared" si="9"/>
        <v>32.16</v>
      </c>
      <c r="D523">
        <v>0.04</v>
      </c>
      <c r="E523">
        <v>5.3999999999999999E-2</v>
      </c>
      <c r="F523">
        <v>8.5000000000000006E-2</v>
      </c>
      <c r="G523">
        <v>0.115</v>
      </c>
      <c r="H523">
        <v>0.14499999999999999</v>
      </c>
      <c r="I523" s="31" t="s">
        <v>822</v>
      </c>
      <c r="J523" s="31" t="s">
        <v>822</v>
      </c>
      <c r="K523" s="31" t="s">
        <v>822</v>
      </c>
      <c r="L523" s="31" t="s">
        <v>822</v>
      </c>
      <c r="M523" s="31" t="s">
        <v>822</v>
      </c>
      <c r="N523" s="2" t="s">
        <v>807</v>
      </c>
      <c r="U523" s="31"/>
      <c r="V523" s="31"/>
      <c r="W523" s="31"/>
      <c r="X523" s="31"/>
      <c r="Y523" s="31"/>
      <c r="Z523" s="2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</row>
    <row r="524" spans="1:38" x14ac:dyDescent="0.2">
      <c r="A524" t="s">
        <v>802</v>
      </c>
      <c r="B524" s="5">
        <v>2.17</v>
      </c>
      <c r="C524" s="5" t="str">
        <f t="shared" si="9"/>
        <v>32.17</v>
      </c>
      <c r="D524">
        <v>0.04</v>
      </c>
      <c r="E524">
        <v>5.3999999999999999E-2</v>
      </c>
      <c r="F524">
        <v>8.5000000000000006E-2</v>
      </c>
      <c r="G524">
        <v>0.115</v>
      </c>
      <c r="H524">
        <v>0.14499999999999999</v>
      </c>
      <c r="I524" s="31" t="s">
        <v>822</v>
      </c>
      <c r="J524" s="31" t="s">
        <v>822</v>
      </c>
      <c r="K524" s="31" t="s">
        <v>822</v>
      </c>
      <c r="L524" s="31" t="s">
        <v>822</v>
      </c>
      <c r="M524" s="31" t="s">
        <v>822</v>
      </c>
      <c r="N524" s="2" t="s">
        <v>807</v>
      </c>
      <c r="U524" s="31"/>
      <c r="V524" s="31"/>
      <c r="W524" s="31"/>
      <c r="X524" s="31"/>
      <c r="Y524" s="31"/>
      <c r="Z524" s="2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</row>
    <row r="525" spans="1:38" x14ac:dyDescent="0.2">
      <c r="A525" t="s">
        <v>802</v>
      </c>
      <c r="B525" s="5">
        <v>2.1800000000000002</v>
      </c>
      <c r="C525" s="5" t="str">
        <f t="shared" si="9"/>
        <v>32.18</v>
      </c>
      <c r="D525">
        <v>0.04</v>
      </c>
      <c r="E525">
        <v>5.3999999999999999E-2</v>
      </c>
      <c r="F525">
        <v>8.5000000000000006E-2</v>
      </c>
      <c r="G525">
        <v>0.115</v>
      </c>
      <c r="H525">
        <v>0.14499999999999999</v>
      </c>
      <c r="I525" s="31" t="s">
        <v>822</v>
      </c>
      <c r="J525" s="31" t="s">
        <v>822</v>
      </c>
      <c r="K525" s="31" t="s">
        <v>822</v>
      </c>
      <c r="L525" s="31" t="s">
        <v>822</v>
      </c>
      <c r="M525" s="31" t="s">
        <v>822</v>
      </c>
      <c r="N525" s="2" t="s">
        <v>807</v>
      </c>
      <c r="U525" s="31"/>
      <c r="V525" s="31"/>
      <c r="W525" s="31"/>
      <c r="X525" s="31"/>
      <c r="Y525" s="31"/>
      <c r="Z525" s="2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</row>
    <row r="526" spans="1:38" x14ac:dyDescent="0.2">
      <c r="A526" t="s">
        <v>802</v>
      </c>
      <c r="B526" s="5">
        <v>2.19</v>
      </c>
      <c r="C526" s="5" t="str">
        <f t="shared" si="9"/>
        <v>32.19</v>
      </c>
      <c r="D526">
        <v>0.04</v>
      </c>
      <c r="E526">
        <v>5.3999999999999999E-2</v>
      </c>
      <c r="F526">
        <v>8.5000000000000006E-2</v>
      </c>
      <c r="G526">
        <v>0.115</v>
      </c>
      <c r="H526">
        <v>0.14499999999999999</v>
      </c>
      <c r="I526" s="31" t="s">
        <v>822</v>
      </c>
      <c r="J526" s="31" t="s">
        <v>822</v>
      </c>
      <c r="K526" s="31" t="s">
        <v>822</v>
      </c>
      <c r="L526" s="31" t="s">
        <v>822</v>
      </c>
      <c r="M526" s="31" t="s">
        <v>822</v>
      </c>
      <c r="N526" s="2" t="s">
        <v>807</v>
      </c>
      <c r="U526" s="31"/>
      <c r="V526" s="31"/>
      <c r="W526" s="31"/>
      <c r="X526" s="31"/>
      <c r="Y526" s="31"/>
      <c r="Z526" s="2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</row>
    <row r="527" spans="1:38" x14ac:dyDescent="0.2">
      <c r="A527" t="s">
        <v>802</v>
      </c>
      <c r="B527" s="5">
        <v>2.2000000000000002</v>
      </c>
      <c r="C527" s="5" t="str">
        <f t="shared" si="9"/>
        <v>32.2</v>
      </c>
      <c r="D527">
        <v>0.04</v>
      </c>
      <c r="E527">
        <v>5.3999999999999999E-2</v>
      </c>
      <c r="F527">
        <v>8.5000000000000006E-2</v>
      </c>
      <c r="G527">
        <v>0.115</v>
      </c>
      <c r="H527">
        <v>0.14499999999999999</v>
      </c>
      <c r="I527" s="31" t="s">
        <v>822</v>
      </c>
      <c r="J527" s="31" t="s">
        <v>822</v>
      </c>
      <c r="K527" s="31" t="s">
        <v>822</v>
      </c>
      <c r="L527" s="31" t="s">
        <v>822</v>
      </c>
      <c r="M527" s="31" t="s">
        <v>822</v>
      </c>
      <c r="N527" s="2" t="s">
        <v>807</v>
      </c>
      <c r="U527" s="31"/>
      <c r="V527" s="31"/>
      <c r="W527" s="31"/>
      <c r="X527" s="31"/>
      <c r="Y527" s="31"/>
      <c r="Z527" s="2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</row>
    <row r="528" spans="1:38" x14ac:dyDescent="0.2">
      <c r="A528" t="s">
        <v>802</v>
      </c>
      <c r="B528" s="5">
        <v>2.21</v>
      </c>
      <c r="C528" s="5" t="str">
        <f t="shared" si="9"/>
        <v>32.21</v>
      </c>
      <c r="D528">
        <v>0.04</v>
      </c>
      <c r="E528">
        <v>5.3999999999999999E-2</v>
      </c>
      <c r="F528">
        <v>8.5000000000000006E-2</v>
      </c>
      <c r="G528">
        <v>0.115</v>
      </c>
      <c r="H528">
        <v>0.14499999999999999</v>
      </c>
      <c r="I528" s="31" t="s">
        <v>822</v>
      </c>
      <c r="J528" s="31" t="s">
        <v>822</v>
      </c>
      <c r="K528" s="31" t="s">
        <v>822</v>
      </c>
      <c r="L528" s="31" t="s">
        <v>822</v>
      </c>
      <c r="M528" s="31" t="s">
        <v>822</v>
      </c>
      <c r="N528" s="2" t="s">
        <v>807</v>
      </c>
      <c r="U528" s="31"/>
      <c r="V528" s="31"/>
      <c r="W528" s="31"/>
      <c r="X528" s="31"/>
      <c r="Y528" s="31"/>
      <c r="Z528" s="2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</row>
    <row r="529" spans="1:38" x14ac:dyDescent="0.2">
      <c r="A529" t="s">
        <v>802</v>
      </c>
      <c r="B529" s="5">
        <v>2.2200000000000002</v>
      </c>
      <c r="C529" s="5" t="str">
        <f t="shared" si="9"/>
        <v>32.22</v>
      </c>
      <c r="D529">
        <v>0.04</v>
      </c>
      <c r="E529">
        <v>5.3999999999999999E-2</v>
      </c>
      <c r="F529">
        <v>8.5000000000000006E-2</v>
      </c>
      <c r="G529">
        <v>0.115</v>
      </c>
      <c r="H529">
        <v>0.14499999999999999</v>
      </c>
      <c r="I529" s="31" t="s">
        <v>822</v>
      </c>
      <c r="J529" s="31" t="s">
        <v>822</v>
      </c>
      <c r="K529" s="31" t="s">
        <v>822</v>
      </c>
      <c r="L529" s="31" t="s">
        <v>822</v>
      </c>
      <c r="M529" s="31" t="s">
        <v>822</v>
      </c>
      <c r="N529" s="2" t="s">
        <v>807</v>
      </c>
      <c r="U529" s="31"/>
      <c r="V529" s="31"/>
      <c r="W529" s="31"/>
      <c r="X529" s="31"/>
      <c r="Y529" s="31"/>
      <c r="Z529" s="2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</row>
    <row r="530" spans="1:38" x14ac:dyDescent="0.2">
      <c r="A530" t="s">
        <v>802</v>
      </c>
      <c r="B530" s="5">
        <v>2.23</v>
      </c>
      <c r="C530" s="5" t="str">
        <f t="shared" si="9"/>
        <v>32.23</v>
      </c>
      <c r="D530">
        <v>0.04</v>
      </c>
      <c r="E530">
        <v>5.3999999999999999E-2</v>
      </c>
      <c r="F530">
        <v>8.5000000000000006E-2</v>
      </c>
      <c r="G530">
        <v>0.115</v>
      </c>
      <c r="H530">
        <v>0.14499999999999999</v>
      </c>
      <c r="I530" s="31" t="s">
        <v>822</v>
      </c>
      <c r="J530" s="31" t="s">
        <v>822</v>
      </c>
      <c r="K530" s="31" t="s">
        <v>822</v>
      </c>
      <c r="L530" s="31" t="s">
        <v>822</v>
      </c>
      <c r="M530" s="31" t="s">
        <v>822</v>
      </c>
      <c r="N530" s="2" t="s">
        <v>807</v>
      </c>
      <c r="U530" s="31"/>
      <c r="V530" s="31"/>
      <c r="W530" s="31"/>
      <c r="X530" s="31"/>
      <c r="Y530" s="31"/>
      <c r="Z530" s="2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</row>
    <row r="531" spans="1:38" x14ac:dyDescent="0.2">
      <c r="A531" t="s">
        <v>802</v>
      </c>
      <c r="B531" s="5">
        <v>2.2400000000000002</v>
      </c>
      <c r="C531" s="5" t="str">
        <f t="shared" si="9"/>
        <v>32.24</v>
      </c>
      <c r="D531">
        <v>0.04</v>
      </c>
      <c r="E531">
        <v>5.3999999999999999E-2</v>
      </c>
      <c r="F531">
        <v>8.5000000000000006E-2</v>
      </c>
      <c r="G531">
        <v>0.115</v>
      </c>
      <c r="H531">
        <v>0.14499999999999999</v>
      </c>
      <c r="I531" s="31" t="s">
        <v>822</v>
      </c>
      <c r="J531" s="31" t="s">
        <v>822</v>
      </c>
      <c r="K531" s="31" t="s">
        <v>822</v>
      </c>
      <c r="L531" s="31" t="s">
        <v>822</v>
      </c>
      <c r="M531" s="31" t="s">
        <v>822</v>
      </c>
      <c r="N531" s="2" t="s">
        <v>807</v>
      </c>
      <c r="U531" s="31"/>
      <c r="V531" s="31"/>
      <c r="W531" s="31"/>
      <c r="X531" s="31"/>
      <c r="Y531" s="31"/>
      <c r="Z531" s="2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</row>
    <row r="532" spans="1:38" x14ac:dyDescent="0.2">
      <c r="A532" t="s">
        <v>802</v>
      </c>
      <c r="B532" s="5">
        <v>2.25</v>
      </c>
      <c r="C532" s="5" t="str">
        <f t="shared" si="9"/>
        <v>32.25</v>
      </c>
      <c r="D532">
        <v>0.04</v>
      </c>
      <c r="E532">
        <v>5.3999999999999999E-2</v>
      </c>
      <c r="F532">
        <v>8.5000000000000006E-2</v>
      </c>
      <c r="G532">
        <v>0.115</v>
      </c>
      <c r="H532">
        <v>0.14499999999999999</v>
      </c>
      <c r="I532" s="31" t="s">
        <v>822</v>
      </c>
      <c r="J532" s="31" t="s">
        <v>822</v>
      </c>
      <c r="K532" s="31" t="s">
        <v>822</v>
      </c>
      <c r="L532" s="31" t="s">
        <v>822</v>
      </c>
      <c r="M532" s="31" t="s">
        <v>822</v>
      </c>
      <c r="N532" s="2" t="s">
        <v>807</v>
      </c>
      <c r="U532" s="31"/>
      <c r="V532" s="31"/>
      <c r="W532" s="31"/>
      <c r="X532" s="31"/>
      <c r="Y532" s="31"/>
      <c r="Z532" s="2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</row>
    <row r="533" spans="1:38" x14ac:dyDescent="0.2">
      <c r="A533" t="s">
        <v>802</v>
      </c>
      <c r="B533" s="5">
        <v>2.2599999999999998</v>
      </c>
      <c r="C533" s="5" t="str">
        <f t="shared" si="9"/>
        <v>32.26</v>
      </c>
      <c r="D533">
        <v>0.04</v>
      </c>
      <c r="E533">
        <v>5.3999999999999999E-2</v>
      </c>
      <c r="F533">
        <v>8.5000000000000006E-2</v>
      </c>
      <c r="G533">
        <v>0.115</v>
      </c>
      <c r="H533">
        <v>0.14499999999999999</v>
      </c>
      <c r="I533" s="31" t="s">
        <v>822</v>
      </c>
      <c r="J533" s="31" t="s">
        <v>822</v>
      </c>
      <c r="K533" s="31" t="s">
        <v>822</v>
      </c>
      <c r="L533" s="31" t="s">
        <v>822</v>
      </c>
      <c r="M533" s="31" t="s">
        <v>822</v>
      </c>
      <c r="N533" s="2" t="s">
        <v>807</v>
      </c>
      <c r="U533" s="31"/>
      <c r="V533" s="31"/>
      <c r="W533" s="31"/>
      <c r="X533" s="31"/>
      <c r="Y533" s="31"/>
      <c r="Z533" s="2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</row>
    <row r="534" spans="1:38" x14ac:dyDescent="0.2">
      <c r="A534" t="s">
        <v>802</v>
      </c>
      <c r="B534" s="5">
        <v>2.27</v>
      </c>
      <c r="C534" s="5" t="str">
        <f t="shared" si="9"/>
        <v>32.27</v>
      </c>
      <c r="D534">
        <v>0.04</v>
      </c>
      <c r="E534">
        <v>5.3999999999999999E-2</v>
      </c>
      <c r="F534">
        <v>8.5000000000000006E-2</v>
      </c>
      <c r="G534">
        <v>0.115</v>
      </c>
      <c r="H534">
        <v>0.14499999999999999</v>
      </c>
      <c r="I534" s="31" t="s">
        <v>822</v>
      </c>
      <c r="J534" s="31" t="s">
        <v>822</v>
      </c>
      <c r="K534" s="31" t="s">
        <v>822</v>
      </c>
      <c r="L534" s="31" t="s">
        <v>822</v>
      </c>
      <c r="M534" s="31" t="s">
        <v>822</v>
      </c>
      <c r="N534" s="2" t="s">
        <v>807</v>
      </c>
      <c r="U534" s="31"/>
      <c r="V534" s="31"/>
      <c r="W534" s="31"/>
      <c r="X534" s="31"/>
      <c r="Y534" s="31"/>
      <c r="Z534" s="2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</row>
    <row r="535" spans="1:38" x14ac:dyDescent="0.2">
      <c r="A535" t="s">
        <v>802</v>
      </c>
      <c r="B535" s="5">
        <v>2.2799999999999998</v>
      </c>
      <c r="C535" s="5" t="str">
        <f t="shared" si="9"/>
        <v>32.28</v>
      </c>
      <c r="D535">
        <v>0.04</v>
      </c>
      <c r="E535">
        <v>5.3999999999999999E-2</v>
      </c>
      <c r="F535">
        <v>8.5000000000000006E-2</v>
      </c>
      <c r="G535">
        <v>0.115</v>
      </c>
      <c r="H535">
        <v>0.14499999999999999</v>
      </c>
      <c r="I535" s="31" t="s">
        <v>822</v>
      </c>
      <c r="J535" s="31" t="s">
        <v>822</v>
      </c>
      <c r="K535" s="31" t="s">
        <v>822</v>
      </c>
      <c r="L535" s="31" t="s">
        <v>822</v>
      </c>
      <c r="M535" s="31" t="s">
        <v>822</v>
      </c>
      <c r="N535" s="2" t="s">
        <v>807</v>
      </c>
      <c r="U535" s="31"/>
      <c r="V535" s="31"/>
      <c r="W535" s="31"/>
      <c r="X535" s="31"/>
      <c r="Y535" s="31"/>
      <c r="Z535" s="2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</row>
    <row r="536" spans="1:38" x14ac:dyDescent="0.2">
      <c r="A536" t="s">
        <v>802</v>
      </c>
      <c r="B536" s="5">
        <v>2.29</v>
      </c>
      <c r="C536" s="5" t="str">
        <f t="shared" si="9"/>
        <v>32.29</v>
      </c>
      <c r="D536">
        <v>0.04</v>
      </c>
      <c r="E536">
        <v>5.3999999999999999E-2</v>
      </c>
      <c r="F536">
        <v>8.5000000000000006E-2</v>
      </c>
      <c r="G536">
        <v>0.115</v>
      </c>
      <c r="H536">
        <v>0.14499999999999999</v>
      </c>
      <c r="I536" s="31" t="s">
        <v>822</v>
      </c>
      <c r="J536" s="31" t="s">
        <v>822</v>
      </c>
      <c r="K536" s="31" t="s">
        <v>822</v>
      </c>
      <c r="L536" s="31" t="s">
        <v>822</v>
      </c>
      <c r="M536" s="31" t="s">
        <v>822</v>
      </c>
      <c r="N536" s="2" t="s">
        <v>807</v>
      </c>
      <c r="U536" s="31"/>
      <c r="V536" s="31"/>
      <c r="W536" s="31"/>
      <c r="X536" s="31"/>
      <c r="Y536" s="31"/>
      <c r="Z536" s="2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</row>
    <row r="537" spans="1:38" x14ac:dyDescent="0.2">
      <c r="A537" t="s">
        <v>802</v>
      </c>
      <c r="B537" s="5">
        <v>2.2999999999999998</v>
      </c>
      <c r="C537" s="5" t="str">
        <f t="shared" si="9"/>
        <v>32.3</v>
      </c>
      <c r="D537">
        <v>0.04</v>
      </c>
      <c r="E537">
        <v>5.3999999999999999E-2</v>
      </c>
      <c r="F537">
        <v>8.5000000000000006E-2</v>
      </c>
      <c r="G537">
        <v>0.115</v>
      </c>
      <c r="H537">
        <v>0.14499999999999999</v>
      </c>
      <c r="I537" s="31" t="s">
        <v>822</v>
      </c>
      <c r="J537" s="31" t="s">
        <v>822</v>
      </c>
      <c r="K537" s="31" t="s">
        <v>822</v>
      </c>
      <c r="L537" s="31" t="s">
        <v>822</v>
      </c>
      <c r="M537" s="31" t="s">
        <v>822</v>
      </c>
      <c r="N537" s="2" t="s">
        <v>807</v>
      </c>
      <c r="U537" s="31"/>
      <c r="V537" s="31"/>
      <c r="W537" s="31"/>
      <c r="X537" s="31"/>
      <c r="Y537" s="31"/>
      <c r="Z537" s="2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</row>
    <row r="538" spans="1:38" x14ac:dyDescent="0.2">
      <c r="A538" t="s">
        <v>802</v>
      </c>
      <c r="B538" s="5">
        <v>2.31</v>
      </c>
      <c r="C538" s="5" t="str">
        <f t="shared" si="9"/>
        <v>32.31</v>
      </c>
      <c r="D538">
        <v>0.04</v>
      </c>
      <c r="E538">
        <v>5.3999999999999999E-2</v>
      </c>
      <c r="F538">
        <v>8.5000000000000006E-2</v>
      </c>
      <c r="G538">
        <v>0.115</v>
      </c>
      <c r="H538">
        <v>0.14499999999999999</v>
      </c>
      <c r="I538" s="31" t="s">
        <v>822</v>
      </c>
      <c r="J538" s="31" t="s">
        <v>822</v>
      </c>
      <c r="K538" s="31" t="s">
        <v>822</v>
      </c>
      <c r="L538" s="31" t="s">
        <v>822</v>
      </c>
      <c r="M538" s="31" t="s">
        <v>822</v>
      </c>
      <c r="N538" s="2" t="s">
        <v>807</v>
      </c>
      <c r="U538" s="31"/>
      <c r="V538" s="31"/>
      <c r="W538" s="31"/>
      <c r="X538" s="31"/>
      <c r="Y538" s="31"/>
      <c r="Z538" s="2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</row>
    <row r="539" spans="1:38" x14ac:dyDescent="0.2">
      <c r="A539" t="s">
        <v>802</v>
      </c>
      <c r="B539" s="5">
        <v>2.3199999999999998</v>
      </c>
      <c r="C539" s="5" t="str">
        <f t="shared" si="9"/>
        <v>32.32</v>
      </c>
      <c r="D539">
        <v>0.04</v>
      </c>
      <c r="E539">
        <v>5.3999999999999999E-2</v>
      </c>
      <c r="F539">
        <v>8.5000000000000006E-2</v>
      </c>
      <c r="G539">
        <v>0.115</v>
      </c>
      <c r="H539">
        <v>0.14499999999999999</v>
      </c>
      <c r="I539" s="31" t="s">
        <v>822</v>
      </c>
      <c r="J539" s="31" t="s">
        <v>822</v>
      </c>
      <c r="K539" s="31" t="s">
        <v>822</v>
      </c>
      <c r="L539" s="31" t="s">
        <v>822</v>
      </c>
      <c r="M539" s="31" t="s">
        <v>822</v>
      </c>
      <c r="N539" s="2" t="s">
        <v>807</v>
      </c>
      <c r="U539" s="31"/>
      <c r="V539" s="31"/>
      <c r="W539" s="31"/>
      <c r="X539" s="31"/>
      <c r="Y539" s="31"/>
      <c r="Z539" s="2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</row>
    <row r="540" spans="1:38" x14ac:dyDescent="0.2">
      <c r="A540" t="s">
        <v>802</v>
      </c>
      <c r="B540" s="5">
        <v>2.33</v>
      </c>
      <c r="C540" s="5" t="str">
        <f t="shared" si="9"/>
        <v>32.33</v>
      </c>
      <c r="D540">
        <v>0.04</v>
      </c>
      <c r="E540">
        <v>5.3999999999999999E-2</v>
      </c>
      <c r="F540">
        <v>8.5000000000000006E-2</v>
      </c>
      <c r="G540">
        <v>0.115</v>
      </c>
      <c r="H540">
        <v>0.14499999999999999</v>
      </c>
      <c r="I540" s="31" t="s">
        <v>822</v>
      </c>
      <c r="J540" s="31" t="s">
        <v>822</v>
      </c>
      <c r="K540" s="31" t="s">
        <v>822</v>
      </c>
      <c r="L540" s="31" t="s">
        <v>822</v>
      </c>
      <c r="M540" s="31" t="s">
        <v>822</v>
      </c>
      <c r="N540" s="2" t="s">
        <v>807</v>
      </c>
      <c r="U540" s="31"/>
      <c r="V540" s="31"/>
      <c r="W540" s="31"/>
      <c r="X540" s="31"/>
      <c r="Y540" s="31"/>
      <c r="Z540" s="2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</row>
    <row r="541" spans="1:38" x14ac:dyDescent="0.2">
      <c r="A541" t="s">
        <v>802</v>
      </c>
      <c r="B541" s="5">
        <v>2.34</v>
      </c>
      <c r="C541" s="5" t="str">
        <f t="shared" si="9"/>
        <v>32.34</v>
      </c>
      <c r="D541">
        <v>0.04</v>
      </c>
      <c r="E541">
        <v>5.3999999999999999E-2</v>
      </c>
      <c r="F541">
        <v>8.5000000000000006E-2</v>
      </c>
      <c r="G541">
        <v>0.115</v>
      </c>
      <c r="H541">
        <v>0.14499999999999999</v>
      </c>
      <c r="I541" s="31" t="s">
        <v>822</v>
      </c>
      <c r="J541" s="31" t="s">
        <v>822</v>
      </c>
      <c r="K541" s="31" t="s">
        <v>822</v>
      </c>
      <c r="L541" s="31" t="s">
        <v>822</v>
      </c>
      <c r="M541" s="31" t="s">
        <v>822</v>
      </c>
      <c r="N541" s="2" t="s">
        <v>807</v>
      </c>
      <c r="U541" s="31"/>
      <c r="V541" s="31"/>
      <c r="W541" s="31"/>
      <c r="X541" s="31"/>
      <c r="Y541" s="31"/>
      <c r="Z541" s="2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</row>
    <row r="542" spans="1:38" x14ac:dyDescent="0.2">
      <c r="A542" t="s">
        <v>802</v>
      </c>
      <c r="B542" s="5">
        <v>2.35</v>
      </c>
      <c r="C542" s="5" t="str">
        <f t="shared" si="9"/>
        <v>32.35</v>
      </c>
      <c r="D542">
        <v>0.04</v>
      </c>
      <c r="E542">
        <v>5.3999999999999999E-2</v>
      </c>
      <c r="F542">
        <v>8.5000000000000006E-2</v>
      </c>
      <c r="G542">
        <v>0.115</v>
      </c>
      <c r="H542">
        <v>0.14499999999999999</v>
      </c>
      <c r="I542" s="31" t="s">
        <v>822</v>
      </c>
      <c r="J542" s="31" t="s">
        <v>822</v>
      </c>
      <c r="K542" s="31" t="s">
        <v>822</v>
      </c>
      <c r="L542" s="31" t="s">
        <v>822</v>
      </c>
      <c r="M542" s="31" t="s">
        <v>822</v>
      </c>
      <c r="N542" s="2" t="s">
        <v>807</v>
      </c>
      <c r="U542" s="31"/>
      <c r="V542" s="31"/>
      <c r="W542" s="31"/>
      <c r="X542" s="31"/>
      <c r="Y542" s="31"/>
      <c r="Z542" s="2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</row>
    <row r="543" spans="1:38" x14ac:dyDescent="0.2">
      <c r="A543" t="s">
        <v>802</v>
      </c>
      <c r="B543" s="5">
        <v>2.36</v>
      </c>
      <c r="C543" s="5" t="str">
        <f t="shared" si="9"/>
        <v>32.36</v>
      </c>
      <c r="D543">
        <v>0.04</v>
      </c>
      <c r="E543">
        <v>5.3999999999999999E-2</v>
      </c>
      <c r="F543">
        <v>8.5000000000000006E-2</v>
      </c>
      <c r="G543">
        <v>0.115</v>
      </c>
      <c r="H543">
        <v>0.14499999999999999</v>
      </c>
      <c r="I543" s="31" t="s">
        <v>822</v>
      </c>
      <c r="J543" s="31" t="s">
        <v>822</v>
      </c>
      <c r="K543" s="31" t="s">
        <v>822</v>
      </c>
      <c r="L543" s="31" t="s">
        <v>822</v>
      </c>
      <c r="M543" s="31" t="s">
        <v>822</v>
      </c>
      <c r="N543" s="2" t="s">
        <v>807</v>
      </c>
      <c r="U543" s="31"/>
      <c r="V543" s="31"/>
      <c r="W543" s="31"/>
      <c r="X543" s="31"/>
      <c r="Y543" s="31"/>
      <c r="Z543" s="2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</row>
    <row r="544" spans="1:38" x14ac:dyDescent="0.2">
      <c r="A544" t="s">
        <v>802</v>
      </c>
      <c r="B544" s="5">
        <v>2.37</v>
      </c>
      <c r="C544" s="5" t="str">
        <f t="shared" si="9"/>
        <v>32.37</v>
      </c>
      <c r="D544">
        <v>0.04</v>
      </c>
      <c r="E544">
        <v>5.3999999999999999E-2</v>
      </c>
      <c r="F544">
        <v>8.5000000000000006E-2</v>
      </c>
      <c r="G544">
        <v>0.115</v>
      </c>
      <c r="H544">
        <v>0.14499999999999999</v>
      </c>
      <c r="I544" s="31" t="s">
        <v>822</v>
      </c>
      <c r="J544" s="31" t="s">
        <v>822</v>
      </c>
      <c r="K544" s="31" t="s">
        <v>822</v>
      </c>
      <c r="L544" s="31" t="s">
        <v>822</v>
      </c>
      <c r="M544" s="31" t="s">
        <v>822</v>
      </c>
      <c r="N544" s="2" t="s">
        <v>807</v>
      </c>
      <c r="U544" s="31"/>
      <c r="V544" s="31"/>
      <c r="W544" s="31"/>
      <c r="X544" s="31"/>
      <c r="Y544" s="31"/>
      <c r="Z544" s="2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</row>
    <row r="545" spans="1:38" x14ac:dyDescent="0.2">
      <c r="A545" t="s">
        <v>802</v>
      </c>
      <c r="B545" s="5">
        <v>2.38</v>
      </c>
      <c r="C545" s="5" t="str">
        <f t="shared" si="9"/>
        <v>32.38</v>
      </c>
      <c r="D545">
        <v>0.04</v>
      </c>
      <c r="E545">
        <v>5.3999999999999999E-2</v>
      </c>
      <c r="F545">
        <v>8.5000000000000006E-2</v>
      </c>
      <c r="G545">
        <v>0.115</v>
      </c>
      <c r="H545">
        <v>0.14499999999999999</v>
      </c>
      <c r="I545" s="31" t="s">
        <v>822</v>
      </c>
      <c r="J545" s="31" t="s">
        <v>822</v>
      </c>
      <c r="K545" s="31" t="s">
        <v>822</v>
      </c>
      <c r="L545" s="31" t="s">
        <v>822</v>
      </c>
      <c r="M545" s="31" t="s">
        <v>822</v>
      </c>
      <c r="N545" s="2" t="s">
        <v>807</v>
      </c>
      <c r="U545" s="31"/>
      <c r="V545" s="31"/>
      <c r="W545" s="31"/>
      <c r="X545" s="31"/>
      <c r="Y545" s="31"/>
      <c r="Z545" s="2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</row>
    <row r="546" spans="1:38" x14ac:dyDescent="0.2">
      <c r="A546" t="s">
        <v>802</v>
      </c>
      <c r="B546" s="5">
        <v>2.39</v>
      </c>
      <c r="C546" s="5" t="str">
        <f t="shared" si="9"/>
        <v>32.39</v>
      </c>
      <c r="D546">
        <v>0.04</v>
      </c>
      <c r="E546">
        <v>5.3999999999999999E-2</v>
      </c>
      <c r="F546">
        <v>8.5000000000000006E-2</v>
      </c>
      <c r="G546">
        <v>0.115</v>
      </c>
      <c r="H546">
        <v>0.14499999999999999</v>
      </c>
      <c r="I546" s="31" t="s">
        <v>822</v>
      </c>
      <c r="J546" s="31" t="s">
        <v>822</v>
      </c>
      <c r="K546" s="31" t="s">
        <v>822</v>
      </c>
      <c r="L546" s="31" t="s">
        <v>822</v>
      </c>
      <c r="M546" s="31" t="s">
        <v>822</v>
      </c>
      <c r="N546" s="2" t="s">
        <v>807</v>
      </c>
      <c r="U546" s="31"/>
      <c r="V546" s="31"/>
      <c r="W546" s="31"/>
      <c r="X546" s="31"/>
      <c r="Y546" s="31"/>
      <c r="Z546" s="2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</row>
    <row r="547" spans="1:38" x14ac:dyDescent="0.2">
      <c r="A547" t="s">
        <v>802</v>
      </c>
      <c r="B547" s="5">
        <v>2.4</v>
      </c>
      <c r="C547" s="5" t="str">
        <f t="shared" si="9"/>
        <v>32.4</v>
      </c>
      <c r="D547">
        <v>0.04</v>
      </c>
      <c r="E547">
        <v>5.3999999999999999E-2</v>
      </c>
      <c r="F547">
        <v>8.5000000000000006E-2</v>
      </c>
      <c r="G547">
        <v>0.115</v>
      </c>
      <c r="H547">
        <v>0.14499999999999999</v>
      </c>
      <c r="I547" s="31" t="s">
        <v>822</v>
      </c>
      <c r="J547" s="31" t="s">
        <v>822</v>
      </c>
      <c r="K547" s="31" t="s">
        <v>822</v>
      </c>
      <c r="L547" s="31" t="s">
        <v>822</v>
      </c>
      <c r="M547" s="31" t="s">
        <v>822</v>
      </c>
      <c r="N547" s="2" t="s">
        <v>807</v>
      </c>
      <c r="U547" s="31"/>
      <c r="V547" s="31"/>
      <c r="W547" s="31"/>
      <c r="X547" s="31"/>
      <c r="Y547" s="31"/>
      <c r="Z547" s="2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</row>
    <row r="548" spans="1:38" x14ac:dyDescent="0.2">
      <c r="A548" t="s">
        <v>802</v>
      </c>
      <c r="B548" s="5">
        <v>2.41</v>
      </c>
      <c r="C548" s="5" t="str">
        <f t="shared" si="9"/>
        <v>32.41</v>
      </c>
      <c r="D548">
        <v>0.04</v>
      </c>
      <c r="E548">
        <v>5.3999999999999999E-2</v>
      </c>
      <c r="F548">
        <v>8.5000000000000006E-2</v>
      </c>
      <c r="G548">
        <v>0.115</v>
      </c>
      <c r="H548">
        <v>0.14499999999999999</v>
      </c>
      <c r="I548" s="31" t="s">
        <v>822</v>
      </c>
      <c r="J548" s="31" t="s">
        <v>822</v>
      </c>
      <c r="K548" s="31" t="s">
        <v>822</v>
      </c>
      <c r="L548" s="31" t="s">
        <v>822</v>
      </c>
      <c r="M548" s="31" t="s">
        <v>822</v>
      </c>
      <c r="N548" s="2" t="s">
        <v>807</v>
      </c>
      <c r="U548" s="31"/>
      <c r="V548" s="31"/>
      <c r="W548" s="31"/>
      <c r="X548" s="31"/>
      <c r="Y548" s="31"/>
      <c r="Z548" s="2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</row>
    <row r="549" spans="1:38" x14ac:dyDescent="0.2">
      <c r="A549" t="s">
        <v>802</v>
      </c>
      <c r="B549" s="5">
        <v>2.42</v>
      </c>
      <c r="C549" s="5" t="str">
        <f t="shared" si="9"/>
        <v>32.42</v>
      </c>
      <c r="D549">
        <v>0.04</v>
      </c>
      <c r="E549">
        <v>5.3999999999999999E-2</v>
      </c>
      <c r="F549">
        <v>8.5000000000000006E-2</v>
      </c>
      <c r="G549">
        <v>0.115</v>
      </c>
      <c r="H549">
        <v>0.14499999999999999</v>
      </c>
      <c r="I549" s="31" t="s">
        <v>822</v>
      </c>
      <c r="J549" s="31" t="s">
        <v>822</v>
      </c>
      <c r="K549" s="31" t="s">
        <v>822</v>
      </c>
      <c r="L549" s="31" t="s">
        <v>822</v>
      </c>
      <c r="M549" s="31" t="s">
        <v>822</v>
      </c>
      <c r="N549" s="2" t="s">
        <v>807</v>
      </c>
      <c r="U549" s="31"/>
      <c r="V549" s="31"/>
      <c r="W549" s="31"/>
      <c r="X549" s="31"/>
      <c r="Y549" s="31"/>
      <c r="Z549" s="2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</row>
    <row r="550" spans="1:38" x14ac:dyDescent="0.2">
      <c r="A550" t="s">
        <v>802</v>
      </c>
      <c r="B550" s="5">
        <v>2.4300000000000002</v>
      </c>
      <c r="C550" s="5" t="str">
        <f t="shared" si="9"/>
        <v>32.43</v>
      </c>
      <c r="D550">
        <v>0.04</v>
      </c>
      <c r="E550">
        <v>5.3999999999999999E-2</v>
      </c>
      <c r="F550">
        <v>8.5000000000000006E-2</v>
      </c>
      <c r="G550">
        <v>0.115</v>
      </c>
      <c r="H550">
        <v>0.14499999999999999</v>
      </c>
      <c r="I550" s="31" t="s">
        <v>822</v>
      </c>
      <c r="J550" s="31" t="s">
        <v>822</v>
      </c>
      <c r="K550" s="31" t="s">
        <v>822</v>
      </c>
      <c r="L550" s="31" t="s">
        <v>822</v>
      </c>
      <c r="M550" s="31" t="s">
        <v>822</v>
      </c>
      <c r="N550" s="2" t="s">
        <v>807</v>
      </c>
      <c r="U550" s="31"/>
      <c r="V550" s="31"/>
      <c r="W550" s="31"/>
      <c r="X550" s="31"/>
      <c r="Y550" s="31"/>
      <c r="Z550" s="2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</row>
    <row r="551" spans="1:38" x14ac:dyDescent="0.2">
      <c r="A551" t="s">
        <v>802</v>
      </c>
      <c r="B551" s="5">
        <v>2.44</v>
      </c>
      <c r="C551" s="5" t="str">
        <f t="shared" si="9"/>
        <v>32.44</v>
      </c>
      <c r="D551">
        <v>0.04</v>
      </c>
      <c r="E551">
        <v>5.3999999999999999E-2</v>
      </c>
      <c r="F551">
        <v>8.5000000000000006E-2</v>
      </c>
      <c r="G551">
        <v>0.115</v>
      </c>
      <c r="H551">
        <v>0.14499999999999999</v>
      </c>
      <c r="I551" s="31" t="s">
        <v>822</v>
      </c>
      <c r="J551" s="31" t="s">
        <v>822</v>
      </c>
      <c r="K551" s="31" t="s">
        <v>822</v>
      </c>
      <c r="L551" s="31" t="s">
        <v>822</v>
      </c>
      <c r="M551" s="31" t="s">
        <v>822</v>
      </c>
      <c r="N551" s="2" t="s">
        <v>807</v>
      </c>
      <c r="U551" s="31"/>
      <c r="V551" s="31"/>
      <c r="W551" s="31"/>
      <c r="X551" s="31"/>
      <c r="Y551" s="31"/>
      <c r="Z551" s="2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</row>
    <row r="552" spans="1:38" x14ac:dyDescent="0.2">
      <c r="A552" t="s">
        <v>802</v>
      </c>
      <c r="B552" s="5">
        <v>2.4500000000000002</v>
      </c>
      <c r="C552" s="5" t="str">
        <f t="shared" si="9"/>
        <v>32.45</v>
      </c>
      <c r="D552">
        <v>0.04</v>
      </c>
      <c r="E552">
        <v>5.3999999999999999E-2</v>
      </c>
      <c r="F552">
        <v>8.5000000000000006E-2</v>
      </c>
      <c r="G552">
        <v>0.115</v>
      </c>
      <c r="H552">
        <v>0.14499999999999999</v>
      </c>
      <c r="I552" s="31" t="s">
        <v>822</v>
      </c>
      <c r="J552" s="31" t="s">
        <v>822</v>
      </c>
      <c r="K552" s="31" t="s">
        <v>822</v>
      </c>
      <c r="L552" s="31" t="s">
        <v>822</v>
      </c>
      <c r="M552" s="31" t="s">
        <v>822</v>
      </c>
      <c r="N552" s="2" t="s">
        <v>807</v>
      </c>
      <c r="U552" s="31"/>
      <c r="V552" s="31"/>
      <c r="W552" s="31"/>
      <c r="X552" s="31"/>
      <c r="Y552" s="31"/>
      <c r="Z552" s="2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</row>
    <row r="553" spans="1:38" x14ac:dyDescent="0.2">
      <c r="A553" t="s">
        <v>802</v>
      </c>
      <c r="B553" s="5">
        <v>2.46</v>
      </c>
      <c r="C553" s="5" t="str">
        <f t="shared" ref="C553:C607" si="10">SUBSTITUTE(3&amp;B553," ","")</f>
        <v>32.46</v>
      </c>
      <c r="D553">
        <v>0.04</v>
      </c>
      <c r="E553">
        <v>5.3999999999999999E-2</v>
      </c>
      <c r="F553">
        <v>8.5000000000000006E-2</v>
      </c>
      <c r="G553">
        <v>0.115</v>
      </c>
      <c r="H553">
        <v>0.14499999999999999</v>
      </c>
      <c r="I553" s="31" t="s">
        <v>822</v>
      </c>
      <c r="J553" s="31" t="s">
        <v>822</v>
      </c>
      <c r="K553" s="31" t="s">
        <v>822</v>
      </c>
      <c r="L553" s="31" t="s">
        <v>822</v>
      </c>
      <c r="M553" s="31" t="s">
        <v>822</v>
      </c>
      <c r="N553" s="2" t="s">
        <v>807</v>
      </c>
      <c r="U553" s="31"/>
      <c r="V553" s="31"/>
      <c r="W553" s="31"/>
      <c r="X553" s="31"/>
      <c r="Y553" s="31"/>
      <c r="Z553" s="2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</row>
    <row r="554" spans="1:38" x14ac:dyDescent="0.2">
      <c r="A554" t="s">
        <v>802</v>
      </c>
      <c r="B554" s="5">
        <v>2.4700000000000002</v>
      </c>
      <c r="C554" s="5" t="str">
        <f t="shared" si="10"/>
        <v>32.47</v>
      </c>
      <c r="D554">
        <v>0.04</v>
      </c>
      <c r="E554">
        <v>5.3999999999999999E-2</v>
      </c>
      <c r="F554">
        <v>8.5000000000000006E-2</v>
      </c>
      <c r="G554">
        <v>0.115</v>
      </c>
      <c r="H554">
        <v>0.14499999999999999</v>
      </c>
      <c r="I554" s="31" t="s">
        <v>822</v>
      </c>
      <c r="J554" s="31" t="s">
        <v>822</v>
      </c>
      <c r="K554" s="31" t="s">
        <v>822</v>
      </c>
      <c r="L554" s="31" t="s">
        <v>822</v>
      </c>
      <c r="M554" s="31" t="s">
        <v>822</v>
      </c>
      <c r="N554" s="2" t="s">
        <v>807</v>
      </c>
      <c r="U554" s="31"/>
      <c r="V554" s="31"/>
      <c r="W554" s="31"/>
      <c r="X554" s="31"/>
      <c r="Y554" s="31"/>
      <c r="Z554" s="2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</row>
    <row r="555" spans="1:38" x14ac:dyDescent="0.2">
      <c r="A555" t="s">
        <v>802</v>
      </c>
      <c r="B555" s="5">
        <v>2.48</v>
      </c>
      <c r="C555" s="5" t="str">
        <f t="shared" si="10"/>
        <v>32.48</v>
      </c>
      <c r="D555">
        <v>0.04</v>
      </c>
      <c r="E555">
        <v>5.3999999999999999E-2</v>
      </c>
      <c r="F555">
        <v>8.5000000000000006E-2</v>
      </c>
      <c r="G555">
        <v>0.115</v>
      </c>
      <c r="H555">
        <v>0.14499999999999999</v>
      </c>
      <c r="I555" s="31" t="s">
        <v>822</v>
      </c>
      <c r="J555" s="31" t="s">
        <v>822</v>
      </c>
      <c r="K555" s="31" t="s">
        <v>822</v>
      </c>
      <c r="L555" s="31" t="s">
        <v>822</v>
      </c>
      <c r="M555" s="31" t="s">
        <v>822</v>
      </c>
      <c r="N555" s="2" t="s">
        <v>807</v>
      </c>
      <c r="U555" s="31"/>
      <c r="V555" s="31"/>
      <c r="W555" s="31"/>
      <c r="X555" s="31"/>
      <c r="Y555" s="31"/>
      <c r="Z555" s="2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</row>
    <row r="556" spans="1:38" x14ac:dyDescent="0.2">
      <c r="A556" t="s">
        <v>802</v>
      </c>
      <c r="B556" s="5">
        <v>2.4900000000000002</v>
      </c>
      <c r="C556" s="5" t="str">
        <f t="shared" si="10"/>
        <v>32.49</v>
      </c>
      <c r="D556">
        <v>0.04</v>
      </c>
      <c r="E556">
        <v>5.3999999999999999E-2</v>
      </c>
      <c r="F556">
        <v>8.5000000000000006E-2</v>
      </c>
      <c r="G556">
        <v>0.115</v>
      </c>
      <c r="H556">
        <v>0.14499999999999999</v>
      </c>
      <c r="I556" s="31" t="s">
        <v>822</v>
      </c>
      <c r="J556" s="31" t="s">
        <v>822</v>
      </c>
      <c r="K556" s="31" t="s">
        <v>822</v>
      </c>
      <c r="L556" s="31" t="s">
        <v>822</v>
      </c>
      <c r="M556" s="31" t="s">
        <v>822</v>
      </c>
      <c r="N556" s="2" t="s">
        <v>807</v>
      </c>
      <c r="U556" s="31"/>
      <c r="V556" s="31"/>
      <c r="W556" s="31"/>
      <c r="X556" s="31"/>
      <c r="Y556" s="31"/>
      <c r="Z556" s="2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</row>
    <row r="557" spans="1:38" x14ac:dyDescent="0.2">
      <c r="A557" t="s">
        <v>802</v>
      </c>
      <c r="B557" s="5">
        <v>2.5</v>
      </c>
      <c r="C557" s="5" t="str">
        <f t="shared" si="10"/>
        <v>32.5</v>
      </c>
      <c r="D557">
        <v>0.04</v>
      </c>
      <c r="E557">
        <v>5.3999999999999999E-2</v>
      </c>
      <c r="F557">
        <v>8.5000000000000006E-2</v>
      </c>
      <c r="G557">
        <v>0.115</v>
      </c>
      <c r="H557">
        <v>0.14499999999999999</v>
      </c>
      <c r="I557" s="31" t="s">
        <v>822</v>
      </c>
      <c r="J557" s="31" t="s">
        <v>822</v>
      </c>
      <c r="K557" s="31" t="s">
        <v>822</v>
      </c>
      <c r="L557" s="31" t="s">
        <v>822</v>
      </c>
      <c r="M557" s="31" t="s">
        <v>822</v>
      </c>
      <c r="N557" s="2" t="s">
        <v>807</v>
      </c>
      <c r="U557" s="31"/>
      <c r="V557" s="31"/>
      <c r="W557" s="31"/>
      <c r="X557" s="31"/>
      <c r="Y557" s="31"/>
      <c r="Z557" s="2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</row>
    <row r="558" spans="1:38" x14ac:dyDescent="0.2">
      <c r="A558" t="s">
        <v>802</v>
      </c>
      <c r="B558" s="5">
        <v>2.5099999999999998</v>
      </c>
      <c r="C558" s="5" t="str">
        <f t="shared" si="10"/>
        <v>32.51</v>
      </c>
      <c r="D558">
        <v>0.04</v>
      </c>
      <c r="E558">
        <v>5.3999999999999999E-2</v>
      </c>
      <c r="F558">
        <v>8.5000000000000006E-2</v>
      </c>
      <c r="G558">
        <v>0.115</v>
      </c>
      <c r="H558">
        <v>0.14499999999999999</v>
      </c>
      <c r="I558" s="31" t="s">
        <v>822</v>
      </c>
      <c r="J558" s="31" t="s">
        <v>822</v>
      </c>
      <c r="K558" s="31" t="s">
        <v>822</v>
      </c>
      <c r="L558" s="31" t="s">
        <v>822</v>
      </c>
      <c r="M558" s="31" t="s">
        <v>822</v>
      </c>
      <c r="N558" s="2" t="s">
        <v>807</v>
      </c>
      <c r="U558" s="31"/>
      <c r="V558" s="31"/>
      <c r="W558" s="31"/>
      <c r="X558" s="31"/>
      <c r="Y558" s="31"/>
      <c r="Z558" s="2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</row>
    <row r="559" spans="1:38" x14ac:dyDescent="0.2">
      <c r="A559" t="s">
        <v>802</v>
      </c>
      <c r="B559" s="5">
        <v>2.52</v>
      </c>
      <c r="C559" s="5" t="str">
        <f t="shared" si="10"/>
        <v>32.52</v>
      </c>
      <c r="D559">
        <v>0.04</v>
      </c>
      <c r="E559">
        <v>5.3999999999999999E-2</v>
      </c>
      <c r="F559">
        <v>8.5000000000000006E-2</v>
      </c>
      <c r="G559">
        <v>0.115</v>
      </c>
      <c r="H559">
        <v>0.14499999999999999</v>
      </c>
      <c r="I559" s="31" t="s">
        <v>822</v>
      </c>
      <c r="J559" s="31" t="s">
        <v>822</v>
      </c>
      <c r="K559" s="31" t="s">
        <v>822</v>
      </c>
      <c r="L559" s="31" t="s">
        <v>822</v>
      </c>
      <c r="M559" s="31" t="s">
        <v>822</v>
      </c>
      <c r="N559" s="2" t="s">
        <v>807</v>
      </c>
      <c r="U559" s="31"/>
      <c r="V559" s="31"/>
      <c r="W559" s="31"/>
      <c r="X559" s="31"/>
      <c r="Y559" s="31"/>
      <c r="Z559" s="2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</row>
    <row r="560" spans="1:38" x14ac:dyDescent="0.2">
      <c r="A560" t="s">
        <v>802</v>
      </c>
      <c r="B560" s="5">
        <v>2.5299999999999998</v>
      </c>
      <c r="C560" s="5" t="str">
        <f t="shared" si="10"/>
        <v>32.53</v>
      </c>
      <c r="D560">
        <v>0.04</v>
      </c>
      <c r="E560">
        <v>5.3999999999999999E-2</v>
      </c>
      <c r="F560">
        <v>8.5000000000000006E-2</v>
      </c>
      <c r="G560">
        <v>0.115</v>
      </c>
      <c r="H560">
        <v>0.14499999999999999</v>
      </c>
      <c r="I560" s="31" t="s">
        <v>822</v>
      </c>
      <c r="J560" s="31" t="s">
        <v>822</v>
      </c>
      <c r="K560" s="31" t="s">
        <v>822</v>
      </c>
      <c r="L560" s="31" t="s">
        <v>822</v>
      </c>
      <c r="M560" s="31" t="s">
        <v>822</v>
      </c>
      <c r="N560" s="2" t="s">
        <v>807</v>
      </c>
      <c r="U560" s="31"/>
      <c r="V560" s="31"/>
      <c r="W560" s="31"/>
      <c r="X560" s="31"/>
      <c r="Y560" s="31"/>
      <c r="Z560" s="2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</row>
    <row r="561" spans="1:38" x14ac:dyDescent="0.2">
      <c r="A561" t="s">
        <v>802</v>
      </c>
      <c r="B561" s="5">
        <v>2.54</v>
      </c>
      <c r="C561" s="5" t="str">
        <f t="shared" si="10"/>
        <v>32.54</v>
      </c>
      <c r="D561">
        <v>0.04</v>
      </c>
      <c r="E561">
        <v>5.3999999999999999E-2</v>
      </c>
      <c r="F561">
        <v>8.5000000000000006E-2</v>
      </c>
      <c r="G561">
        <v>0.115</v>
      </c>
      <c r="H561">
        <v>0.14499999999999999</v>
      </c>
      <c r="I561" s="31" t="s">
        <v>822</v>
      </c>
      <c r="J561" s="31" t="s">
        <v>822</v>
      </c>
      <c r="K561" s="31" t="s">
        <v>822</v>
      </c>
      <c r="L561" s="31" t="s">
        <v>822</v>
      </c>
      <c r="M561" s="31" t="s">
        <v>822</v>
      </c>
      <c r="N561" s="2" t="s">
        <v>807</v>
      </c>
      <c r="U561" s="31"/>
      <c r="V561" s="31"/>
      <c r="W561" s="31"/>
      <c r="X561" s="31"/>
      <c r="Y561" s="31"/>
      <c r="Z561" s="2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</row>
    <row r="562" spans="1:38" x14ac:dyDescent="0.2">
      <c r="A562" t="s">
        <v>802</v>
      </c>
      <c r="B562" s="5">
        <v>2.5499999999999998</v>
      </c>
      <c r="C562" s="5" t="str">
        <f t="shared" si="10"/>
        <v>32.55</v>
      </c>
      <c r="D562">
        <v>0.04</v>
      </c>
      <c r="E562">
        <v>5.3999999999999999E-2</v>
      </c>
      <c r="F562">
        <v>8.5000000000000006E-2</v>
      </c>
      <c r="G562">
        <v>0.115</v>
      </c>
      <c r="H562">
        <v>0.14499999999999999</v>
      </c>
      <c r="I562" s="31" t="s">
        <v>822</v>
      </c>
      <c r="J562" s="31" t="s">
        <v>822</v>
      </c>
      <c r="K562" s="31" t="s">
        <v>822</v>
      </c>
      <c r="L562" s="31" t="s">
        <v>822</v>
      </c>
      <c r="M562" s="31" t="s">
        <v>822</v>
      </c>
      <c r="N562" s="2" t="s">
        <v>807</v>
      </c>
      <c r="U562" s="31"/>
      <c r="V562" s="31"/>
      <c r="W562" s="31"/>
      <c r="X562" s="31"/>
      <c r="Y562" s="31"/>
      <c r="Z562" s="2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</row>
    <row r="563" spans="1:38" x14ac:dyDescent="0.2">
      <c r="A563" t="s">
        <v>802</v>
      </c>
      <c r="B563" s="5">
        <v>2.56</v>
      </c>
      <c r="C563" s="5" t="str">
        <f t="shared" si="10"/>
        <v>32.56</v>
      </c>
      <c r="D563">
        <v>0.04</v>
      </c>
      <c r="E563">
        <v>5.3999999999999999E-2</v>
      </c>
      <c r="F563">
        <v>8.5000000000000006E-2</v>
      </c>
      <c r="G563">
        <v>0.115</v>
      </c>
      <c r="H563">
        <v>0.14499999999999999</v>
      </c>
      <c r="I563" s="31" t="s">
        <v>822</v>
      </c>
      <c r="J563" s="31" t="s">
        <v>822</v>
      </c>
      <c r="K563" s="31" t="s">
        <v>822</v>
      </c>
      <c r="L563" s="31" t="s">
        <v>822</v>
      </c>
      <c r="M563" s="31" t="s">
        <v>822</v>
      </c>
      <c r="N563" s="2" t="s">
        <v>807</v>
      </c>
      <c r="U563" s="31"/>
      <c r="V563" s="31"/>
      <c r="W563" s="31"/>
      <c r="X563" s="31"/>
      <c r="Y563" s="31"/>
      <c r="Z563" s="2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</row>
    <row r="564" spans="1:38" x14ac:dyDescent="0.2">
      <c r="A564" t="s">
        <v>802</v>
      </c>
      <c r="B564" s="5">
        <v>2.57</v>
      </c>
      <c r="C564" s="5" t="str">
        <f t="shared" si="10"/>
        <v>32.57</v>
      </c>
      <c r="D564">
        <v>0.04</v>
      </c>
      <c r="E564">
        <v>5.3999999999999999E-2</v>
      </c>
      <c r="F564">
        <v>8.5000000000000006E-2</v>
      </c>
      <c r="G564">
        <v>0.115</v>
      </c>
      <c r="H564">
        <v>0.14499999999999999</v>
      </c>
      <c r="I564" s="31" t="s">
        <v>822</v>
      </c>
      <c r="J564" s="31" t="s">
        <v>822</v>
      </c>
      <c r="K564" s="31" t="s">
        <v>822</v>
      </c>
      <c r="L564" s="31" t="s">
        <v>822</v>
      </c>
      <c r="M564" s="31" t="s">
        <v>822</v>
      </c>
      <c r="N564" s="2" t="s">
        <v>807</v>
      </c>
      <c r="U564" s="31"/>
      <c r="V564" s="31"/>
      <c r="W564" s="31"/>
      <c r="X564" s="31"/>
      <c r="Y564" s="31"/>
      <c r="Z564" s="2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</row>
    <row r="565" spans="1:38" x14ac:dyDescent="0.2">
      <c r="A565" t="s">
        <v>802</v>
      </c>
      <c r="B565" s="5">
        <v>2.58</v>
      </c>
      <c r="C565" s="5" t="str">
        <f t="shared" si="10"/>
        <v>32.58</v>
      </c>
      <c r="D565">
        <v>0.04</v>
      </c>
      <c r="E565">
        <v>5.3999999999999999E-2</v>
      </c>
      <c r="F565">
        <v>8.5000000000000006E-2</v>
      </c>
      <c r="G565">
        <v>0.115</v>
      </c>
      <c r="H565">
        <v>0.14499999999999999</v>
      </c>
      <c r="I565" s="31" t="s">
        <v>822</v>
      </c>
      <c r="J565" s="31" t="s">
        <v>822</v>
      </c>
      <c r="K565" s="31" t="s">
        <v>822</v>
      </c>
      <c r="L565" s="31" t="s">
        <v>822</v>
      </c>
      <c r="M565" s="31" t="s">
        <v>822</v>
      </c>
      <c r="N565" s="2" t="s">
        <v>807</v>
      </c>
      <c r="U565" s="31"/>
      <c r="V565" s="31"/>
      <c r="W565" s="31"/>
      <c r="X565" s="31"/>
      <c r="Y565" s="31"/>
      <c r="Z565" s="2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</row>
    <row r="566" spans="1:38" x14ac:dyDescent="0.2">
      <c r="A566" t="s">
        <v>802</v>
      </c>
      <c r="B566" s="5">
        <v>2.59</v>
      </c>
      <c r="C566" s="5" t="str">
        <f t="shared" si="10"/>
        <v>32.59</v>
      </c>
      <c r="D566">
        <v>0.04</v>
      </c>
      <c r="E566">
        <v>5.3999999999999999E-2</v>
      </c>
      <c r="F566">
        <v>8.5000000000000006E-2</v>
      </c>
      <c r="G566">
        <v>0.115</v>
      </c>
      <c r="H566">
        <v>0.14499999999999999</v>
      </c>
      <c r="I566" s="31" t="s">
        <v>822</v>
      </c>
      <c r="J566" s="31" t="s">
        <v>822</v>
      </c>
      <c r="K566" s="31" t="s">
        <v>822</v>
      </c>
      <c r="L566" s="31" t="s">
        <v>822</v>
      </c>
      <c r="M566" s="31" t="s">
        <v>822</v>
      </c>
      <c r="N566" s="2" t="s">
        <v>807</v>
      </c>
      <c r="U566" s="31"/>
      <c r="V566" s="31"/>
      <c r="W566" s="31"/>
      <c r="X566" s="31"/>
      <c r="Y566" s="31"/>
      <c r="Z566" s="2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</row>
    <row r="567" spans="1:38" x14ac:dyDescent="0.2">
      <c r="A567" t="s">
        <v>802</v>
      </c>
      <c r="B567" s="5">
        <v>2.6</v>
      </c>
      <c r="C567" s="5" t="str">
        <f t="shared" si="10"/>
        <v>32.6</v>
      </c>
      <c r="D567">
        <v>0.04</v>
      </c>
      <c r="E567">
        <v>5.3999999999999999E-2</v>
      </c>
      <c r="F567">
        <v>8.5000000000000006E-2</v>
      </c>
      <c r="G567">
        <v>0.115</v>
      </c>
      <c r="H567">
        <v>0.14499999999999999</v>
      </c>
      <c r="I567" s="31" t="s">
        <v>822</v>
      </c>
      <c r="J567" s="31" t="s">
        <v>822</v>
      </c>
      <c r="K567" s="31" t="s">
        <v>822</v>
      </c>
      <c r="L567" s="31" t="s">
        <v>822</v>
      </c>
      <c r="M567" s="31" t="s">
        <v>822</v>
      </c>
      <c r="N567" s="2" t="s">
        <v>807</v>
      </c>
      <c r="U567" s="31"/>
      <c r="V567" s="31"/>
      <c r="W567" s="31"/>
      <c r="X567" s="31"/>
      <c r="Y567" s="31"/>
      <c r="Z567" s="2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</row>
    <row r="568" spans="1:38" x14ac:dyDescent="0.2">
      <c r="A568" t="s">
        <v>802</v>
      </c>
      <c r="B568" s="5">
        <v>2.61</v>
      </c>
      <c r="C568" s="5" t="str">
        <f t="shared" si="10"/>
        <v>32.61</v>
      </c>
      <c r="D568">
        <v>0.04</v>
      </c>
      <c r="E568">
        <v>5.3999999999999999E-2</v>
      </c>
      <c r="F568">
        <v>8.5000000000000006E-2</v>
      </c>
      <c r="G568">
        <v>0.115</v>
      </c>
      <c r="H568">
        <v>0.14499999999999999</v>
      </c>
      <c r="I568" s="31" t="s">
        <v>822</v>
      </c>
      <c r="J568" s="31" t="s">
        <v>822</v>
      </c>
      <c r="K568" s="31" t="s">
        <v>822</v>
      </c>
      <c r="L568" s="31" t="s">
        <v>822</v>
      </c>
      <c r="M568" s="31" t="s">
        <v>822</v>
      </c>
      <c r="N568" s="2" t="s">
        <v>807</v>
      </c>
      <c r="U568" s="31"/>
      <c r="V568" s="31"/>
      <c r="W568" s="31"/>
      <c r="X568" s="31"/>
      <c r="Y568" s="31"/>
      <c r="Z568" s="2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</row>
    <row r="569" spans="1:38" x14ac:dyDescent="0.2">
      <c r="A569" t="s">
        <v>802</v>
      </c>
      <c r="B569" s="5">
        <v>2.62</v>
      </c>
      <c r="C569" s="5" t="str">
        <f t="shared" si="10"/>
        <v>32.62</v>
      </c>
      <c r="D569">
        <v>0.04</v>
      </c>
      <c r="E569">
        <v>5.3999999999999999E-2</v>
      </c>
      <c r="F569">
        <v>8.5000000000000006E-2</v>
      </c>
      <c r="G569">
        <v>0.115</v>
      </c>
      <c r="H569">
        <v>0.14499999999999999</v>
      </c>
      <c r="I569" s="31" t="s">
        <v>822</v>
      </c>
      <c r="J569" s="31" t="s">
        <v>822</v>
      </c>
      <c r="K569" s="31" t="s">
        <v>822</v>
      </c>
      <c r="L569" s="31" t="s">
        <v>822</v>
      </c>
      <c r="M569" s="31" t="s">
        <v>822</v>
      </c>
      <c r="N569" s="2" t="s">
        <v>807</v>
      </c>
      <c r="U569" s="31"/>
      <c r="V569" s="31"/>
      <c r="W569" s="31"/>
      <c r="X569" s="31"/>
      <c r="Y569" s="31"/>
      <c r="Z569" s="2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</row>
    <row r="570" spans="1:38" x14ac:dyDescent="0.2">
      <c r="A570" t="s">
        <v>802</v>
      </c>
      <c r="B570" s="5">
        <v>2.63</v>
      </c>
      <c r="C570" s="5" t="str">
        <f t="shared" si="10"/>
        <v>32.63</v>
      </c>
      <c r="D570">
        <v>0.04</v>
      </c>
      <c r="E570">
        <v>5.3999999999999999E-2</v>
      </c>
      <c r="F570">
        <v>8.5000000000000006E-2</v>
      </c>
      <c r="G570">
        <v>0.115</v>
      </c>
      <c r="H570">
        <v>0.14499999999999999</v>
      </c>
      <c r="I570" s="31" t="s">
        <v>822</v>
      </c>
      <c r="J570" s="31" t="s">
        <v>822</v>
      </c>
      <c r="K570" s="31" t="s">
        <v>822</v>
      </c>
      <c r="L570" s="31" t="s">
        <v>822</v>
      </c>
      <c r="M570" s="31" t="s">
        <v>822</v>
      </c>
      <c r="N570" s="2" t="s">
        <v>807</v>
      </c>
      <c r="U570" s="31"/>
      <c r="V570" s="31"/>
      <c r="W570" s="31"/>
      <c r="X570" s="31"/>
      <c r="Y570" s="31"/>
      <c r="Z570" s="2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</row>
    <row r="571" spans="1:38" x14ac:dyDescent="0.2">
      <c r="A571" t="s">
        <v>802</v>
      </c>
      <c r="B571" s="5">
        <v>2.64</v>
      </c>
      <c r="C571" s="5" t="str">
        <f t="shared" si="10"/>
        <v>32.64</v>
      </c>
      <c r="D571">
        <v>0.04</v>
      </c>
      <c r="E571">
        <v>5.3999999999999999E-2</v>
      </c>
      <c r="F571">
        <v>8.5000000000000006E-2</v>
      </c>
      <c r="G571">
        <v>0.115</v>
      </c>
      <c r="H571">
        <v>0.14499999999999999</v>
      </c>
      <c r="I571" s="31" t="s">
        <v>822</v>
      </c>
      <c r="J571" s="31" t="s">
        <v>822</v>
      </c>
      <c r="K571" s="31" t="s">
        <v>822</v>
      </c>
      <c r="L571" s="31" t="s">
        <v>822</v>
      </c>
      <c r="M571" s="31" t="s">
        <v>822</v>
      </c>
      <c r="N571" s="2" t="s">
        <v>807</v>
      </c>
      <c r="U571" s="31"/>
      <c r="V571" s="31"/>
      <c r="W571" s="31"/>
      <c r="X571" s="31"/>
      <c r="Y571" s="31"/>
      <c r="Z571" s="2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</row>
    <row r="572" spans="1:38" x14ac:dyDescent="0.2">
      <c r="A572" t="s">
        <v>802</v>
      </c>
      <c r="B572" s="5">
        <v>2.65</v>
      </c>
      <c r="C572" s="5" t="str">
        <f t="shared" si="10"/>
        <v>32.65</v>
      </c>
      <c r="D572">
        <v>0.04</v>
      </c>
      <c r="E572">
        <v>5.3999999999999999E-2</v>
      </c>
      <c r="F572">
        <v>8.5000000000000006E-2</v>
      </c>
      <c r="G572">
        <v>0.115</v>
      </c>
      <c r="H572">
        <v>0.14499999999999999</v>
      </c>
      <c r="I572" s="31" t="s">
        <v>822</v>
      </c>
      <c r="J572" s="31" t="s">
        <v>822</v>
      </c>
      <c r="K572" s="31" t="s">
        <v>822</v>
      </c>
      <c r="L572" s="31" t="s">
        <v>822</v>
      </c>
      <c r="M572" s="31" t="s">
        <v>822</v>
      </c>
      <c r="N572" s="2" t="s">
        <v>807</v>
      </c>
      <c r="U572" s="31"/>
      <c r="V572" s="31"/>
      <c r="W572" s="31"/>
      <c r="X572" s="31"/>
      <c r="Y572" s="31"/>
      <c r="Z572" s="2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</row>
    <row r="573" spans="1:38" x14ac:dyDescent="0.2">
      <c r="A573" t="s">
        <v>802</v>
      </c>
      <c r="B573" s="5">
        <v>2.66</v>
      </c>
      <c r="C573" s="5" t="str">
        <f t="shared" si="10"/>
        <v>32.66</v>
      </c>
      <c r="D573">
        <v>0.04</v>
      </c>
      <c r="E573">
        <v>5.3999999999999999E-2</v>
      </c>
      <c r="F573">
        <v>8.5000000000000006E-2</v>
      </c>
      <c r="G573">
        <v>0.115</v>
      </c>
      <c r="H573">
        <v>0.14499999999999999</v>
      </c>
      <c r="I573" s="31" t="s">
        <v>822</v>
      </c>
      <c r="J573" s="31" t="s">
        <v>822</v>
      </c>
      <c r="K573" s="31" t="s">
        <v>822</v>
      </c>
      <c r="L573" s="31" t="s">
        <v>822</v>
      </c>
      <c r="M573" s="31" t="s">
        <v>822</v>
      </c>
      <c r="N573" s="2" t="s">
        <v>807</v>
      </c>
      <c r="U573" s="31"/>
      <c r="V573" s="31"/>
      <c r="W573" s="31"/>
      <c r="X573" s="31"/>
      <c r="Y573" s="31"/>
      <c r="Z573" s="2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</row>
    <row r="574" spans="1:38" x14ac:dyDescent="0.2">
      <c r="A574" t="s">
        <v>802</v>
      </c>
      <c r="B574" s="5">
        <v>2.67</v>
      </c>
      <c r="C574" s="5" t="str">
        <f t="shared" si="10"/>
        <v>32.67</v>
      </c>
      <c r="D574">
        <v>0.04</v>
      </c>
      <c r="E574">
        <v>5.3999999999999999E-2</v>
      </c>
      <c r="F574">
        <v>8.5000000000000006E-2</v>
      </c>
      <c r="G574">
        <v>0.115</v>
      </c>
      <c r="H574">
        <v>0.14499999999999999</v>
      </c>
      <c r="I574" s="31" t="s">
        <v>822</v>
      </c>
      <c r="J574" s="31" t="s">
        <v>822</v>
      </c>
      <c r="K574" s="31" t="s">
        <v>822</v>
      </c>
      <c r="L574" s="31" t="s">
        <v>822</v>
      </c>
      <c r="M574" s="31" t="s">
        <v>822</v>
      </c>
      <c r="N574" s="2" t="s">
        <v>807</v>
      </c>
      <c r="U574" s="31"/>
      <c r="V574" s="31"/>
      <c r="W574" s="31"/>
      <c r="X574" s="31"/>
      <c r="Y574" s="31"/>
      <c r="Z574" s="2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</row>
    <row r="575" spans="1:38" x14ac:dyDescent="0.2">
      <c r="A575" t="s">
        <v>802</v>
      </c>
      <c r="B575" s="5">
        <v>2.68</v>
      </c>
      <c r="C575" s="5" t="str">
        <f t="shared" si="10"/>
        <v>32.68</v>
      </c>
      <c r="D575">
        <v>0.04</v>
      </c>
      <c r="E575">
        <v>5.3999999999999999E-2</v>
      </c>
      <c r="F575">
        <v>8.5000000000000006E-2</v>
      </c>
      <c r="G575">
        <v>0.115</v>
      </c>
      <c r="H575">
        <v>0.14499999999999999</v>
      </c>
      <c r="I575" s="31" t="s">
        <v>822</v>
      </c>
      <c r="J575" s="31" t="s">
        <v>822</v>
      </c>
      <c r="K575" s="31" t="s">
        <v>822</v>
      </c>
      <c r="L575" s="31" t="s">
        <v>822</v>
      </c>
      <c r="M575" s="31" t="s">
        <v>822</v>
      </c>
      <c r="N575" s="2" t="s">
        <v>807</v>
      </c>
      <c r="U575" s="31"/>
      <c r="V575" s="31"/>
      <c r="W575" s="31"/>
      <c r="X575" s="31"/>
      <c r="Y575" s="31"/>
      <c r="Z575" s="2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</row>
    <row r="576" spans="1:38" x14ac:dyDescent="0.2">
      <c r="A576" t="s">
        <v>802</v>
      </c>
      <c r="B576" s="5">
        <v>2.69</v>
      </c>
      <c r="C576" s="5" t="str">
        <f t="shared" si="10"/>
        <v>32.69</v>
      </c>
      <c r="D576">
        <v>0.04</v>
      </c>
      <c r="E576">
        <v>5.3999999999999999E-2</v>
      </c>
      <c r="F576">
        <v>8.5000000000000006E-2</v>
      </c>
      <c r="G576">
        <v>0.115</v>
      </c>
      <c r="H576">
        <v>0.14499999999999999</v>
      </c>
      <c r="I576" s="31" t="s">
        <v>822</v>
      </c>
      <c r="J576" s="31" t="s">
        <v>822</v>
      </c>
      <c r="K576" s="31" t="s">
        <v>822</v>
      </c>
      <c r="L576" s="31" t="s">
        <v>822</v>
      </c>
      <c r="M576" s="31" t="s">
        <v>822</v>
      </c>
      <c r="N576" s="2" t="s">
        <v>807</v>
      </c>
      <c r="U576" s="31"/>
      <c r="V576" s="31"/>
      <c r="W576" s="31"/>
      <c r="X576" s="31"/>
      <c r="Y576" s="31"/>
      <c r="Z576" s="2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</row>
    <row r="577" spans="1:38" x14ac:dyDescent="0.2">
      <c r="A577" t="s">
        <v>802</v>
      </c>
      <c r="B577" s="5">
        <v>2.7</v>
      </c>
      <c r="C577" s="5" t="str">
        <f t="shared" si="10"/>
        <v>32.7</v>
      </c>
      <c r="D577">
        <v>0.04</v>
      </c>
      <c r="E577">
        <v>5.3999999999999999E-2</v>
      </c>
      <c r="F577">
        <v>8.5000000000000006E-2</v>
      </c>
      <c r="G577">
        <v>0.115</v>
      </c>
      <c r="H577">
        <v>0.14499999999999999</v>
      </c>
      <c r="I577" s="31" t="s">
        <v>822</v>
      </c>
      <c r="J577" s="31" t="s">
        <v>822</v>
      </c>
      <c r="K577" s="31" t="s">
        <v>822</v>
      </c>
      <c r="L577" s="31" t="s">
        <v>822</v>
      </c>
      <c r="M577" s="31" t="s">
        <v>822</v>
      </c>
      <c r="N577" s="2" t="s">
        <v>807</v>
      </c>
      <c r="U577" s="31"/>
      <c r="V577" s="31"/>
      <c r="W577" s="31"/>
      <c r="X577" s="31"/>
      <c r="Y577" s="31"/>
      <c r="Z577" s="2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</row>
    <row r="578" spans="1:38" x14ac:dyDescent="0.2">
      <c r="A578" t="s">
        <v>802</v>
      </c>
      <c r="B578" s="5">
        <v>2.71</v>
      </c>
      <c r="C578" s="5" t="str">
        <f t="shared" si="10"/>
        <v>32.71</v>
      </c>
      <c r="D578">
        <v>0.04</v>
      </c>
      <c r="E578">
        <v>5.3999999999999999E-2</v>
      </c>
      <c r="F578">
        <v>8.5000000000000006E-2</v>
      </c>
      <c r="G578">
        <v>0.115</v>
      </c>
      <c r="H578">
        <v>0.14499999999999999</v>
      </c>
      <c r="I578" s="31" t="s">
        <v>822</v>
      </c>
      <c r="J578" s="31" t="s">
        <v>822</v>
      </c>
      <c r="K578" s="31" t="s">
        <v>822</v>
      </c>
      <c r="L578" s="31" t="s">
        <v>822</v>
      </c>
      <c r="M578" s="31" t="s">
        <v>822</v>
      </c>
      <c r="N578" s="2" t="s">
        <v>807</v>
      </c>
      <c r="U578" s="31"/>
      <c r="V578" s="31"/>
      <c r="W578" s="31"/>
      <c r="X578" s="31"/>
      <c r="Y578" s="31"/>
      <c r="Z578" s="2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</row>
    <row r="579" spans="1:38" x14ac:dyDescent="0.2">
      <c r="A579" t="s">
        <v>802</v>
      </c>
      <c r="B579" s="5">
        <v>2.72</v>
      </c>
      <c r="C579" s="5" t="str">
        <f t="shared" si="10"/>
        <v>32.72</v>
      </c>
      <c r="D579">
        <v>0.04</v>
      </c>
      <c r="E579">
        <v>5.3999999999999999E-2</v>
      </c>
      <c r="F579">
        <v>8.5000000000000006E-2</v>
      </c>
      <c r="G579">
        <v>0.115</v>
      </c>
      <c r="H579">
        <v>0.14499999999999999</v>
      </c>
      <c r="I579" s="31" t="s">
        <v>822</v>
      </c>
      <c r="J579" s="31" t="s">
        <v>822</v>
      </c>
      <c r="K579" s="31" t="s">
        <v>822</v>
      </c>
      <c r="L579" s="31" t="s">
        <v>822</v>
      </c>
      <c r="M579" s="31" t="s">
        <v>822</v>
      </c>
      <c r="N579" s="2" t="s">
        <v>807</v>
      </c>
      <c r="U579" s="31"/>
      <c r="V579" s="31"/>
      <c r="W579" s="31"/>
      <c r="X579" s="31"/>
      <c r="Y579" s="31"/>
      <c r="Z579" s="2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</row>
    <row r="580" spans="1:38" x14ac:dyDescent="0.2">
      <c r="A580" t="s">
        <v>802</v>
      </c>
      <c r="B580" s="5">
        <v>2.73</v>
      </c>
      <c r="C580" s="5" t="str">
        <f t="shared" si="10"/>
        <v>32.73</v>
      </c>
      <c r="D580">
        <v>0.04</v>
      </c>
      <c r="E580">
        <v>5.3999999999999999E-2</v>
      </c>
      <c r="F580">
        <v>8.5000000000000006E-2</v>
      </c>
      <c r="G580">
        <v>0.115</v>
      </c>
      <c r="H580">
        <v>0.14499999999999999</v>
      </c>
      <c r="I580" s="31" t="s">
        <v>822</v>
      </c>
      <c r="J580" s="31" t="s">
        <v>822</v>
      </c>
      <c r="K580" s="31" t="s">
        <v>822</v>
      </c>
      <c r="L580" s="31" t="s">
        <v>822</v>
      </c>
      <c r="M580" s="31" t="s">
        <v>822</v>
      </c>
      <c r="N580" s="2" t="s">
        <v>807</v>
      </c>
      <c r="U580" s="31"/>
      <c r="V580" s="31"/>
      <c r="W580" s="31"/>
      <c r="X580" s="31"/>
      <c r="Y580" s="31"/>
      <c r="Z580" s="2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</row>
    <row r="581" spans="1:38" x14ac:dyDescent="0.2">
      <c r="A581" t="s">
        <v>802</v>
      </c>
      <c r="B581" s="5">
        <v>2.74</v>
      </c>
      <c r="C581" s="5" t="str">
        <f t="shared" si="10"/>
        <v>32.74</v>
      </c>
      <c r="D581">
        <v>0.04</v>
      </c>
      <c r="E581">
        <v>5.3999999999999999E-2</v>
      </c>
      <c r="F581">
        <v>8.5000000000000006E-2</v>
      </c>
      <c r="G581">
        <v>0.115</v>
      </c>
      <c r="H581">
        <v>0.14499999999999999</v>
      </c>
      <c r="I581" s="31" t="s">
        <v>822</v>
      </c>
      <c r="J581" s="31" t="s">
        <v>822</v>
      </c>
      <c r="K581" s="31" t="s">
        <v>822</v>
      </c>
      <c r="L581" s="31" t="s">
        <v>822</v>
      </c>
      <c r="M581" s="31" t="s">
        <v>822</v>
      </c>
      <c r="N581" s="2" t="s">
        <v>807</v>
      </c>
      <c r="U581" s="31"/>
      <c r="V581" s="31"/>
      <c r="W581" s="31"/>
      <c r="X581" s="31"/>
      <c r="Y581" s="31"/>
      <c r="Z581" s="2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</row>
    <row r="582" spans="1:38" x14ac:dyDescent="0.2">
      <c r="A582" t="s">
        <v>802</v>
      </c>
      <c r="B582" s="5">
        <v>2.75</v>
      </c>
      <c r="C582" s="5" t="str">
        <f t="shared" si="10"/>
        <v>32.75</v>
      </c>
      <c r="D582">
        <v>0.04</v>
      </c>
      <c r="E582">
        <v>5.3999999999999999E-2</v>
      </c>
      <c r="F582">
        <v>8.5000000000000006E-2</v>
      </c>
      <c r="G582">
        <v>0.115</v>
      </c>
      <c r="H582">
        <v>0.14499999999999999</v>
      </c>
      <c r="I582" s="31" t="s">
        <v>822</v>
      </c>
      <c r="J582" s="31" t="s">
        <v>822</v>
      </c>
      <c r="K582" s="31" t="s">
        <v>822</v>
      </c>
      <c r="L582" s="31" t="s">
        <v>822</v>
      </c>
      <c r="M582" s="31" t="s">
        <v>822</v>
      </c>
      <c r="N582" s="2" t="s">
        <v>807</v>
      </c>
      <c r="U582" s="31"/>
      <c r="V582" s="31"/>
      <c r="W582" s="31"/>
      <c r="X582" s="31"/>
      <c r="Y582" s="31"/>
      <c r="Z582" s="2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</row>
    <row r="583" spans="1:38" x14ac:dyDescent="0.2">
      <c r="A583" t="s">
        <v>802</v>
      </c>
      <c r="B583" s="5">
        <v>2.76</v>
      </c>
      <c r="C583" s="5" t="str">
        <f t="shared" si="10"/>
        <v>32.76</v>
      </c>
      <c r="D583">
        <v>0.04</v>
      </c>
      <c r="E583">
        <v>5.3999999999999999E-2</v>
      </c>
      <c r="F583">
        <v>8.5000000000000006E-2</v>
      </c>
      <c r="G583">
        <v>0.115</v>
      </c>
      <c r="H583">
        <v>0.14499999999999999</v>
      </c>
      <c r="I583" s="31" t="s">
        <v>822</v>
      </c>
      <c r="J583" s="31" t="s">
        <v>822</v>
      </c>
      <c r="K583" s="31" t="s">
        <v>822</v>
      </c>
      <c r="L583" s="31" t="s">
        <v>822</v>
      </c>
      <c r="M583" s="31" t="s">
        <v>822</v>
      </c>
      <c r="N583" s="2" t="s">
        <v>807</v>
      </c>
      <c r="U583" s="31"/>
      <c r="V583" s="31"/>
      <c r="W583" s="31"/>
      <c r="X583" s="31"/>
      <c r="Y583" s="31"/>
      <c r="Z583" s="2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</row>
    <row r="584" spans="1:38" x14ac:dyDescent="0.2">
      <c r="A584" t="s">
        <v>802</v>
      </c>
      <c r="B584" s="5">
        <v>2.77</v>
      </c>
      <c r="C584" s="5" t="str">
        <f t="shared" si="10"/>
        <v>32.77</v>
      </c>
      <c r="D584">
        <v>0.04</v>
      </c>
      <c r="E584">
        <v>5.3999999999999999E-2</v>
      </c>
      <c r="F584">
        <v>8.5000000000000006E-2</v>
      </c>
      <c r="G584">
        <v>0.115</v>
      </c>
      <c r="H584">
        <v>0.14499999999999999</v>
      </c>
      <c r="I584" s="31" t="s">
        <v>822</v>
      </c>
      <c r="J584" s="31" t="s">
        <v>822</v>
      </c>
      <c r="K584" s="31" t="s">
        <v>822</v>
      </c>
      <c r="L584" s="31" t="s">
        <v>822</v>
      </c>
      <c r="M584" s="31" t="s">
        <v>822</v>
      </c>
      <c r="N584" s="2" t="s">
        <v>807</v>
      </c>
      <c r="U584" s="31"/>
      <c r="V584" s="31"/>
      <c r="W584" s="31"/>
      <c r="X584" s="31"/>
      <c r="Y584" s="31"/>
      <c r="Z584" s="2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</row>
    <row r="585" spans="1:38" x14ac:dyDescent="0.2">
      <c r="A585" t="s">
        <v>802</v>
      </c>
      <c r="B585" s="5">
        <v>2.78</v>
      </c>
      <c r="C585" s="5" t="str">
        <f t="shared" si="10"/>
        <v>32.78</v>
      </c>
      <c r="D585">
        <v>0.04</v>
      </c>
      <c r="E585">
        <v>5.3999999999999999E-2</v>
      </c>
      <c r="F585">
        <v>8.5000000000000006E-2</v>
      </c>
      <c r="G585">
        <v>0.115</v>
      </c>
      <c r="H585">
        <v>0.14499999999999999</v>
      </c>
      <c r="I585" s="31" t="s">
        <v>822</v>
      </c>
      <c r="J585" s="31" t="s">
        <v>822</v>
      </c>
      <c r="K585" s="31" t="s">
        <v>822</v>
      </c>
      <c r="L585" s="31" t="s">
        <v>822</v>
      </c>
      <c r="M585" s="31" t="s">
        <v>822</v>
      </c>
      <c r="N585" s="2" t="s">
        <v>807</v>
      </c>
      <c r="U585" s="31"/>
      <c r="V585" s="31"/>
      <c r="W585" s="31"/>
      <c r="X585" s="31"/>
      <c r="Y585" s="31"/>
      <c r="Z585" s="2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</row>
    <row r="586" spans="1:38" x14ac:dyDescent="0.2">
      <c r="A586" t="s">
        <v>802</v>
      </c>
      <c r="B586" s="5">
        <v>2.79</v>
      </c>
      <c r="C586" s="5" t="str">
        <f t="shared" si="10"/>
        <v>32.79</v>
      </c>
      <c r="D586">
        <v>0.04</v>
      </c>
      <c r="E586">
        <v>5.3999999999999999E-2</v>
      </c>
      <c r="F586">
        <v>8.5000000000000006E-2</v>
      </c>
      <c r="G586">
        <v>0.115</v>
      </c>
      <c r="H586">
        <v>0.14499999999999999</v>
      </c>
      <c r="I586" s="31" t="s">
        <v>822</v>
      </c>
      <c r="J586" s="31" t="s">
        <v>822</v>
      </c>
      <c r="K586" s="31" t="s">
        <v>822</v>
      </c>
      <c r="L586" s="31" t="s">
        <v>822</v>
      </c>
      <c r="M586" s="31" t="s">
        <v>822</v>
      </c>
      <c r="N586" s="2" t="s">
        <v>807</v>
      </c>
      <c r="U586" s="31"/>
      <c r="V586" s="31"/>
      <c r="W586" s="31"/>
      <c r="X586" s="31"/>
      <c r="Y586" s="31"/>
      <c r="Z586" s="2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</row>
    <row r="587" spans="1:38" x14ac:dyDescent="0.2">
      <c r="A587" t="s">
        <v>802</v>
      </c>
      <c r="B587" s="5">
        <v>2.8</v>
      </c>
      <c r="C587" s="5" t="str">
        <f t="shared" si="10"/>
        <v>32.8</v>
      </c>
      <c r="D587">
        <v>0.04</v>
      </c>
      <c r="E587">
        <v>5.3999999999999999E-2</v>
      </c>
      <c r="F587">
        <v>8.5000000000000006E-2</v>
      </c>
      <c r="G587">
        <v>0.115</v>
      </c>
      <c r="H587">
        <v>0.14499999999999999</v>
      </c>
      <c r="I587" s="31" t="s">
        <v>822</v>
      </c>
      <c r="J587" s="31" t="s">
        <v>822</v>
      </c>
      <c r="K587" s="31" t="s">
        <v>822</v>
      </c>
      <c r="L587" s="31" t="s">
        <v>822</v>
      </c>
      <c r="M587" s="31" t="s">
        <v>822</v>
      </c>
      <c r="N587" s="2" t="s">
        <v>807</v>
      </c>
      <c r="U587" s="31"/>
      <c r="V587" s="31"/>
      <c r="W587" s="31"/>
      <c r="X587" s="31"/>
      <c r="Y587" s="31"/>
      <c r="Z587" s="2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</row>
    <row r="588" spans="1:38" x14ac:dyDescent="0.2">
      <c r="A588" t="s">
        <v>802</v>
      </c>
      <c r="B588" s="5">
        <v>2.81</v>
      </c>
      <c r="C588" s="5" t="str">
        <f t="shared" si="10"/>
        <v>32.81</v>
      </c>
      <c r="D588">
        <v>0.04</v>
      </c>
      <c r="E588">
        <v>5.3999999999999999E-2</v>
      </c>
      <c r="F588">
        <v>8.5000000000000006E-2</v>
      </c>
      <c r="G588">
        <v>0.115</v>
      </c>
      <c r="H588">
        <v>0.14499999999999999</v>
      </c>
      <c r="I588" s="31" t="s">
        <v>822</v>
      </c>
      <c r="J588" s="31" t="s">
        <v>822</v>
      </c>
      <c r="K588" s="31" t="s">
        <v>822</v>
      </c>
      <c r="L588" s="31" t="s">
        <v>822</v>
      </c>
      <c r="M588" s="31" t="s">
        <v>822</v>
      </c>
      <c r="N588" s="2" t="s">
        <v>807</v>
      </c>
      <c r="U588" s="31"/>
      <c r="V588" s="31"/>
      <c r="W588" s="31"/>
      <c r="X588" s="31"/>
      <c r="Y588" s="31"/>
      <c r="Z588" s="2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</row>
    <row r="589" spans="1:38" x14ac:dyDescent="0.2">
      <c r="A589" t="s">
        <v>802</v>
      </c>
      <c r="B589" s="5">
        <v>2.82</v>
      </c>
      <c r="C589" s="5" t="str">
        <f t="shared" si="10"/>
        <v>32.82</v>
      </c>
      <c r="D589">
        <v>0.04</v>
      </c>
      <c r="E589">
        <v>5.3999999999999999E-2</v>
      </c>
      <c r="F589">
        <v>8.5000000000000006E-2</v>
      </c>
      <c r="G589">
        <v>0.115</v>
      </c>
      <c r="H589">
        <v>0.14499999999999999</v>
      </c>
      <c r="I589" s="31" t="s">
        <v>822</v>
      </c>
      <c r="J589" s="31" t="s">
        <v>822</v>
      </c>
      <c r="K589" s="31" t="s">
        <v>822</v>
      </c>
      <c r="L589" s="31" t="s">
        <v>822</v>
      </c>
      <c r="M589" s="31" t="s">
        <v>822</v>
      </c>
      <c r="N589" s="2" t="s">
        <v>807</v>
      </c>
      <c r="U589" s="31"/>
      <c r="V589" s="31"/>
      <c r="W589" s="31"/>
      <c r="X589" s="31"/>
      <c r="Y589" s="31"/>
      <c r="Z589" s="2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</row>
    <row r="590" spans="1:38" x14ac:dyDescent="0.2">
      <c r="A590" t="s">
        <v>802</v>
      </c>
      <c r="B590" s="5">
        <v>2.83</v>
      </c>
      <c r="C590" s="5" t="str">
        <f t="shared" si="10"/>
        <v>32.83</v>
      </c>
      <c r="D590">
        <v>0.04</v>
      </c>
      <c r="E590">
        <v>5.3999999999999999E-2</v>
      </c>
      <c r="F590">
        <v>8.5000000000000006E-2</v>
      </c>
      <c r="G590">
        <v>0.115</v>
      </c>
      <c r="H590">
        <v>0.14499999999999999</v>
      </c>
      <c r="I590" s="31" t="s">
        <v>822</v>
      </c>
      <c r="J590" s="31" t="s">
        <v>822</v>
      </c>
      <c r="K590" s="31" t="s">
        <v>822</v>
      </c>
      <c r="L590" s="31" t="s">
        <v>822</v>
      </c>
      <c r="M590" s="31" t="s">
        <v>822</v>
      </c>
      <c r="N590" s="2" t="s">
        <v>807</v>
      </c>
      <c r="U590" s="31"/>
      <c r="V590" s="31"/>
      <c r="W590" s="31"/>
      <c r="X590" s="31"/>
      <c r="Y590" s="31"/>
      <c r="Z590" s="2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</row>
    <row r="591" spans="1:38" x14ac:dyDescent="0.2">
      <c r="A591" t="s">
        <v>802</v>
      </c>
      <c r="B591" s="5">
        <v>2.84</v>
      </c>
      <c r="C591" s="5" t="str">
        <f t="shared" si="10"/>
        <v>32.84</v>
      </c>
      <c r="D591">
        <v>0.04</v>
      </c>
      <c r="E591">
        <v>5.3999999999999999E-2</v>
      </c>
      <c r="F591">
        <v>8.5000000000000006E-2</v>
      </c>
      <c r="G591">
        <v>0.115</v>
      </c>
      <c r="H591">
        <v>0.14499999999999999</v>
      </c>
      <c r="I591" s="31" t="s">
        <v>822</v>
      </c>
      <c r="J591" s="31" t="s">
        <v>822</v>
      </c>
      <c r="K591" s="31" t="s">
        <v>822</v>
      </c>
      <c r="L591" s="31" t="s">
        <v>822</v>
      </c>
      <c r="M591" s="31" t="s">
        <v>822</v>
      </c>
      <c r="N591" s="2" t="s">
        <v>807</v>
      </c>
      <c r="U591" s="31"/>
      <c r="V591" s="31"/>
      <c r="W591" s="31"/>
      <c r="X591" s="31"/>
      <c r="Y591" s="31"/>
      <c r="Z591" s="2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</row>
    <row r="592" spans="1:38" x14ac:dyDescent="0.2">
      <c r="A592" t="s">
        <v>802</v>
      </c>
      <c r="B592" s="5">
        <v>2.85</v>
      </c>
      <c r="C592" s="5" t="str">
        <f t="shared" si="10"/>
        <v>32.85</v>
      </c>
      <c r="D592">
        <v>0.04</v>
      </c>
      <c r="E592">
        <v>5.3999999999999999E-2</v>
      </c>
      <c r="F592">
        <v>8.5000000000000006E-2</v>
      </c>
      <c r="G592">
        <v>0.115</v>
      </c>
      <c r="H592">
        <v>0.14499999999999999</v>
      </c>
      <c r="I592" s="31" t="s">
        <v>822</v>
      </c>
      <c r="J592" s="31" t="s">
        <v>822</v>
      </c>
      <c r="K592" s="31" t="s">
        <v>822</v>
      </c>
      <c r="L592" s="31" t="s">
        <v>822</v>
      </c>
      <c r="M592" s="31" t="s">
        <v>822</v>
      </c>
      <c r="N592" s="2" t="s">
        <v>807</v>
      </c>
      <c r="U592" s="31"/>
      <c r="V592" s="31"/>
      <c r="W592" s="31"/>
      <c r="X592" s="31"/>
      <c r="Y592" s="31"/>
      <c r="Z592" s="2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</row>
    <row r="593" spans="1:38" x14ac:dyDescent="0.2">
      <c r="A593" t="s">
        <v>802</v>
      </c>
      <c r="B593" s="5">
        <v>2.86</v>
      </c>
      <c r="C593" s="5" t="str">
        <f t="shared" si="10"/>
        <v>32.86</v>
      </c>
      <c r="D593">
        <v>0.04</v>
      </c>
      <c r="E593">
        <v>5.3999999999999999E-2</v>
      </c>
      <c r="F593">
        <v>8.5000000000000006E-2</v>
      </c>
      <c r="G593">
        <v>0.115</v>
      </c>
      <c r="H593">
        <v>0.14499999999999999</v>
      </c>
      <c r="I593" s="31" t="s">
        <v>822</v>
      </c>
      <c r="J593" s="31" t="s">
        <v>822</v>
      </c>
      <c r="K593" s="31" t="s">
        <v>822</v>
      </c>
      <c r="L593" s="31" t="s">
        <v>822</v>
      </c>
      <c r="M593" s="31" t="s">
        <v>822</v>
      </c>
      <c r="N593" s="2" t="s">
        <v>807</v>
      </c>
      <c r="U593" s="31"/>
      <c r="V593" s="31"/>
      <c r="W593" s="31"/>
      <c r="X593" s="31"/>
      <c r="Y593" s="31"/>
      <c r="Z593" s="2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</row>
    <row r="594" spans="1:38" x14ac:dyDescent="0.2">
      <c r="A594" t="s">
        <v>802</v>
      </c>
      <c r="B594" s="5">
        <v>2.87</v>
      </c>
      <c r="C594" s="5" t="str">
        <f t="shared" si="10"/>
        <v>32.87</v>
      </c>
      <c r="D594">
        <v>0.04</v>
      </c>
      <c r="E594">
        <v>5.3999999999999999E-2</v>
      </c>
      <c r="F594">
        <v>8.5000000000000006E-2</v>
      </c>
      <c r="G594">
        <v>0.115</v>
      </c>
      <c r="H594">
        <v>0.14499999999999999</v>
      </c>
      <c r="I594" s="31" t="s">
        <v>822</v>
      </c>
      <c r="J594" s="31" t="s">
        <v>822</v>
      </c>
      <c r="K594" s="31" t="s">
        <v>822</v>
      </c>
      <c r="L594" s="31" t="s">
        <v>822</v>
      </c>
      <c r="M594" s="31" t="s">
        <v>822</v>
      </c>
      <c r="N594" s="2" t="s">
        <v>807</v>
      </c>
      <c r="U594" s="31"/>
      <c r="V594" s="31"/>
      <c r="W594" s="31"/>
      <c r="X594" s="31"/>
      <c r="Y594" s="31"/>
      <c r="Z594" s="2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</row>
    <row r="595" spans="1:38" x14ac:dyDescent="0.2">
      <c r="A595" t="s">
        <v>802</v>
      </c>
      <c r="B595" s="5">
        <v>2.88</v>
      </c>
      <c r="C595" s="5" t="str">
        <f t="shared" si="10"/>
        <v>32.88</v>
      </c>
      <c r="D595">
        <v>0.04</v>
      </c>
      <c r="E595">
        <v>5.3999999999999999E-2</v>
      </c>
      <c r="F595">
        <v>8.5000000000000006E-2</v>
      </c>
      <c r="G595">
        <v>0.115</v>
      </c>
      <c r="H595">
        <v>0.14499999999999999</v>
      </c>
      <c r="I595" s="31" t="s">
        <v>822</v>
      </c>
      <c r="J595" s="31" t="s">
        <v>822</v>
      </c>
      <c r="K595" s="31" t="s">
        <v>822</v>
      </c>
      <c r="L595" s="31" t="s">
        <v>822</v>
      </c>
      <c r="M595" s="31" t="s">
        <v>822</v>
      </c>
      <c r="N595" s="2" t="s">
        <v>807</v>
      </c>
      <c r="U595" s="31"/>
      <c r="V595" s="31"/>
      <c r="W595" s="31"/>
      <c r="X595" s="31"/>
      <c r="Y595" s="31"/>
      <c r="Z595" s="2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</row>
    <row r="596" spans="1:38" x14ac:dyDescent="0.2">
      <c r="A596" t="s">
        <v>802</v>
      </c>
      <c r="B596" s="5">
        <v>2.89</v>
      </c>
      <c r="C596" s="5" t="str">
        <f t="shared" si="10"/>
        <v>32.89</v>
      </c>
      <c r="D596">
        <v>0.04</v>
      </c>
      <c r="E596">
        <v>5.3999999999999999E-2</v>
      </c>
      <c r="F596">
        <v>8.5000000000000006E-2</v>
      </c>
      <c r="G596">
        <v>0.115</v>
      </c>
      <c r="H596">
        <v>0.14499999999999999</v>
      </c>
      <c r="I596" s="31" t="s">
        <v>822</v>
      </c>
      <c r="J596" s="31" t="s">
        <v>822</v>
      </c>
      <c r="K596" s="31" t="s">
        <v>822</v>
      </c>
      <c r="L596" s="31" t="s">
        <v>822</v>
      </c>
      <c r="M596" s="31" t="s">
        <v>822</v>
      </c>
      <c r="N596" s="2" t="s">
        <v>807</v>
      </c>
      <c r="U596" s="31"/>
      <c r="V596" s="31"/>
      <c r="W596" s="31"/>
      <c r="X596" s="31"/>
      <c r="Y596" s="31"/>
      <c r="Z596" s="2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</row>
    <row r="597" spans="1:38" x14ac:dyDescent="0.2">
      <c r="A597" t="s">
        <v>802</v>
      </c>
      <c r="B597" s="5">
        <v>2.9</v>
      </c>
      <c r="C597" s="5" t="str">
        <f t="shared" si="10"/>
        <v>32.9</v>
      </c>
      <c r="D597">
        <v>0.04</v>
      </c>
      <c r="E597">
        <v>5.3999999999999999E-2</v>
      </c>
      <c r="F597">
        <v>8.5000000000000006E-2</v>
      </c>
      <c r="G597">
        <v>0.115</v>
      </c>
      <c r="H597">
        <v>0.14499999999999999</v>
      </c>
      <c r="I597" s="31" t="s">
        <v>822</v>
      </c>
      <c r="J597" s="31" t="s">
        <v>822</v>
      </c>
      <c r="K597" s="31" t="s">
        <v>822</v>
      </c>
      <c r="L597" s="31" t="s">
        <v>822</v>
      </c>
      <c r="M597" s="31" t="s">
        <v>822</v>
      </c>
      <c r="N597" s="2" t="s">
        <v>807</v>
      </c>
      <c r="U597" s="31"/>
      <c r="V597" s="31"/>
      <c r="W597" s="31"/>
      <c r="X597" s="31"/>
      <c r="Y597" s="31"/>
      <c r="Z597" s="2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</row>
    <row r="598" spans="1:38" x14ac:dyDescent="0.2">
      <c r="A598" t="s">
        <v>802</v>
      </c>
      <c r="B598" s="5">
        <v>2.91</v>
      </c>
      <c r="C598" s="5" t="str">
        <f t="shared" si="10"/>
        <v>32.91</v>
      </c>
      <c r="D598">
        <v>0.04</v>
      </c>
      <c r="E598">
        <v>5.3999999999999999E-2</v>
      </c>
      <c r="F598">
        <v>8.5000000000000006E-2</v>
      </c>
      <c r="G598">
        <v>0.115</v>
      </c>
      <c r="H598">
        <v>0.14499999999999999</v>
      </c>
      <c r="I598" s="31" t="s">
        <v>822</v>
      </c>
      <c r="J598" s="31" t="s">
        <v>822</v>
      </c>
      <c r="K598" s="31" t="s">
        <v>822</v>
      </c>
      <c r="L598" s="31" t="s">
        <v>822</v>
      </c>
      <c r="M598" s="31" t="s">
        <v>822</v>
      </c>
      <c r="N598" s="2" t="s">
        <v>807</v>
      </c>
      <c r="U598" s="31"/>
      <c r="V598" s="31"/>
      <c r="W598" s="31"/>
      <c r="X598" s="31"/>
      <c r="Y598" s="31"/>
      <c r="Z598" s="2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</row>
    <row r="599" spans="1:38" x14ac:dyDescent="0.2">
      <c r="A599" t="s">
        <v>802</v>
      </c>
      <c r="B599" s="5">
        <v>2.92</v>
      </c>
      <c r="C599" s="5" t="str">
        <f t="shared" si="10"/>
        <v>32.92</v>
      </c>
      <c r="D599">
        <v>0.04</v>
      </c>
      <c r="E599">
        <v>5.3999999999999999E-2</v>
      </c>
      <c r="F599">
        <v>8.5000000000000006E-2</v>
      </c>
      <c r="G599">
        <v>0.115</v>
      </c>
      <c r="H599">
        <v>0.14499999999999999</v>
      </c>
      <c r="I599" s="31" t="s">
        <v>822</v>
      </c>
      <c r="J599" s="31" t="s">
        <v>822</v>
      </c>
      <c r="K599" s="31" t="s">
        <v>822</v>
      </c>
      <c r="L599" s="31" t="s">
        <v>822</v>
      </c>
      <c r="M599" s="31" t="s">
        <v>822</v>
      </c>
      <c r="N599" s="2" t="s">
        <v>807</v>
      </c>
      <c r="U599" s="31"/>
      <c r="V599" s="31"/>
      <c r="W599" s="31"/>
      <c r="X599" s="31"/>
      <c r="Y599" s="31"/>
      <c r="Z599" s="2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</row>
    <row r="600" spans="1:38" x14ac:dyDescent="0.2">
      <c r="A600" t="s">
        <v>802</v>
      </c>
      <c r="B600" s="5">
        <v>2.93</v>
      </c>
      <c r="C600" s="5" t="str">
        <f t="shared" si="10"/>
        <v>32.93</v>
      </c>
      <c r="D600">
        <v>0.04</v>
      </c>
      <c r="E600">
        <v>5.3999999999999999E-2</v>
      </c>
      <c r="F600">
        <v>8.5000000000000006E-2</v>
      </c>
      <c r="G600">
        <v>0.115</v>
      </c>
      <c r="H600">
        <v>0.14499999999999999</v>
      </c>
      <c r="I600" s="31" t="s">
        <v>822</v>
      </c>
      <c r="J600" s="31" t="s">
        <v>822</v>
      </c>
      <c r="K600" s="31" t="s">
        <v>822</v>
      </c>
      <c r="L600" s="31" t="s">
        <v>822</v>
      </c>
      <c r="M600" s="31" t="s">
        <v>822</v>
      </c>
      <c r="N600" s="2" t="s">
        <v>807</v>
      </c>
      <c r="U600" s="31"/>
      <c r="V600" s="31"/>
      <c r="W600" s="31"/>
      <c r="X600" s="31"/>
      <c r="Y600" s="31"/>
      <c r="Z600" s="2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</row>
    <row r="601" spans="1:38" x14ac:dyDescent="0.2">
      <c r="A601" t="s">
        <v>802</v>
      </c>
      <c r="B601" s="5">
        <v>2.94</v>
      </c>
      <c r="C601" s="5" t="str">
        <f t="shared" si="10"/>
        <v>32.94</v>
      </c>
      <c r="D601">
        <v>0.04</v>
      </c>
      <c r="E601">
        <v>5.3999999999999999E-2</v>
      </c>
      <c r="F601">
        <v>8.5000000000000006E-2</v>
      </c>
      <c r="G601">
        <v>0.115</v>
      </c>
      <c r="H601">
        <v>0.14499999999999999</v>
      </c>
      <c r="I601" s="31" t="s">
        <v>822</v>
      </c>
      <c r="J601" s="31" t="s">
        <v>822</v>
      </c>
      <c r="K601" s="31" t="s">
        <v>822</v>
      </c>
      <c r="L601" s="31" t="s">
        <v>822</v>
      </c>
      <c r="M601" s="31" t="s">
        <v>822</v>
      </c>
      <c r="N601" s="2" t="s">
        <v>807</v>
      </c>
      <c r="U601" s="31"/>
      <c r="V601" s="31"/>
      <c r="W601" s="31"/>
      <c r="X601" s="31"/>
      <c r="Y601" s="31"/>
      <c r="Z601" s="2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</row>
    <row r="602" spans="1:38" x14ac:dyDescent="0.2">
      <c r="A602" t="s">
        <v>802</v>
      </c>
      <c r="B602" s="5">
        <v>2.95</v>
      </c>
      <c r="C602" s="5" t="str">
        <f t="shared" si="10"/>
        <v>32.95</v>
      </c>
      <c r="D602">
        <v>0.04</v>
      </c>
      <c r="E602">
        <v>5.3999999999999999E-2</v>
      </c>
      <c r="F602">
        <v>8.5000000000000006E-2</v>
      </c>
      <c r="G602">
        <v>0.115</v>
      </c>
      <c r="H602">
        <v>0.14499999999999999</v>
      </c>
      <c r="I602" s="31" t="s">
        <v>822</v>
      </c>
      <c r="J602" s="31" t="s">
        <v>822</v>
      </c>
      <c r="K602" s="31" t="s">
        <v>822</v>
      </c>
      <c r="L602" s="31" t="s">
        <v>822</v>
      </c>
      <c r="M602" s="31" t="s">
        <v>822</v>
      </c>
      <c r="N602" s="2" t="s">
        <v>807</v>
      </c>
      <c r="U602" s="31"/>
      <c r="V602" s="31"/>
      <c r="W602" s="31"/>
      <c r="X602" s="31"/>
      <c r="Y602" s="31"/>
      <c r="Z602" s="2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</row>
    <row r="603" spans="1:38" x14ac:dyDescent="0.2">
      <c r="A603" t="s">
        <v>802</v>
      </c>
      <c r="B603" s="5">
        <v>2.96</v>
      </c>
      <c r="C603" s="5" t="str">
        <f t="shared" si="10"/>
        <v>32.96</v>
      </c>
      <c r="D603">
        <v>0.04</v>
      </c>
      <c r="E603">
        <v>5.3999999999999999E-2</v>
      </c>
      <c r="F603">
        <v>8.5000000000000006E-2</v>
      </c>
      <c r="G603">
        <v>0.115</v>
      </c>
      <c r="H603">
        <v>0.14499999999999999</v>
      </c>
      <c r="I603" s="31" t="s">
        <v>822</v>
      </c>
      <c r="J603" s="31" t="s">
        <v>822</v>
      </c>
      <c r="K603" s="31" t="s">
        <v>822</v>
      </c>
      <c r="L603" s="31" t="s">
        <v>822</v>
      </c>
      <c r="M603" s="31" t="s">
        <v>822</v>
      </c>
      <c r="N603" s="2" t="s">
        <v>807</v>
      </c>
      <c r="U603" s="31"/>
      <c r="V603" s="31"/>
      <c r="W603" s="31"/>
      <c r="X603" s="31"/>
      <c r="Y603" s="31"/>
      <c r="Z603" s="2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</row>
    <row r="604" spans="1:38" x14ac:dyDescent="0.2">
      <c r="A604" t="s">
        <v>802</v>
      </c>
      <c r="B604" s="5">
        <v>2.97</v>
      </c>
      <c r="C604" s="5" t="str">
        <f t="shared" si="10"/>
        <v>32.97</v>
      </c>
      <c r="D604">
        <v>0.04</v>
      </c>
      <c r="E604">
        <v>5.3999999999999999E-2</v>
      </c>
      <c r="F604">
        <v>8.5000000000000006E-2</v>
      </c>
      <c r="G604">
        <v>0.115</v>
      </c>
      <c r="H604">
        <v>0.14499999999999999</v>
      </c>
      <c r="I604" s="31" t="s">
        <v>822</v>
      </c>
      <c r="J604" s="31" t="s">
        <v>822</v>
      </c>
      <c r="K604" s="31" t="s">
        <v>822</v>
      </c>
      <c r="L604" s="31" t="s">
        <v>822</v>
      </c>
      <c r="M604" s="31" t="s">
        <v>822</v>
      </c>
      <c r="N604" s="2" t="s">
        <v>807</v>
      </c>
      <c r="U604" s="31"/>
      <c r="V604" s="31"/>
      <c r="W604" s="31"/>
      <c r="X604" s="31"/>
      <c r="Y604" s="31"/>
      <c r="Z604" s="2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</row>
    <row r="605" spans="1:38" x14ac:dyDescent="0.2">
      <c r="A605" t="s">
        <v>802</v>
      </c>
      <c r="B605" s="5">
        <v>2.98</v>
      </c>
      <c r="C605" s="5" t="str">
        <f t="shared" si="10"/>
        <v>32.98</v>
      </c>
      <c r="D605">
        <v>0.04</v>
      </c>
      <c r="E605">
        <v>5.3999999999999999E-2</v>
      </c>
      <c r="F605">
        <v>8.5000000000000006E-2</v>
      </c>
      <c r="G605">
        <v>0.115</v>
      </c>
      <c r="H605">
        <v>0.14499999999999999</v>
      </c>
      <c r="I605" s="31" t="s">
        <v>822</v>
      </c>
      <c r="J605" s="31" t="s">
        <v>822</v>
      </c>
      <c r="K605" s="31" t="s">
        <v>822</v>
      </c>
      <c r="L605" s="31" t="s">
        <v>822</v>
      </c>
      <c r="M605" s="31" t="s">
        <v>822</v>
      </c>
      <c r="N605" s="2" t="s">
        <v>807</v>
      </c>
      <c r="U605" s="31"/>
      <c r="V605" s="31"/>
      <c r="W605" s="31"/>
      <c r="X605" s="31"/>
      <c r="Y605" s="31"/>
      <c r="Z605" s="2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</row>
    <row r="606" spans="1:38" x14ac:dyDescent="0.2">
      <c r="A606" t="s">
        <v>802</v>
      </c>
      <c r="B606" s="5">
        <v>2.99</v>
      </c>
      <c r="C606" s="5" t="str">
        <f t="shared" si="10"/>
        <v>32.99</v>
      </c>
      <c r="D606">
        <v>0.04</v>
      </c>
      <c r="E606">
        <v>5.3999999999999999E-2</v>
      </c>
      <c r="F606">
        <v>8.5000000000000006E-2</v>
      </c>
      <c r="G606">
        <v>0.115</v>
      </c>
      <c r="H606">
        <v>0.14499999999999999</v>
      </c>
      <c r="I606" s="31" t="s">
        <v>822</v>
      </c>
      <c r="J606" s="31" t="s">
        <v>822</v>
      </c>
      <c r="K606" s="31" t="s">
        <v>822</v>
      </c>
      <c r="L606" s="31" t="s">
        <v>822</v>
      </c>
      <c r="M606" s="31" t="s">
        <v>822</v>
      </c>
      <c r="N606" s="2" t="s">
        <v>807</v>
      </c>
      <c r="U606" s="31"/>
      <c r="V606" s="31"/>
      <c r="W606" s="31"/>
      <c r="X606" s="31"/>
      <c r="Y606" s="31"/>
      <c r="Z606" s="2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</row>
    <row r="607" spans="1:38" x14ac:dyDescent="0.2">
      <c r="A607" t="s">
        <v>802</v>
      </c>
      <c r="B607" s="5">
        <v>3</v>
      </c>
      <c r="C607" s="5" t="str">
        <f t="shared" si="10"/>
        <v>33</v>
      </c>
      <c r="D607">
        <v>0.04</v>
      </c>
      <c r="E607">
        <v>5.3999999999999999E-2</v>
      </c>
      <c r="F607">
        <v>8.5000000000000006E-2</v>
      </c>
      <c r="G607">
        <v>0.115</v>
      </c>
      <c r="H607">
        <v>0.14499999999999999</v>
      </c>
      <c r="I607" s="31" t="s">
        <v>822</v>
      </c>
      <c r="J607" s="31" t="s">
        <v>822</v>
      </c>
      <c r="K607" s="31" t="s">
        <v>822</v>
      </c>
      <c r="L607" s="31" t="s">
        <v>822</v>
      </c>
      <c r="M607" s="31" t="s">
        <v>822</v>
      </c>
      <c r="N607" s="2" t="s">
        <v>807</v>
      </c>
      <c r="U607" s="31"/>
      <c r="V607" s="31"/>
      <c r="W607" s="31"/>
      <c r="X607" s="31"/>
      <c r="Y607" s="31"/>
      <c r="Z607" s="2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</row>
    <row r="608" spans="1:38" x14ac:dyDescent="0.2"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</row>
    <row r="609" spans="1:38" x14ac:dyDescent="0.2">
      <c r="A609" t="s">
        <v>801</v>
      </c>
      <c r="B609" s="5">
        <v>0</v>
      </c>
      <c r="C609" s="5" t="str">
        <f>SUBSTITUTE(4&amp;B609," ","")</f>
        <v>40</v>
      </c>
      <c r="D609" s="31" t="s">
        <v>822</v>
      </c>
      <c r="E609" s="31" t="s">
        <v>822</v>
      </c>
      <c r="F609" s="31" t="s">
        <v>822</v>
      </c>
      <c r="G609" s="31" t="s">
        <v>822</v>
      </c>
      <c r="H609" s="31" t="s">
        <v>822</v>
      </c>
      <c r="I609" s="31" t="s">
        <v>822</v>
      </c>
      <c r="J609" s="31" t="s">
        <v>822</v>
      </c>
      <c r="K609" s="31" t="s">
        <v>822</v>
      </c>
      <c r="L609" s="31" t="s">
        <v>822</v>
      </c>
      <c r="M609" s="31" t="s">
        <v>822</v>
      </c>
      <c r="N609" s="2" t="s">
        <v>807</v>
      </c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2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</row>
    <row r="610" spans="1:38" x14ac:dyDescent="0.2">
      <c r="A610" t="s">
        <v>801</v>
      </c>
      <c r="B610" s="5">
        <v>0.53</v>
      </c>
      <c r="C610" s="5" t="str">
        <f>SUBSTITUTE(4&amp;B610," ","")</f>
        <v>40.53</v>
      </c>
      <c r="D610">
        <v>8.5999999999999993E-2</v>
      </c>
      <c r="E610">
        <v>8.5999999999999993E-2</v>
      </c>
      <c r="F610">
        <v>0.14799999999999999</v>
      </c>
      <c r="G610">
        <v>0.22900000000000001</v>
      </c>
      <c r="H610">
        <v>0.309</v>
      </c>
      <c r="I610">
        <v>0.39</v>
      </c>
      <c r="J610" t="s">
        <v>1243</v>
      </c>
      <c r="K610" s="31" t="s">
        <v>822</v>
      </c>
      <c r="L610" s="31" t="s">
        <v>822</v>
      </c>
      <c r="M610" s="31" t="s">
        <v>822</v>
      </c>
      <c r="N610" s="2" t="s">
        <v>807</v>
      </c>
      <c r="W610" s="31"/>
      <c r="X610" s="31"/>
      <c r="Y610" s="31"/>
      <c r="Z610" s="2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</row>
    <row r="611" spans="1:38" x14ac:dyDescent="0.2">
      <c r="A611" t="s">
        <v>801</v>
      </c>
      <c r="B611" s="5">
        <v>0.54</v>
      </c>
      <c r="C611" s="5" t="str">
        <f t="shared" ref="C611:C674" si="11">SUBSTITUTE(4&amp;B611," ","")</f>
        <v>40.54</v>
      </c>
      <c r="D611">
        <v>8.5999999999999993E-2</v>
      </c>
      <c r="E611">
        <v>8.5999999999999993E-2</v>
      </c>
      <c r="F611">
        <v>0.14799999999999999</v>
      </c>
      <c r="G611">
        <v>0.22800000000000001</v>
      </c>
      <c r="H611">
        <v>0.308</v>
      </c>
      <c r="I611">
        <v>0.38800000000000001</v>
      </c>
      <c r="J611" t="s">
        <v>1243</v>
      </c>
      <c r="K611" s="31" t="s">
        <v>822</v>
      </c>
      <c r="L611" s="31" t="s">
        <v>822</v>
      </c>
      <c r="M611" s="31" t="s">
        <v>822</v>
      </c>
      <c r="N611" s="2" t="s">
        <v>807</v>
      </c>
      <c r="W611" s="31"/>
      <c r="X611" s="31"/>
      <c r="Y611" s="31"/>
      <c r="Z611" s="2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</row>
    <row r="612" spans="1:38" x14ac:dyDescent="0.2">
      <c r="A612" t="s">
        <v>801</v>
      </c>
      <c r="B612" s="5">
        <v>0.55000000000000004</v>
      </c>
      <c r="C612" s="5" t="str">
        <f t="shared" si="11"/>
        <v>40.55</v>
      </c>
      <c r="D612">
        <v>8.5999999999999993E-2</v>
      </c>
      <c r="E612">
        <v>8.5999999999999993E-2</v>
      </c>
      <c r="F612">
        <v>0.14699999999999999</v>
      </c>
      <c r="G612">
        <v>0.22700000000000001</v>
      </c>
      <c r="H612">
        <v>0.30599999999999999</v>
      </c>
      <c r="I612">
        <v>0.38600000000000001</v>
      </c>
      <c r="J612" t="s">
        <v>1243</v>
      </c>
      <c r="K612" s="31" t="s">
        <v>822</v>
      </c>
      <c r="L612" s="31" t="s">
        <v>822</v>
      </c>
      <c r="M612" s="31" t="s">
        <v>822</v>
      </c>
      <c r="N612" s="2" t="s">
        <v>807</v>
      </c>
      <c r="W612" s="31"/>
      <c r="X612" s="31"/>
      <c r="Y612" s="31"/>
      <c r="Z612" s="2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</row>
    <row r="613" spans="1:38" x14ac:dyDescent="0.2">
      <c r="A613" t="s">
        <v>801</v>
      </c>
      <c r="B613" s="5">
        <v>0.56000000000000005</v>
      </c>
      <c r="C613" s="5" t="str">
        <f t="shared" si="11"/>
        <v>40.56</v>
      </c>
      <c r="D613">
        <v>8.5999999999999993E-2</v>
      </c>
      <c r="E613">
        <v>8.5999999999999993E-2</v>
      </c>
      <c r="F613">
        <v>0.14599999999999999</v>
      </c>
      <c r="G613">
        <v>0.22600000000000001</v>
      </c>
      <c r="H613">
        <v>0.30499999999999999</v>
      </c>
      <c r="I613">
        <v>0.38500000000000001</v>
      </c>
      <c r="J613" t="s">
        <v>1243</v>
      </c>
      <c r="K613" s="31" t="s">
        <v>822</v>
      </c>
      <c r="L613" s="31" t="s">
        <v>822</v>
      </c>
      <c r="M613" s="31" t="s">
        <v>822</v>
      </c>
      <c r="N613" s="2" t="s">
        <v>807</v>
      </c>
      <c r="W613" s="31"/>
      <c r="X613" s="31"/>
      <c r="Y613" s="31"/>
      <c r="Z613" s="2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</row>
    <row r="614" spans="1:38" x14ac:dyDescent="0.2">
      <c r="A614" t="s">
        <v>801</v>
      </c>
      <c r="B614" s="5">
        <v>0.56999999999999995</v>
      </c>
      <c r="C614" s="5" t="str">
        <f t="shared" si="11"/>
        <v>40.57</v>
      </c>
      <c r="D614">
        <v>8.5999999999999993E-2</v>
      </c>
      <c r="E614">
        <v>8.5999999999999993E-2</v>
      </c>
      <c r="F614">
        <v>0.14599999999999999</v>
      </c>
      <c r="G614">
        <v>0.22600000000000001</v>
      </c>
      <c r="H614">
        <v>0.30499999999999999</v>
      </c>
      <c r="I614">
        <v>0.38500000000000001</v>
      </c>
      <c r="J614" t="s">
        <v>1243</v>
      </c>
      <c r="K614" s="31" t="s">
        <v>822</v>
      </c>
      <c r="L614" s="31" t="s">
        <v>822</v>
      </c>
      <c r="M614" s="31" t="s">
        <v>822</v>
      </c>
      <c r="N614" s="2" t="s">
        <v>807</v>
      </c>
      <c r="W614" s="31"/>
      <c r="X614" s="31"/>
      <c r="Y614" s="31"/>
      <c r="Z614" s="2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</row>
    <row r="615" spans="1:38" x14ac:dyDescent="0.2">
      <c r="A615" t="s">
        <v>801</v>
      </c>
      <c r="B615" s="5">
        <v>0.57999999999999996</v>
      </c>
      <c r="C615" s="5" t="str">
        <f t="shared" si="11"/>
        <v>40.58</v>
      </c>
      <c r="D615">
        <v>8.5000000000000006E-2</v>
      </c>
      <c r="E615">
        <v>8.5000000000000006E-2</v>
      </c>
      <c r="F615">
        <v>0.14499999999999999</v>
      </c>
      <c r="G615">
        <v>0.223</v>
      </c>
      <c r="H615">
        <v>0.30099999999999999</v>
      </c>
      <c r="I615">
        <v>0.379</v>
      </c>
      <c r="J615" t="s">
        <v>1243</v>
      </c>
      <c r="K615" s="31" t="s">
        <v>822</v>
      </c>
      <c r="L615" s="31" t="s">
        <v>822</v>
      </c>
      <c r="M615" s="31" t="s">
        <v>822</v>
      </c>
      <c r="N615" s="2" t="s">
        <v>807</v>
      </c>
      <c r="W615" s="31"/>
      <c r="X615" s="31"/>
      <c r="Y615" s="31"/>
      <c r="Z615" s="2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</row>
    <row r="616" spans="1:38" x14ac:dyDescent="0.2">
      <c r="A616" t="s">
        <v>801</v>
      </c>
      <c r="B616" s="5">
        <v>0.59</v>
      </c>
      <c r="C616" s="5" t="str">
        <f t="shared" si="11"/>
        <v>40.59</v>
      </c>
      <c r="D616">
        <v>8.5000000000000006E-2</v>
      </c>
      <c r="E616">
        <v>8.5000000000000006E-2</v>
      </c>
      <c r="F616">
        <v>0.14499999999999999</v>
      </c>
      <c r="G616">
        <v>0.223</v>
      </c>
      <c r="H616">
        <v>0.30099999999999999</v>
      </c>
      <c r="I616">
        <v>0.379</v>
      </c>
      <c r="J616" t="s">
        <v>1243</v>
      </c>
      <c r="K616" s="31" t="s">
        <v>822</v>
      </c>
      <c r="L616" s="31" t="s">
        <v>822</v>
      </c>
      <c r="M616" s="31" t="s">
        <v>822</v>
      </c>
      <c r="N616" s="2" t="s">
        <v>807</v>
      </c>
      <c r="W616" s="31"/>
      <c r="X616" s="31"/>
      <c r="Y616" s="31"/>
      <c r="Z616" s="2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</row>
    <row r="617" spans="1:38" x14ac:dyDescent="0.2">
      <c r="A617" t="s">
        <v>801</v>
      </c>
      <c r="B617" s="5">
        <v>0.6</v>
      </c>
      <c r="C617" s="5" t="str">
        <f t="shared" si="11"/>
        <v>40.6</v>
      </c>
      <c r="D617">
        <v>8.5000000000000006E-2</v>
      </c>
      <c r="E617">
        <v>8.5000000000000006E-2</v>
      </c>
      <c r="F617">
        <v>0.14499999999999999</v>
      </c>
      <c r="G617">
        <v>0.223</v>
      </c>
      <c r="H617">
        <v>0.30099999999999999</v>
      </c>
      <c r="I617">
        <v>0.379</v>
      </c>
      <c r="J617" t="s">
        <v>1243</v>
      </c>
      <c r="K617" s="31" t="s">
        <v>822</v>
      </c>
      <c r="L617" s="31" t="s">
        <v>822</v>
      </c>
      <c r="M617" s="31" t="s">
        <v>822</v>
      </c>
      <c r="N617" s="2" t="s">
        <v>807</v>
      </c>
      <c r="W617" s="31"/>
      <c r="X617" s="31"/>
      <c r="Y617" s="31"/>
      <c r="Z617" s="2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</row>
    <row r="618" spans="1:38" x14ac:dyDescent="0.2">
      <c r="A618" t="s">
        <v>801</v>
      </c>
      <c r="B618" s="5">
        <v>0.61</v>
      </c>
      <c r="C618" s="5" t="str">
        <f t="shared" si="11"/>
        <v>40.61</v>
      </c>
      <c r="D618">
        <v>8.3000000000000004E-2</v>
      </c>
      <c r="E618">
        <v>8.3000000000000004E-2</v>
      </c>
      <c r="F618">
        <v>0.14299999999999999</v>
      </c>
      <c r="G618">
        <v>0.22</v>
      </c>
      <c r="H618">
        <v>0.29599999999999999</v>
      </c>
      <c r="I618">
        <v>0.373</v>
      </c>
      <c r="J618" t="s">
        <v>1243</v>
      </c>
      <c r="K618" s="31" t="s">
        <v>822</v>
      </c>
      <c r="L618" s="31" t="s">
        <v>822</v>
      </c>
      <c r="M618" s="31" t="s">
        <v>822</v>
      </c>
      <c r="N618" s="2" t="s">
        <v>807</v>
      </c>
      <c r="W618" s="31"/>
      <c r="X618" s="31"/>
      <c r="Y618" s="31"/>
      <c r="Z618" s="2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</row>
    <row r="619" spans="1:38" x14ac:dyDescent="0.2">
      <c r="A619" t="s">
        <v>801</v>
      </c>
      <c r="B619" s="5">
        <v>0.62</v>
      </c>
      <c r="C619" s="5" t="str">
        <f t="shared" si="11"/>
        <v>40.62</v>
      </c>
      <c r="D619">
        <v>8.3000000000000004E-2</v>
      </c>
      <c r="E619">
        <v>8.3000000000000004E-2</v>
      </c>
      <c r="F619">
        <v>0.14199999999999999</v>
      </c>
      <c r="G619">
        <v>0.218</v>
      </c>
      <c r="H619">
        <v>0.29499999999999998</v>
      </c>
      <c r="I619">
        <v>0.371</v>
      </c>
      <c r="J619" t="s">
        <v>1243</v>
      </c>
      <c r="K619" s="31" t="s">
        <v>822</v>
      </c>
      <c r="L619" s="31" t="s">
        <v>822</v>
      </c>
      <c r="M619" s="31" t="s">
        <v>822</v>
      </c>
      <c r="N619" s="2" t="s">
        <v>807</v>
      </c>
      <c r="W619" s="31"/>
      <c r="X619" s="31"/>
      <c r="Y619" s="31"/>
      <c r="Z619" s="2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</row>
    <row r="620" spans="1:38" x14ac:dyDescent="0.2">
      <c r="A620" t="s">
        <v>801</v>
      </c>
      <c r="B620" s="5">
        <v>0.63</v>
      </c>
      <c r="C620" s="5" t="str">
        <f t="shared" si="11"/>
        <v>40.63</v>
      </c>
      <c r="D620">
        <v>8.3000000000000004E-2</v>
      </c>
      <c r="E620">
        <v>8.3000000000000004E-2</v>
      </c>
      <c r="F620">
        <v>0.14199999999999999</v>
      </c>
      <c r="G620">
        <v>0.218</v>
      </c>
      <c r="H620">
        <v>0.29399999999999998</v>
      </c>
      <c r="I620">
        <v>0.37</v>
      </c>
      <c r="J620" t="s">
        <v>1243</v>
      </c>
      <c r="K620" s="31" t="s">
        <v>822</v>
      </c>
      <c r="L620" s="31" t="s">
        <v>822</v>
      </c>
      <c r="M620" s="31" t="s">
        <v>822</v>
      </c>
      <c r="N620" s="2" t="s">
        <v>807</v>
      </c>
      <c r="W620" s="31"/>
      <c r="X620" s="31"/>
      <c r="Y620" s="31"/>
      <c r="Z620" s="2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</row>
    <row r="621" spans="1:38" x14ac:dyDescent="0.2">
      <c r="A621" t="s">
        <v>801</v>
      </c>
      <c r="B621" s="5">
        <v>0.64</v>
      </c>
      <c r="C621" s="5" t="str">
        <f t="shared" si="11"/>
        <v>40.64</v>
      </c>
      <c r="D621">
        <v>8.2000000000000003E-2</v>
      </c>
      <c r="E621">
        <v>8.2000000000000003E-2</v>
      </c>
      <c r="F621">
        <v>0.14000000000000001</v>
      </c>
      <c r="G621">
        <v>0.216</v>
      </c>
      <c r="H621">
        <v>0.29099999999999998</v>
      </c>
      <c r="I621">
        <v>0.36699999999999999</v>
      </c>
      <c r="J621" t="s">
        <v>1243</v>
      </c>
      <c r="K621" s="31" t="s">
        <v>822</v>
      </c>
      <c r="L621" s="31" t="s">
        <v>822</v>
      </c>
      <c r="M621" s="31" t="s">
        <v>822</v>
      </c>
      <c r="N621" s="2" t="s">
        <v>807</v>
      </c>
      <c r="W621" s="31"/>
      <c r="X621" s="31"/>
      <c r="Y621" s="31"/>
      <c r="Z621" s="2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</row>
    <row r="622" spans="1:38" x14ac:dyDescent="0.2">
      <c r="A622" t="s">
        <v>801</v>
      </c>
      <c r="B622" s="5">
        <v>0.65</v>
      </c>
      <c r="C622" s="5" t="str">
        <f t="shared" si="11"/>
        <v>40.65</v>
      </c>
      <c r="D622">
        <v>8.2000000000000003E-2</v>
      </c>
      <c r="E622">
        <v>8.2000000000000003E-2</v>
      </c>
      <c r="F622">
        <v>0.14000000000000001</v>
      </c>
      <c r="G622">
        <v>0.216</v>
      </c>
      <c r="H622">
        <v>0.29099999999999998</v>
      </c>
      <c r="I622">
        <v>0.36699999999999999</v>
      </c>
      <c r="J622" t="s">
        <v>1243</v>
      </c>
      <c r="K622" s="31" t="s">
        <v>822</v>
      </c>
      <c r="L622" s="31" t="s">
        <v>822</v>
      </c>
      <c r="M622" s="31" t="s">
        <v>822</v>
      </c>
      <c r="N622" s="2" t="s">
        <v>807</v>
      </c>
      <c r="W622" s="31"/>
      <c r="X622" s="31"/>
      <c r="Y622" s="31"/>
      <c r="Z622" s="2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</row>
    <row r="623" spans="1:38" x14ac:dyDescent="0.2">
      <c r="A623" t="s">
        <v>801</v>
      </c>
      <c r="B623" s="5">
        <v>0.66</v>
      </c>
      <c r="C623" s="5" t="str">
        <f t="shared" si="11"/>
        <v>40.66</v>
      </c>
      <c r="D623">
        <v>8.1000000000000003E-2</v>
      </c>
      <c r="E623">
        <v>8.1000000000000003E-2</v>
      </c>
      <c r="F623">
        <v>0.13900000000000001</v>
      </c>
      <c r="G623">
        <v>0.214</v>
      </c>
      <c r="H623">
        <v>0.28799999999999998</v>
      </c>
      <c r="I623">
        <v>0.36299999999999999</v>
      </c>
      <c r="J623" t="s">
        <v>1243</v>
      </c>
      <c r="K623" s="31" t="s">
        <v>822</v>
      </c>
      <c r="L623" s="31" t="s">
        <v>822</v>
      </c>
      <c r="M623" s="31" t="s">
        <v>822</v>
      </c>
      <c r="N623" s="2" t="s">
        <v>807</v>
      </c>
      <c r="W623" s="31"/>
      <c r="X623" s="31"/>
      <c r="Y623" s="31"/>
      <c r="Z623" s="2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</row>
    <row r="624" spans="1:38" x14ac:dyDescent="0.2">
      <c r="A624" t="s">
        <v>801</v>
      </c>
      <c r="B624" s="5">
        <v>0.67</v>
      </c>
      <c r="C624" s="5" t="str">
        <f t="shared" si="11"/>
        <v>40.67</v>
      </c>
      <c r="D624">
        <v>8.1000000000000003E-2</v>
      </c>
      <c r="E624">
        <v>8.1000000000000003E-2</v>
      </c>
      <c r="F624">
        <v>0.13900000000000001</v>
      </c>
      <c r="G624">
        <v>0.21299999999999999</v>
      </c>
      <c r="H624">
        <v>0.28699999999999998</v>
      </c>
      <c r="I624">
        <v>0.36099999999999999</v>
      </c>
      <c r="J624" t="s">
        <v>1243</v>
      </c>
      <c r="K624" s="31" t="s">
        <v>822</v>
      </c>
      <c r="L624" s="31" t="s">
        <v>822</v>
      </c>
      <c r="M624" s="31" t="s">
        <v>822</v>
      </c>
      <c r="N624" s="2" t="s">
        <v>807</v>
      </c>
      <c r="W624" s="31"/>
      <c r="X624" s="31"/>
      <c r="Y624" s="31"/>
      <c r="Z624" s="2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</row>
    <row r="625" spans="1:38" x14ac:dyDescent="0.2">
      <c r="A625" t="s">
        <v>801</v>
      </c>
      <c r="B625" s="5">
        <v>0.68</v>
      </c>
      <c r="C625" s="5" t="str">
        <f t="shared" si="11"/>
        <v>40.68</v>
      </c>
      <c r="D625">
        <v>8.1000000000000003E-2</v>
      </c>
      <c r="E625">
        <v>8.1000000000000003E-2</v>
      </c>
      <c r="F625">
        <v>0.13800000000000001</v>
      </c>
      <c r="G625">
        <v>0.21099999999999999</v>
      </c>
      <c r="H625">
        <v>0.28499999999999998</v>
      </c>
      <c r="I625">
        <v>0.35799999999999998</v>
      </c>
      <c r="J625" t="s">
        <v>1243</v>
      </c>
      <c r="K625" s="31" t="s">
        <v>822</v>
      </c>
      <c r="L625" s="31" t="s">
        <v>822</v>
      </c>
      <c r="M625" s="31" t="s">
        <v>822</v>
      </c>
      <c r="N625" s="2" t="s">
        <v>807</v>
      </c>
      <c r="W625" s="31"/>
      <c r="X625" s="31"/>
      <c r="Y625" s="31"/>
      <c r="Z625" s="2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</row>
    <row r="626" spans="1:38" x14ac:dyDescent="0.2">
      <c r="A626" t="s">
        <v>801</v>
      </c>
      <c r="B626" s="5">
        <v>0.69</v>
      </c>
      <c r="C626" s="5" t="str">
        <f t="shared" si="11"/>
        <v>40.69</v>
      </c>
      <c r="D626">
        <v>8.1000000000000003E-2</v>
      </c>
      <c r="E626">
        <v>8.1000000000000003E-2</v>
      </c>
      <c r="F626">
        <v>0.13800000000000001</v>
      </c>
      <c r="G626">
        <v>0.21099999999999999</v>
      </c>
      <c r="H626">
        <v>0.28499999999999998</v>
      </c>
      <c r="I626">
        <v>0.35799999999999998</v>
      </c>
      <c r="J626" t="s">
        <v>1243</v>
      </c>
      <c r="K626" s="31" t="s">
        <v>822</v>
      </c>
      <c r="L626" s="31" t="s">
        <v>822</v>
      </c>
      <c r="M626" s="31" t="s">
        <v>822</v>
      </c>
      <c r="N626" s="2" t="s">
        <v>807</v>
      </c>
      <c r="W626" s="31"/>
      <c r="X626" s="31"/>
      <c r="Y626" s="31"/>
      <c r="Z626" s="2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</row>
    <row r="627" spans="1:38" x14ac:dyDescent="0.2">
      <c r="A627" t="s">
        <v>801</v>
      </c>
      <c r="B627" s="5">
        <v>0.7</v>
      </c>
      <c r="C627" s="5" t="str">
        <f t="shared" si="11"/>
        <v>40.7</v>
      </c>
      <c r="D627">
        <v>0.08</v>
      </c>
      <c r="E627">
        <v>0.08</v>
      </c>
      <c r="F627">
        <v>0.13600000000000001</v>
      </c>
      <c r="G627">
        <v>0.20899999999999999</v>
      </c>
      <c r="H627">
        <v>0.28199999999999997</v>
      </c>
      <c r="I627">
        <v>0.35399999999999998</v>
      </c>
      <c r="J627" t="s">
        <v>1243</v>
      </c>
      <c r="K627" s="31" t="s">
        <v>822</v>
      </c>
      <c r="L627" s="31" t="s">
        <v>822</v>
      </c>
      <c r="M627" s="31" t="s">
        <v>822</v>
      </c>
      <c r="N627" s="2" t="s">
        <v>807</v>
      </c>
      <c r="W627" s="31"/>
      <c r="X627" s="31"/>
      <c r="Y627" s="31"/>
      <c r="Z627" s="2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</row>
    <row r="628" spans="1:38" x14ac:dyDescent="0.2">
      <c r="A628" t="s">
        <v>801</v>
      </c>
      <c r="B628" s="5">
        <v>0.71</v>
      </c>
      <c r="C628" s="5" t="str">
        <f t="shared" si="11"/>
        <v>40.71</v>
      </c>
      <c r="D628">
        <v>0.08</v>
      </c>
      <c r="E628">
        <v>0.08</v>
      </c>
      <c r="F628">
        <v>0.13600000000000001</v>
      </c>
      <c r="G628">
        <v>0.20799999999999999</v>
      </c>
      <c r="H628">
        <v>0.28100000000000003</v>
      </c>
      <c r="I628">
        <v>0.35299999999999998</v>
      </c>
      <c r="J628" t="s">
        <v>1243</v>
      </c>
      <c r="K628" s="31" t="s">
        <v>822</v>
      </c>
      <c r="L628" s="31" t="s">
        <v>822</v>
      </c>
      <c r="M628" s="31" t="s">
        <v>822</v>
      </c>
      <c r="N628" s="2" t="s">
        <v>807</v>
      </c>
      <c r="W628" s="31"/>
      <c r="X628" s="31"/>
      <c r="Y628" s="31"/>
      <c r="Z628" s="2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</row>
    <row r="629" spans="1:38" x14ac:dyDescent="0.2">
      <c r="A629" t="s">
        <v>801</v>
      </c>
      <c r="B629" s="5">
        <v>0.72</v>
      </c>
      <c r="C629" s="5" t="str">
        <f t="shared" si="11"/>
        <v>40.72</v>
      </c>
      <c r="D629">
        <v>0.08</v>
      </c>
      <c r="E629">
        <v>0.08</v>
      </c>
      <c r="F629">
        <v>0.13600000000000001</v>
      </c>
      <c r="G629">
        <v>0.20799999999999999</v>
      </c>
      <c r="H629">
        <v>0.28100000000000003</v>
      </c>
      <c r="I629">
        <v>0.35299999999999998</v>
      </c>
      <c r="J629" t="s">
        <v>1243</v>
      </c>
      <c r="K629" s="31" t="s">
        <v>822</v>
      </c>
      <c r="L629" s="31" t="s">
        <v>822</v>
      </c>
      <c r="M629" s="31" t="s">
        <v>822</v>
      </c>
      <c r="N629" s="2" t="s">
        <v>807</v>
      </c>
      <c r="W629" s="31"/>
      <c r="X629" s="31"/>
      <c r="Y629" s="31"/>
      <c r="Z629" s="2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</row>
    <row r="630" spans="1:38" x14ac:dyDescent="0.2">
      <c r="A630" t="s">
        <v>801</v>
      </c>
      <c r="B630" s="5">
        <v>0.73</v>
      </c>
      <c r="C630" s="5" t="str">
        <f t="shared" si="11"/>
        <v>40.73</v>
      </c>
      <c r="D630">
        <v>7.9000000000000001E-2</v>
      </c>
      <c r="E630">
        <v>7.9000000000000001E-2</v>
      </c>
      <c r="F630">
        <v>0.13500000000000001</v>
      </c>
      <c r="G630">
        <v>0.20599999999999999</v>
      </c>
      <c r="H630">
        <v>0.27800000000000002</v>
      </c>
      <c r="I630">
        <v>0.35</v>
      </c>
      <c r="J630" t="s">
        <v>1243</v>
      </c>
      <c r="K630" s="31" t="s">
        <v>822</v>
      </c>
      <c r="L630" s="31" t="s">
        <v>822</v>
      </c>
      <c r="M630" s="31" t="s">
        <v>822</v>
      </c>
      <c r="N630" s="2" t="s">
        <v>807</v>
      </c>
      <c r="W630" s="31"/>
      <c r="X630" s="31"/>
      <c r="Y630" s="31"/>
      <c r="Z630" s="2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</row>
    <row r="631" spans="1:38" x14ac:dyDescent="0.2">
      <c r="A631" t="s">
        <v>801</v>
      </c>
      <c r="B631" s="5">
        <v>0.74</v>
      </c>
      <c r="C631" s="5" t="str">
        <f t="shared" si="11"/>
        <v>40.74</v>
      </c>
      <c r="D631">
        <v>7.9000000000000001E-2</v>
      </c>
      <c r="E631">
        <v>7.9000000000000001E-2</v>
      </c>
      <c r="F631">
        <v>0.13500000000000001</v>
      </c>
      <c r="G631">
        <v>0.20599999999999999</v>
      </c>
      <c r="H631">
        <v>0.27800000000000002</v>
      </c>
      <c r="I631">
        <v>0.35</v>
      </c>
      <c r="J631" t="s">
        <v>1243</v>
      </c>
      <c r="K631" s="31" t="s">
        <v>822</v>
      </c>
      <c r="L631" s="31" t="s">
        <v>822</v>
      </c>
      <c r="M631" s="31" t="s">
        <v>822</v>
      </c>
      <c r="N631" s="2" t="s">
        <v>807</v>
      </c>
      <c r="W631" s="31"/>
      <c r="X631" s="31"/>
      <c r="Y631" s="31"/>
      <c r="Z631" s="2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</row>
    <row r="632" spans="1:38" x14ac:dyDescent="0.2">
      <c r="A632" t="s">
        <v>801</v>
      </c>
      <c r="B632" s="5">
        <v>0.75</v>
      </c>
      <c r="C632" s="5" t="str">
        <f t="shared" si="11"/>
        <v>40.75</v>
      </c>
      <c r="D632">
        <v>7.8E-2</v>
      </c>
      <c r="E632">
        <v>7.8E-2</v>
      </c>
      <c r="F632">
        <v>0.13300000000000001</v>
      </c>
      <c r="G632">
        <v>0.20399999999999999</v>
      </c>
      <c r="H632">
        <v>0.27400000000000002</v>
      </c>
      <c r="I632">
        <v>0.34499999999999997</v>
      </c>
      <c r="J632" t="s">
        <v>1243</v>
      </c>
      <c r="K632" s="31" t="s">
        <v>822</v>
      </c>
      <c r="L632" s="31" t="s">
        <v>822</v>
      </c>
      <c r="M632" s="31" t="s">
        <v>822</v>
      </c>
      <c r="N632" s="2" t="s">
        <v>807</v>
      </c>
      <c r="W632" s="31"/>
      <c r="X632" s="31"/>
      <c r="Y632" s="31"/>
      <c r="Z632" s="2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</row>
    <row r="633" spans="1:38" x14ac:dyDescent="0.2">
      <c r="A633" t="s">
        <v>801</v>
      </c>
      <c r="B633" s="5">
        <v>0.76</v>
      </c>
      <c r="C633" s="5" t="str">
        <f t="shared" si="11"/>
        <v>40.76</v>
      </c>
      <c r="D633">
        <v>7.8E-2</v>
      </c>
      <c r="E633">
        <v>7.8E-2</v>
      </c>
      <c r="F633">
        <v>0.13300000000000001</v>
      </c>
      <c r="G633">
        <v>0.20399999999999999</v>
      </c>
      <c r="H633">
        <v>0.27400000000000002</v>
      </c>
      <c r="I633">
        <v>0.34499999999999997</v>
      </c>
      <c r="J633" t="s">
        <v>1243</v>
      </c>
      <c r="K633" s="31" t="s">
        <v>822</v>
      </c>
      <c r="L633" s="31" t="s">
        <v>822</v>
      </c>
      <c r="M633" s="31" t="s">
        <v>822</v>
      </c>
      <c r="N633" s="2" t="s">
        <v>807</v>
      </c>
      <c r="W633" s="31"/>
      <c r="X633" s="31"/>
      <c r="Y633" s="31"/>
      <c r="Z633" s="2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</row>
    <row r="634" spans="1:38" x14ac:dyDescent="0.2">
      <c r="A634" t="s">
        <v>801</v>
      </c>
      <c r="B634" s="5">
        <v>0.77</v>
      </c>
      <c r="C634" s="5" t="str">
        <f t="shared" si="11"/>
        <v>40.77</v>
      </c>
      <c r="D634">
        <v>7.6999999999999999E-2</v>
      </c>
      <c r="E634">
        <v>7.6999999999999999E-2</v>
      </c>
      <c r="F634">
        <v>0.13200000000000001</v>
      </c>
      <c r="G634">
        <v>0.20100000000000001</v>
      </c>
      <c r="H634">
        <v>0.27100000000000002</v>
      </c>
      <c r="I634">
        <v>0.34100000000000003</v>
      </c>
      <c r="J634" t="s">
        <v>1243</v>
      </c>
      <c r="K634" s="31" t="s">
        <v>822</v>
      </c>
      <c r="L634" s="31" t="s">
        <v>822</v>
      </c>
      <c r="M634" s="31" t="s">
        <v>822</v>
      </c>
      <c r="N634" s="2" t="s">
        <v>807</v>
      </c>
      <c r="W634" s="31"/>
      <c r="X634" s="31"/>
      <c r="Y634" s="31"/>
      <c r="Z634" s="2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</row>
    <row r="635" spans="1:38" x14ac:dyDescent="0.2">
      <c r="A635" t="s">
        <v>801</v>
      </c>
      <c r="B635" s="5">
        <v>0.78</v>
      </c>
      <c r="C635" s="5" t="str">
        <f t="shared" si="11"/>
        <v>40.78</v>
      </c>
      <c r="D635">
        <v>7.6999999999999999E-2</v>
      </c>
      <c r="E635">
        <v>7.6999999999999999E-2</v>
      </c>
      <c r="F635">
        <v>0.13100000000000001</v>
      </c>
      <c r="G635">
        <v>0.2</v>
      </c>
      <c r="H635">
        <v>0.26900000000000002</v>
      </c>
      <c r="I635">
        <v>0.33800000000000002</v>
      </c>
      <c r="J635" t="s">
        <v>1243</v>
      </c>
      <c r="K635" s="31" t="s">
        <v>822</v>
      </c>
      <c r="L635" s="31" t="s">
        <v>822</v>
      </c>
      <c r="M635" s="31" t="s">
        <v>822</v>
      </c>
      <c r="N635" s="2" t="s">
        <v>807</v>
      </c>
      <c r="W635" s="31"/>
      <c r="X635" s="31"/>
      <c r="Y635" s="31"/>
      <c r="Z635" s="2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</row>
    <row r="636" spans="1:38" x14ac:dyDescent="0.2">
      <c r="A636" t="s">
        <v>801</v>
      </c>
      <c r="B636" s="5">
        <v>0.79</v>
      </c>
      <c r="C636" s="5" t="str">
        <f t="shared" si="11"/>
        <v>40.79</v>
      </c>
      <c r="D636">
        <v>7.6999999999999999E-2</v>
      </c>
      <c r="E636">
        <v>7.6999999999999999E-2</v>
      </c>
      <c r="F636">
        <v>0.13</v>
      </c>
      <c r="G636">
        <v>0.19900000000000001</v>
      </c>
      <c r="H636">
        <v>0.26800000000000002</v>
      </c>
      <c r="I636">
        <v>0.33700000000000002</v>
      </c>
      <c r="J636" t="s">
        <v>1243</v>
      </c>
      <c r="K636" s="31" t="s">
        <v>822</v>
      </c>
      <c r="L636" s="31" t="s">
        <v>822</v>
      </c>
      <c r="M636" s="31" t="s">
        <v>822</v>
      </c>
      <c r="N636" s="2" t="s">
        <v>807</v>
      </c>
      <c r="W636" s="31"/>
      <c r="X636" s="31"/>
      <c r="Y636" s="31"/>
      <c r="Z636" s="2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</row>
    <row r="637" spans="1:38" x14ac:dyDescent="0.2">
      <c r="A637" t="s">
        <v>801</v>
      </c>
      <c r="B637" s="5">
        <v>0.8</v>
      </c>
      <c r="C637" s="5" t="str">
        <f t="shared" si="11"/>
        <v>40.8</v>
      </c>
      <c r="D637">
        <v>7.5999999999999998E-2</v>
      </c>
      <c r="E637">
        <v>7.5999999999999998E-2</v>
      </c>
      <c r="F637">
        <v>0.129</v>
      </c>
      <c r="G637">
        <v>0.19700000000000001</v>
      </c>
      <c r="H637">
        <v>0.26500000000000001</v>
      </c>
      <c r="I637">
        <v>0.33400000000000002</v>
      </c>
      <c r="J637" t="s">
        <v>1243</v>
      </c>
      <c r="K637" s="31" t="s">
        <v>822</v>
      </c>
      <c r="L637" s="31" t="s">
        <v>822</v>
      </c>
      <c r="M637" s="31" t="s">
        <v>822</v>
      </c>
      <c r="N637" s="2" t="s">
        <v>807</v>
      </c>
      <c r="W637" s="31"/>
      <c r="X637" s="31"/>
      <c r="Y637" s="31"/>
      <c r="Z637" s="2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</row>
    <row r="638" spans="1:38" x14ac:dyDescent="0.2">
      <c r="A638" t="s">
        <v>801</v>
      </c>
      <c r="B638" s="5">
        <v>0.81</v>
      </c>
      <c r="C638" s="5" t="str">
        <f t="shared" si="11"/>
        <v>40.81</v>
      </c>
      <c r="D638">
        <v>7.5999999999999998E-2</v>
      </c>
      <c r="E638">
        <v>7.5999999999999998E-2</v>
      </c>
      <c r="F638">
        <v>0.129</v>
      </c>
      <c r="G638">
        <v>0.19700000000000001</v>
      </c>
      <c r="H638">
        <v>0.26400000000000001</v>
      </c>
      <c r="I638">
        <v>0.33200000000000002</v>
      </c>
      <c r="J638" t="s">
        <v>1243</v>
      </c>
      <c r="K638" s="31" t="s">
        <v>822</v>
      </c>
      <c r="L638" s="31" t="s">
        <v>822</v>
      </c>
      <c r="M638" s="31" t="s">
        <v>822</v>
      </c>
      <c r="N638" s="2" t="s">
        <v>807</v>
      </c>
      <c r="W638" s="31"/>
      <c r="X638" s="31"/>
      <c r="Y638" s="31"/>
      <c r="Z638" s="2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</row>
    <row r="639" spans="1:38" x14ac:dyDescent="0.2">
      <c r="A639" t="s">
        <v>801</v>
      </c>
      <c r="B639" s="5">
        <v>0.82</v>
      </c>
      <c r="C639" s="5" t="str">
        <f t="shared" si="11"/>
        <v>40.82</v>
      </c>
      <c r="D639">
        <v>7.4999999999999997E-2</v>
      </c>
      <c r="E639">
        <v>7.4999999999999997E-2</v>
      </c>
      <c r="F639">
        <v>0.128</v>
      </c>
      <c r="G639">
        <v>0.19500000000000001</v>
      </c>
      <c r="H639">
        <v>0.26300000000000001</v>
      </c>
      <c r="I639">
        <v>0.33</v>
      </c>
      <c r="J639" t="s">
        <v>1243</v>
      </c>
      <c r="K639" s="31" t="s">
        <v>822</v>
      </c>
      <c r="L639" s="31" t="s">
        <v>822</v>
      </c>
      <c r="M639" s="31" t="s">
        <v>822</v>
      </c>
      <c r="N639" s="2" t="s">
        <v>807</v>
      </c>
      <c r="W639" s="31"/>
      <c r="X639" s="31"/>
      <c r="Y639" s="31"/>
      <c r="Z639" s="2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</row>
    <row r="640" spans="1:38" x14ac:dyDescent="0.2">
      <c r="A640" t="s">
        <v>801</v>
      </c>
      <c r="B640" s="5">
        <v>0.83</v>
      </c>
      <c r="C640" s="5" t="str">
        <f t="shared" si="11"/>
        <v>40.83</v>
      </c>
      <c r="D640">
        <v>7.4999999999999997E-2</v>
      </c>
      <c r="E640">
        <v>7.4999999999999997E-2</v>
      </c>
      <c r="F640">
        <v>0.127</v>
      </c>
      <c r="G640">
        <v>0.19400000000000001</v>
      </c>
      <c r="H640">
        <v>0.26100000000000001</v>
      </c>
      <c r="I640">
        <v>0.32800000000000001</v>
      </c>
      <c r="J640" t="s">
        <v>1243</v>
      </c>
      <c r="K640" s="31" t="s">
        <v>822</v>
      </c>
      <c r="L640" s="31" t="s">
        <v>822</v>
      </c>
      <c r="M640" s="31" t="s">
        <v>822</v>
      </c>
      <c r="N640" s="2" t="s">
        <v>807</v>
      </c>
      <c r="W640" s="31"/>
      <c r="X640" s="31"/>
      <c r="Y640" s="31"/>
      <c r="Z640" s="2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</row>
    <row r="641" spans="1:38" x14ac:dyDescent="0.2">
      <c r="A641" t="s">
        <v>801</v>
      </c>
      <c r="B641" s="5">
        <v>0.84</v>
      </c>
      <c r="C641" s="5" t="str">
        <f t="shared" si="11"/>
        <v>40.84</v>
      </c>
      <c r="D641">
        <v>7.4999999999999997E-2</v>
      </c>
      <c r="E641">
        <v>7.4999999999999997E-2</v>
      </c>
      <c r="F641">
        <v>0.127</v>
      </c>
      <c r="G641">
        <v>0.193</v>
      </c>
      <c r="H641">
        <v>0.26</v>
      </c>
      <c r="I641">
        <v>0.32600000000000001</v>
      </c>
      <c r="J641" t="s">
        <v>1243</v>
      </c>
      <c r="K641" s="31" t="s">
        <v>822</v>
      </c>
      <c r="L641" s="31" t="s">
        <v>822</v>
      </c>
      <c r="M641" s="31" t="s">
        <v>822</v>
      </c>
      <c r="N641" s="2" t="s">
        <v>807</v>
      </c>
      <c r="W641" s="31"/>
      <c r="X641" s="31"/>
      <c r="Y641" s="31"/>
      <c r="Z641" s="2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</row>
    <row r="642" spans="1:38" x14ac:dyDescent="0.2">
      <c r="A642" t="s">
        <v>801</v>
      </c>
      <c r="B642" s="5">
        <v>0.85</v>
      </c>
      <c r="C642" s="5" t="str">
        <f t="shared" si="11"/>
        <v>40.85</v>
      </c>
      <c r="D642">
        <v>7.3999999999999996E-2</v>
      </c>
      <c r="E642">
        <v>7.3999999999999996E-2</v>
      </c>
      <c r="F642">
        <v>0.126</v>
      </c>
      <c r="G642">
        <v>0.191</v>
      </c>
      <c r="H642">
        <v>0.25700000000000001</v>
      </c>
      <c r="I642">
        <v>0.32300000000000001</v>
      </c>
      <c r="J642" t="s">
        <v>1243</v>
      </c>
      <c r="K642" s="31" t="s">
        <v>822</v>
      </c>
      <c r="L642" s="31" t="s">
        <v>822</v>
      </c>
      <c r="M642" s="31" t="s">
        <v>822</v>
      </c>
      <c r="N642" s="2" t="s">
        <v>807</v>
      </c>
      <c r="W642" s="31"/>
      <c r="X642" s="31"/>
      <c r="Y642" s="31"/>
      <c r="Z642" s="2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</row>
    <row r="643" spans="1:38" x14ac:dyDescent="0.2">
      <c r="A643" t="s">
        <v>801</v>
      </c>
      <c r="B643" s="5">
        <v>0.86</v>
      </c>
      <c r="C643" s="5" t="str">
        <f t="shared" si="11"/>
        <v>40.86</v>
      </c>
      <c r="D643">
        <v>7.3999999999999996E-2</v>
      </c>
      <c r="E643">
        <v>7.3999999999999996E-2</v>
      </c>
      <c r="F643">
        <v>0.125</v>
      </c>
      <c r="G643">
        <v>0.191</v>
      </c>
      <c r="H643">
        <v>0.25600000000000001</v>
      </c>
      <c r="I643">
        <v>0.32200000000000001</v>
      </c>
      <c r="J643" t="s">
        <v>1243</v>
      </c>
      <c r="K643" s="31" t="s">
        <v>822</v>
      </c>
      <c r="L643" s="31" t="s">
        <v>822</v>
      </c>
      <c r="M643" s="31" t="s">
        <v>822</v>
      </c>
      <c r="N643" s="2" t="s">
        <v>807</v>
      </c>
      <c r="W643" s="31"/>
      <c r="X643" s="31"/>
      <c r="Y643" s="31"/>
      <c r="Z643" s="2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</row>
    <row r="644" spans="1:38" x14ac:dyDescent="0.2">
      <c r="A644" t="s">
        <v>801</v>
      </c>
      <c r="B644" s="5">
        <v>0.87</v>
      </c>
      <c r="C644" s="5" t="str">
        <f t="shared" si="11"/>
        <v>40.87</v>
      </c>
      <c r="D644">
        <v>7.2999999999999995E-2</v>
      </c>
      <c r="E644">
        <v>7.2999999999999995E-2</v>
      </c>
      <c r="F644">
        <v>0.124</v>
      </c>
      <c r="G644">
        <v>0.189</v>
      </c>
      <c r="H644">
        <v>0.254</v>
      </c>
      <c r="I644">
        <v>0.31900000000000001</v>
      </c>
      <c r="J644" t="s">
        <v>1243</v>
      </c>
      <c r="K644" s="31" t="s">
        <v>822</v>
      </c>
      <c r="L644" s="31" t="s">
        <v>822</v>
      </c>
      <c r="M644" s="31" t="s">
        <v>822</v>
      </c>
      <c r="N644" s="2" t="s">
        <v>807</v>
      </c>
      <c r="W644" s="31"/>
      <c r="X644" s="31"/>
      <c r="Y644" s="31"/>
      <c r="Z644" s="2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</row>
    <row r="645" spans="1:38" x14ac:dyDescent="0.2">
      <c r="A645" t="s">
        <v>801</v>
      </c>
      <c r="B645" s="5">
        <v>0.88</v>
      </c>
      <c r="C645" s="5" t="str">
        <f t="shared" si="11"/>
        <v>40.88</v>
      </c>
      <c r="D645">
        <v>7.2999999999999995E-2</v>
      </c>
      <c r="E645">
        <v>7.2999999999999995E-2</v>
      </c>
      <c r="F645">
        <v>0.124</v>
      </c>
      <c r="G645">
        <v>0.189</v>
      </c>
      <c r="H645">
        <v>0.253</v>
      </c>
      <c r="I645">
        <v>0.318</v>
      </c>
      <c r="J645" t="s">
        <v>1243</v>
      </c>
      <c r="K645" s="31" t="s">
        <v>822</v>
      </c>
      <c r="L645" s="31" t="s">
        <v>822</v>
      </c>
      <c r="M645" s="31" t="s">
        <v>822</v>
      </c>
      <c r="N645" s="2" t="s">
        <v>807</v>
      </c>
      <c r="W645" s="31"/>
      <c r="X645" s="31"/>
      <c r="Y645" s="31"/>
      <c r="Z645" s="2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</row>
    <row r="646" spans="1:38" x14ac:dyDescent="0.2">
      <c r="A646" t="s">
        <v>801</v>
      </c>
      <c r="B646" s="5">
        <v>0.89</v>
      </c>
      <c r="C646" s="5" t="str">
        <f t="shared" si="11"/>
        <v>40.89</v>
      </c>
      <c r="D646">
        <v>7.2999999999999995E-2</v>
      </c>
      <c r="E646">
        <v>7.2999999999999995E-2</v>
      </c>
      <c r="F646">
        <v>0.124</v>
      </c>
      <c r="G646">
        <v>0.189</v>
      </c>
      <c r="H646">
        <v>0.253</v>
      </c>
      <c r="I646">
        <v>0.318</v>
      </c>
      <c r="J646" t="s">
        <v>1243</v>
      </c>
      <c r="K646" s="31" t="s">
        <v>822</v>
      </c>
      <c r="L646" s="31" t="s">
        <v>822</v>
      </c>
      <c r="M646" s="31" t="s">
        <v>822</v>
      </c>
      <c r="N646" s="2" t="s">
        <v>807</v>
      </c>
      <c r="W646" s="31"/>
      <c r="X646" s="31"/>
      <c r="Y646" s="31"/>
      <c r="Z646" s="2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</row>
    <row r="647" spans="1:38" x14ac:dyDescent="0.2">
      <c r="A647" t="s">
        <v>801</v>
      </c>
      <c r="B647" s="5">
        <v>0.9</v>
      </c>
      <c r="C647" s="5" t="str">
        <f t="shared" si="11"/>
        <v>40.9</v>
      </c>
      <c r="D647">
        <v>7.2999999999999995E-2</v>
      </c>
      <c r="E647">
        <v>7.2999999999999995E-2</v>
      </c>
      <c r="F647">
        <v>0.124</v>
      </c>
      <c r="G647">
        <v>0.189</v>
      </c>
      <c r="H647">
        <v>0.253</v>
      </c>
      <c r="I647">
        <v>0.318</v>
      </c>
      <c r="J647" t="s">
        <v>1243</v>
      </c>
      <c r="K647" s="31" t="s">
        <v>822</v>
      </c>
      <c r="L647" s="31" t="s">
        <v>822</v>
      </c>
      <c r="M647" s="31" t="s">
        <v>822</v>
      </c>
      <c r="N647" s="2" t="s">
        <v>807</v>
      </c>
      <c r="W647" s="31"/>
      <c r="X647" s="31"/>
      <c r="Y647" s="31"/>
      <c r="Z647" s="2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</row>
    <row r="648" spans="1:38" x14ac:dyDescent="0.2">
      <c r="A648" t="s">
        <v>801</v>
      </c>
      <c r="B648" s="5">
        <v>0.91</v>
      </c>
      <c r="C648" s="5" t="str">
        <f t="shared" si="11"/>
        <v>40.91</v>
      </c>
      <c r="D648">
        <v>7.1999999999999995E-2</v>
      </c>
      <c r="E648">
        <v>7.1999999999999995E-2</v>
      </c>
      <c r="F648">
        <v>0.122</v>
      </c>
      <c r="G648">
        <v>0.185</v>
      </c>
      <c r="H648">
        <v>0.249</v>
      </c>
      <c r="I648">
        <v>0.312</v>
      </c>
      <c r="J648" t="s">
        <v>1243</v>
      </c>
      <c r="K648" s="31" t="s">
        <v>822</v>
      </c>
      <c r="L648" s="31" t="s">
        <v>822</v>
      </c>
      <c r="M648" s="31" t="s">
        <v>822</v>
      </c>
      <c r="N648" s="2" t="s">
        <v>807</v>
      </c>
      <c r="W648" s="31"/>
      <c r="X648" s="31"/>
      <c r="Y648" s="31"/>
      <c r="Z648" s="2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</row>
    <row r="649" spans="1:38" x14ac:dyDescent="0.2">
      <c r="A649" t="s">
        <v>801</v>
      </c>
      <c r="B649" s="5">
        <v>0.92</v>
      </c>
      <c r="C649" s="5" t="str">
        <f t="shared" si="11"/>
        <v>40.92</v>
      </c>
      <c r="D649">
        <v>7.1999999999999995E-2</v>
      </c>
      <c r="E649">
        <v>7.1999999999999995E-2</v>
      </c>
      <c r="F649">
        <v>0.122</v>
      </c>
      <c r="G649">
        <v>0.185</v>
      </c>
      <c r="H649">
        <v>0.249</v>
      </c>
      <c r="I649">
        <v>0.312</v>
      </c>
      <c r="J649" t="s">
        <v>1243</v>
      </c>
      <c r="K649" s="31" t="s">
        <v>822</v>
      </c>
      <c r="L649" s="31" t="s">
        <v>822</v>
      </c>
      <c r="M649" s="31" t="s">
        <v>822</v>
      </c>
      <c r="N649" s="2" t="s">
        <v>807</v>
      </c>
      <c r="W649" s="31"/>
      <c r="X649" s="31"/>
      <c r="Y649" s="31"/>
      <c r="Z649" s="2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</row>
    <row r="650" spans="1:38" x14ac:dyDescent="0.2">
      <c r="A650" t="s">
        <v>801</v>
      </c>
      <c r="B650" s="5">
        <v>0.93</v>
      </c>
      <c r="C650" s="5" t="str">
        <f t="shared" si="11"/>
        <v>40.93</v>
      </c>
      <c r="D650">
        <v>7.0999999999999994E-2</v>
      </c>
      <c r="E650">
        <v>7.0999999999999994E-2</v>
      </c>
      <c r="F650">
        <v>0.12</v>
      </c>
      <c r="G650">
        <v>0.182</v>
      </c>
      <c r="H650">
        <v>0.24399999999999999</v>
      </c>
      <c r="I650">
        <v>0.30599999999999999</v>
      </c>
      <c r="J650" t="s">
        <v>1243</v>
      </c>
      <c r="K650" s="31" t="s">
        <v>822</v>
      </c>
      <c r="L650" s="31" t="s">
        <v>822</v>
      </c>
      <c r="M650" s="31" t="s">
        <v>822</v>
      </c>
      <c r="N650" s="2" t="s">
        <v>807</v>
      </c>
      <c r="W650" s="31"/>
      <c r="X650" s="31"/>
      <c r="Y650" s="31"/>
      <c r="Z650" s="2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</row>
    <row r="651" spans="1:38" x14ac:dyDescent="0.2">
      <c r="A651" t="s">
        <v>801</v>
      </c>
      <c r="B651" s="5">
        <v>0.94</v>
      </c>
      <c r="C651" s="5" t="str">
        <f t="shared" si="11"/>
        <v>40.94</v>
      </c>
      <c r="D651">
        <v>7.0999999999999994E-2</v>
      </c>
      <c r="E651">
        <v>7.0999999999999994E-2</v>
      </c>
      <c r="F651">
        <v>0.11899999999999999</v>
      </c>
      <c r="G651">
        <v>0.18099999999999999</v>
      </c>
      <c r="H651">
        <v>0.24299999999999999</v>
      </c>
      <c r="I651">
        <v>0.30499999999999999</v>
      </c>
      <c r="J651" t="s">
        <v>1243</v>
      </c>
      <c r="K651" s="31" t="s">
        <v>822</v>
      </c>
      <c r="L651" s="31" t="s">
        <v>822</v>
      </c>
      <c r="M651" s="31" t="s">
        <v>822</v>
      </c>
      <c r="N651" s="2" t="s">
        <v>807</v>
      </c>
      <c r="W651" s="31"/>
      <c r="X651" s="31"/>
      <c r="Y651" s="31"/>
      <c r="Z651" s="2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</row>
    <row r="652" spans="1:38" x14ac:dyDescent="0.2">
      <c r="A652" t="s">
        <v>801</v>
      </c>
      <c r="B652" s="5">
        <v>0.95</v>
      </c>
      <c r="C652" s="5" t="str">
        <f t="shared" si="11"/>
        <v>40.95</v>
      </c>
      <c r="D652">
        <v>7.0000000000000007E-2</v>
      </c>
      <c r="E652">
        <v>7.0000000000000007E-2</v>
      </c>
      <c r="F652">
        <v>0.11899999999999999</v>
      </c>
      <c r="G652">
        <v>0.18</v>
      </c>
      <c r="H652">
        <v>0.24099999999999999</v>
      </c>
      <c r="I652">
        <v>0.30299999999999999</v>
      </c>
      <c r="J652" t="s">
        <v>1243</v>
      </c>
      <c r="K652" s="31" t="s">
        <v>822</v>
      </c>
      <c r="L652" s="31" t="s">
        <v>822</v>
      </c>
      <c r="M652" s="31" t="s">
        <v>822</v>
      </c>
      <c r="N652" s="2" t="s">
        <v>807</v>
      </c>
      <c r="W652" s="31"/>
      <c r="X652" s="31"/>
      <c r="Y652" s="31"/>
      <c r="Z652" s="2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</row>
    <row r="653" spans="1:38" x14ac:dyDescent="0.2">
      <c r="A653" t="s">
        <v>801</v>
      </c>
      <c r="B653" s="5">
        <v>0.96</v>
      </c>
      <c r="C653" s="5" t="str">
        <f t="shared" si="11"/>
        <v>40.96</v>
      </c>
      <c r="D653">
        <v>7.0000000000000007E-2</v>
      </c>
      <c r="E653">
        <v>7.0000000000000007E-2</v>
      </c>
      <c r="F653">
        <v>0.11799999999999999</v>
      </c>
      <c r="G653">
        <v>0.17899999999999999</v>
      </c>
      <c r="H653">
        <v>0.24</v>
      </c>
      <c r="I653">
        <v>0.3</v>
      </c>
      <c r="J653" t="s">
        <v>1243</v>
      </c>
      <c r="K653" s="31" t="s">
        <v>822</v>
      </c>
      <c r="L653" s="31" t="s">
        <v>822</v>
      </c>
      <c r="M653" s="31" t="s">
        <v>822</v>
      </c>
      <c r="N653" s="2" t="s">
        <v>807</v>
      </c>
      <c r="W653" s="31"/>
      <c r="X653" s="31"/>
      <c r="Y653" s="31"/>
      <c r="Z653" s="2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</row>
    <row r="654" spans="1:38" x14ac:dyDescent="0.2">
      <c r="A654" t="s">
        <v>801</v>
      </c>
      <c r="B654" s="5">
        <v>0.97</v>
      </c>
      <c r="C654" s="5" t="str">
        <f t="shared" si="11"/>
        <v>40.97</v>
      </c>
      <c r="D654">
        <v>6.9000000000000006E-2</v>
      </c>
      <c r="E654">
        <v>6.9000000000000006E-2</v>
      </c>
      <c r="F654">
        <v>0.11700000000000001</v>
      </c>
      <c r="G654">
        <v>0.17699999999999999</v>
      </c>
      <c r="H654">
        <v>0.23799999999999999</v>
      </c>
      <c r="I654">
        <v>0.29799999999999999</v>
      </c>
      <c r="J654" t="s">
        <v>1243</v>
      </c>
      <c r="K654" s="31" t="s">
        <v>822</v>
      </c>
      <c r="L654" s="31" t="s">
        <v>822</v>
      </c>
      <c r="M654" s="31" t="s">
        <v>822</v>
      </c>
      <c r="N654" s="2" t="s">
        <v>807</v>
      </c>
      <c r="W654" s="31"/>
      <c r="X654" s="31"/>
      <c r="Y654" s="31"/>
      <c r="Z654" s="2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</row>
    <row r="655" spans="1:38" x14ac:dyDescent="0.2">
      <c r="A655" t="s">
        <v>801</v>
      </c>
      <c r="B655" s="5">
        <v>0.98</v>
      </c>
      <c r="C655" s="5" t="str">
        <f t="shared" si="11"/>
        <v>40.98</v>
      </c>
      <c r="D655">
        <v>6.9000000000000006E-2</v>
      </c>
      <c r="E655">
        <v>6.9000000000000006E-2</v>
      </c>
      <c r="F655">
        <v>0.11700000000000001</v>
      </c>
      <c r="G655">
        <v>0.17699999999999999</v>
      </c>
      <c r="H655">
        <v>0.23799999999999999</v>
      </c>
      <c r="I655">
        <v>0.29799999999999999</v>
      </c>
      <c r="J655" t="s">
        <v>1243</v>
      </c>
      <c r="K655" s="31" t="s">
        <v>822</v>
      </c>
      <c r="L655" s="31" t="s">
        <v>822</v>
      </c>
      <c r="M655" s="31" t="s">
        <v>822</v>
      </c>
      <c r="N655" s="2" t="s">
        <v>807</v>
      </c>
      <c r="W655" s="31"/>
      <c r="X655" s="31"/>
      <c r="Y655" s="31"/>
      <c r="Z655" s="2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</row>
    <row r="656" spans="1:38" x14ac:dyDescent="0.2">
      <c r="A656" t="s">
        <v>801</v>
      </c>
      <c r="B656" s="5">
        <v>0.99</v>
      </c>
      <c r="C656" s="5" t="str">
        <f t="shared" si="11"/>
        <v>40.99</v>
      </c>
      <c r="D656">
        <v>6.9000000000000006E-2</v>
      </c>
      <c r="E656">
        <v>6.9000000000000006E-2</v>
      </c>
      <c r="F656">
        <v>0.11700000000000001</v>
      </c>
      <c r="G656">
        <v>0.17699999999999999</v>
      </c>
      <c r="H656">
        <v>0.23799999999999999</v>
      </c>
      <c r="I656">
        <v>0.29799999999999999</v>
      </c>
      <c r="J656" t="s">
        <v>1243</v>
      </c>
      <c r="K656" s="31" t="s">
        <v>822</v>
      </c>
      <c r="L656" s="31" t="s">
        <v>822</v>
      </c>
      <c r="M656" s="31" t="s">
        <v>822</v>
      </c>
      <c r="N656" s="2" t="s">
        <v>807</v>
      </c>
      <c r="W656" s="31"/>
      <c r="X656" s="31"/>
      <c r="Y656" s="31"/>
      <c r="Z656" s="2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</row>
    <row r="657" spans="1:38" x14ac:dyDescent="0.2">
      <c r="A657" t="s">
        <v>801</v>
      </c>
      <c r="B657" s="5">
        <v>1</v>
      </c>
      <c r="C657" s="5" t="str">
        <f t="shared" si="11"/>
        <v>41</v>
      </c>
      <c r="D657">
        <v>6.9000000000000006E-2</v>
      </c>
      <c r="E657">
        <v>6.9000000000000006E-2</v>
      </c>
      <c r="F657">
        <v>0.11700000000000001</v>
      </c>
      <c r="G657">
        <v>0.17699999999999999</v>
      </c>
      <c r="H657">
        <v>0.23799999999999999</v>
      </c>
      <c r="I657">
        <v>0.29799999999999999</v>
      </c>
      <c r="J657" t="s">
        <v>1243</v>
      </c>
      <c r="K657" s="31" t="s">
        <v>822</v>
      </c>
      <c r="L657" s="31" t="s">
        <v>822</v>
      </c>
      <c r="M657" s="31" t="s">
        <v>822</v>
      </c>
      <c r="N657" s="2" t="s">
        <v>807</v>
      </c>
      <c r="W657" s="31"/>
      <c r="X657" s="31"/>
      <c r="Y657" s="31"/>
      <c r="Z657" s="2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</row>
    <row r="658" spans="1:38" x14ac:dyDescent="0.2">
      <c r="A658" t="s">
        <v>801</v>
      </c>
      <c r="B658" s="5">
        <v>1.01</v>
      </c>
      <c r="C658" s="5" t="str">
        <f t="shared" si="11"/>
        <v>41.01</v>
      </c>
      <c r="D658">
        <v>6.8000000000000005E-2</v>
      </c>
      <c r="E658">
        <v>6.8000000000000005E-2</v>
      </c>
      <c r="F658">
        <v>0.115</v>
      </c>
      <c r="G658">
        <v>0.17299999999999999</v>
      </c>
      <c r="H658">
        <v>0.23200000000000001</v>
      </c>
      <c r="I658">
        <v>0.29099999999999998</v>
      </c>
      <c r="J658" t="s">
        <v>1243</v>
      </c>
      <c r="K658" s="31" t="s">
        <v>822</v>
      </c>
      <c r="L658" s="31" t="s">
        <v>822</v>
      </c>
      <c r="M658" s="31" t="s">
        <v>822</v>
      </c>
      <c r="N658" s="2" t="s">
        <v>807</v>
      </c>
      <c r="W658" s="31"/>
      <c r="X658" s="31"/>
      <c r="Y658" s="31"/>
      <c r="Z658" s="2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</row>
    <row r="659" spans="1:38" x14ac:dyDescent="0.2">
      <c r="A659" t="s">
        <v>801</v>
      </c>
      <c r="B659" s="5">
        <v>1.02</v>
      </c>
      <c r="C659" s="5" t="str">
        <f t="shared" si="11"/>
        <v>41.02</v>
      </c>
      <c r="D659">
        <v>6.8000000000000005E-2</v>
      </c>
      <c r="E659">
        <v>6.8000000000000005E-2</v>
      </c>
      <c r="F659">
        <v>0.114</v>
      </c>
      <c r="G659">
        <v>0.17199999999999999</v>
      </c>
      <c r="H659">
        <v>0.23</v>
      </c>
      <c r="I659">
        <v>0.28799999999999998</v>
      </c>
      <c r="J659" t="s">
        <v>1243</v>
      </c>
      <c r="K659" s="31" t="s">
        <v>822</v>
      </c>
      <c r="L659" s="31" t="s">
        <v>822</v>
      </c>
      <c r="M659" s="31" t="s">
        <v>822</v>
      </c>
      <c r="N659" s="2" t="s">
        <v>807</v>
      </c>
      <c r="W659" s="31"/>
      <c r="X659" s="31"/>
      <c r="Y659" s="31"/>
      <c r="Z659" s="2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</row>
    <row r="660" spans="1:38" x14ac:dyDescent="0.2">
      <c r="A660" t="s">
        <v>801</v>
      </c>
      <c r="B660" s="5">
        <v>1.03</v>
      </c>
      <c r="C660" s="5" t="str">
        <f t="shared" si="11"/>
        <v>41.03</v>
      </c>
      <c r="D660">
        <v>6.7000000000000004E-2</v>
      </c>
      <c r="E660">
        <v>6.7000000000000004E-2</v>
      </c>
      <c r="F660">
        <v>0.113</v>
      </c>
      <c r="G660">
        <v>0.17100000000000001</v>
      </c>
      <c r="H660">
        <v>0.22900000000000001</v>
      </c>
      <c r="I660">
        <v>0.28599999999999998</v>
      </c>
      <c r="J660" t="s">
        <v>1243</v>
      </c>
      <c r="K660" s="31" t="s">
        <v>822</v>
      </c>
      <c r="L660" s="31" t="s">
        <v>822</v>
      </c>
      <c r="M660" s="31" t="s">
        <v>822</v>
      </c>
      <c r="N660" s="2" t="s">
        <v>807</v>
      </c>
      <c r="W660" s="31"/>
      <c r="X660" s="31"/>
      <c r="Y660" s="31"/>
      <c r="Z660" s="2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</row>
    <row r="661" spans="1:38" x14ac:dyDescent="0.2">
      <c r="A661" t="s">
        <v>801</v>
      </c>
      <c r="B661" s="5">
        <v>1.04</v>
      </c>
      <c r="C661" s="5" t="str">
        <f t="shared" si="11"/>
        <v>41.04</v>
      </c>
      <c r="D661">
        <v>6.7000000000000004E-2</v>
      </c>
      <c r="E661">
        <v>6.7000000000000004E-2</v>
      </c>
      <c r="F661">
        <v>0.112</v>
      </c>
      <c r="G661">
        <v>0.17</v>
      </c>
      <c r="H661">
        <v>0.22700000000000001</v>
      </c>
      <c r="I661">
        <v>0.28399999999999997</v>
      </c>
      <c r="J661" t="s">
        <v>1243</v>
      </c>
      <c r="K661" s="31" t="s">
        <v>822</v>
      </c>
      <c r="L661" s="31" t="s">
        <v>822</v>
      </c>
      <c r="M661" s="31" t="s">
        <v>822</v>
      </c>
      <c r="N661" s="2" t="s">
        <v>807</v>
      </c>
      <c r="W661" s="31"/>
      <c r="X661" s="31"/>
      <c r="Y661" s="31"/>
      <c r="Z661" s="2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</row>
    <row r="662" spans="1:38" x14ac:dyDescent="0.2">
      <c r="A662" t="s">
        <v>801</v>
      </c>
      <c r="B662" s="5">
        <v>1.05</v>
      </c>
      <c r="C662" s="5" t="str">
        <f t="shared" si="11"/>
        <v>41.05</v>
      </c>
      <c r="D662">
        <v>6.6000000000000003E-2</v>
      </c>
      <c r="E662">
        <v>6.6000000000000003E-2</v>
      </c>
      <c r="F662">
        <v>0.112</v>
      </c>
      <c r="G662">
        <v>0.16900000000000001</v>
      </c>
      <c r="H662">
        <v>0.22500000000000001</v>
      </c>
      <c r="I662">
        <v>0.28199999999999997</v>
      </c>
      <c r="J662" t="s">
        <v>1243</v>
      </c>
      <c r="K662" s="31" t="s">
        <v>822</v>
      </c>
      <c r="L662" s="31" t="s">
        <v>822</v>
      </c>
      <c r="M662" s="31" t="s">
        <v>822</v>
      </c>
      <c r="N662" s="2" t="s">
        <v>807</v>
      </c>
      <c r="W662" s="31"/>
      <c r="X662" s="31"/>
      <c r="Y662" s="31"/>
      <c r="Z662" s="2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</row>
    <row r="663" spans="1:38" x14ac:dyDescent="0.2">
      <c r="A663" t="s">
        <v>801</v>
      </c>
      <c r="B663" s="5">
        <v>1.06</v>
      </c>
      <c r="C663" s="5" t="str">
        <f t="shared" si="11"/>
        <v>41.06</v>
      </c>
      <c r="D663">
        <v>6.6000000000000003E-2</v>
      </c>
      <c r="E663">
        <v>6.6000000000000003E-2</v>
      </c>
      <c r="F663">
        <v>0.111</v>
      </c>
      <c r="G663">
        <v>0.16700000000000001</v>
      </c>
      <c r="H663">
        <v>0.224</v>
      </c>
      <c r="I663">
        <v>0.28000000000000003</v>
      </c>
      <c r="J663" t="s">
        <v>1243</v>
      </c>
      <c r="K663" s="31" t="s">
        <v>822</v>
      </c>
      <c r="L663" s="31" t="s">
        <v>822</v>
      </c>
      <c r="M663" s="31" t="s">
        <v>822</v>
      </c>
      <c r="N663" s="2" t="s">
        <v>807</v>
      </c>
      <c r="W663" s="31"/>
      <c r="X663" s="31"/>
      <c r="Y663" s="31"/>
      <c r="Z663" s="2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</row>
    <row r="664" spans="1:38" x14ac:dyDescent="0.2">
      <c r="A664" t="s">
        <v>801</v>
      </c>
      <c r="B664" s="5">
        <v>1.07</v>
      </c>
      <c r="C664" s="5" t="str">
        <f t="shared" si="11"/>
        <v>41.07</v>
      </c>
      <c r="D664">
        <v>6.6000000000000003E-2</v>
      </c>
      <c r="E664">
        <v>6.6000000000000003E-2</v>
      </c>
      <c r="F664">
        <v>0.111</v>
      </c>
      <c r="G664">
        <v>0.16700000000000001</v>
      </c>
      <c r="H664">
        <v>0.224</v>
      </c>
      <c r="I664">
        <v>0.28000000000000003</v>
      </c>
      <c r="J664" t="s">
        <v>1243</v>
      </c>
      <c r="K664" s="31" t="s">
        <v>822</v>
      </c>
      <c r="L664" s="31" t="s">
        <v>822</v>
      </c>
      <c r="M664" s="31" t="s">
        <v>822</v>
      </c>
      <c r="N664" s="2" t="s">
        <v>807</v>
      </c>
      <c r="W664" s="31"/>
      <c r="X664" s="31"/>
      <c r="Y664" s="31"/>
      <c r="Z664" s="2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</row>
    <row r="665" spans="1:38" x14ac:dyDescent="0.2">
      <c r="A665" t="s">
        <v>801</v>
      </c>
      <c r="B665" s="5">
        <v>1.08</v>
      </c>
      <c r="C665" s="5" t="str">
        <f t="shared" si="11"/>
        <v>41.08</v>
      </c>
      <c r="D665">
        <v>6.6000000000000003E-2</v>
      </c>
      <c r="E665">
        <v>6.6000000000000003E-2</v>
      </c>
      <c r="F665">
        <v>0.111</v>
      </c>
      <c r="G665">
        <v>0.16700000000000001</v>
      </c>
      <c r="H665">
        <v>0.224</v>
      </c>
      <c r="I665">
        <v>0.28000000000000003</v>
      </c>
      <c r="J665" t="s">
        <v>1243</v>
      </c>
      <c r="K665" s="31" t="s">
        <v>822</v>
      </c>
      <c r="L665" s="31" t="s">
        <v>822</v>
      </c>
      <c r="M665" s="31" t="s">
        <v>822</v>
      </c>
      <c r="N665" s="2" t="s">
        <v>807</v>
      </c>
      <c r="W665" s="31"/>
      <c r="X665" s="31"/>
      <c r="Y665" s="31"/>
      <c r="Z665" s="2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</row>
    <row r="666" spans="1:38" x14ac:dyDescent="0.2">
      <c r="A666" t="s">
        <v>801</v>
      </c>
      <c r="B666" s="5">
        <v>1.0900000000000001</v>
      </c>
      <c r="C666" s="5" t="str">
        <f t="shared" si="11"/>
        <v>41.09</v>
      </c>
      <c r="D666">
        <v>6.5000000000000002E-2</v>
      </c>
      <c r="E666">
        <v>6.5000000000000002E-2</v>
      </c>
      <c r="F666">
        <v>0.109</v>
      </c>
      <c r="G666">
        <v>0.16400000000000001</v>
      </c>
      <c r="H666">
        <v>0.219</v>
      </c>
      <c r="I666">
        <v>0.27400000000000002</v>
      </c>
      <c r="J666" t="s">
        <v>1243</v>
      </c>
      <c r="K666" s="31" t="s">
        <v>822</v>
      </c>
      <c r="L666" s="31" t="s">
        <v>822</v>
      </c>
      <c r="M666" s="31" t="s">
        <v>822</v>
      </c>
      <c r="N666" s="2" t="s">
        <v>807</v>
      </c>
      <c r="W666" s="31"/>
      <c r="X666" s="31"/>
      <c r="Y666" s="31"/>
      <c r="Z666" s="2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</row>
    <row r="667" spans="1:38" x14ac:dyDescent="0.2">
      <c r="A667" t="s">
        <v>801</v>
      </c>
      <c r="B667" s="5">
        <v>1.1000000000000001</v>
      </c>
      <c r="C667" s="5" t="str">
        <f t="shared" si="11"/>
        <v>41.1</v>
      </c>
      <c r="D667">
        <v>6.5000000000000002E-2</v>
      </c>
      <c r="E667">
        <v>6.5000000000000002E-2</v>
      </c>
      <c r="F667">
        <v>0.108</v>
      </c>
      <c r="G667">
        <v>0.16300000000000001</v>
      </c>
      <c r="H667">
        <v>0.217</v>
      </c>
      <c r="I667">
        <v>0.27200000000000002</v>
      </c>
      <c r="J667" t="s">
        <v>1243</v>
      </c>
      <c r="K667" s="31" t="s">
        <v>822</v>
      </c>
      <c r="L667" s="31" t="s">
        <v>822</v>
      </c>
      <c r="M667" s="31" t="s">
        <v>822</v>
      </c>
      <c r="N667" s="2" t="s">
        <v>807</v>
      </c>
      <c r="W667" s="31"/>
      <c r="X667" s="31"/>
      <c r="Y667" s="31"/>
      <c r="Z667" s="2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</row>
    <row r="668" spans="1:38" x14ac:dyDescent="0.2">
      <c r="A668" t="s">
        <v>801</v>
      </c>
      <c r="B668" s="5">
        <v>1.1100000000000001</v>
      </c>
      <c r="C668" s="5" t="str">
        <f t="shared" si="11"/>
        <v>41.11</v>
      </c>
      <c r="D668">
        <v>6.4000000000000001E-2</v>
      </c>
      <c r="E668">
        <v>6.4000000000000001E-2</v>
      </c>
      <c r="F668">
        <v>0.108</v>
      </c>
      <c r="G668">
        <v>0.16200000000000001</v>
      </c>
      <c r="H668">
        <v>0.216</v>
      </c>
      <c r="I668">
        <v>0.27</v>
      </c>
      <c r="J668" t="s">
        <v>1243</v>
      </c>
      <c r="K668" s="31" t="s">
        <v>822</v>
      </c>
      <c r="L668" s="31" t="s">
        <v>822</v>
      </c>
      <c r="M668" s="31" t="s">
        <v>822</v>
      </c>
      <c r="N668" s="2" t="s">
        <v>807</v>
      </c>
      <c r="W668" s="31"/>
      <c r="X668" s="31"/>
      <c r="Y668" s="31"/>
      <c r="Z668" s="2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</row>
    <row r="669" spans="1:38" x14ac:dyDescent="0.2">
      <c r="A669" t="s">
        <v>801</v>
      </c>
      <c r="B669" s="5">
        <v>1.1200000000000001</v>
      </c>
      <c r="C669" s="5" t="str">
        <f t="shared" si="11"/>
        <v>41.12</v>
      </c>
      <c r="D669">
        <v>6.4000000000000001E-2</v>
      </c>
      <c r="E669">
        <v>6.4000000000000001E-2</v>
      </c>
      <c r="F669">
        <v>0.107</v>
      </c>
      <c r="G669">
        <v>0.16</v>
      </c>
      <c r="H669">
        <v>0.214</v>
      </c>
      <c r="I669">
        <v>0.26800000000000002</v>
      </c>
      <c r="J669" t="s">
        <v>1243</v>
      </c>
      <c r="K669" s="31" t="s">
        <v>822</v>
      </c>
      <c r="L669" s="31" t="s">
        <v>822</v>
      </c>
      <c r="M669" s="31" t="s">
        <v>822</v>
      </c>
      <c r="N669" s="2" t="s">
        <v>807</v>
      </c>
      <c r="W669" s="31"/>
      <c r="X669" s="31"/>
      <c r="Y669" s="31"/>
      <c r="Z669" s="2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</row>
    <row r="670" spans="1:38" x14ac:dyDescent="0.2">
      <c r="A670" t="s">
        <v>801</v>
      </c>
      <c r="B670" s="5">
        <v>1.1299999999999999</v>
      </c>
      <c r="C670" s="5" t="str">
        <f t="shared" si="11"/>
        <v>41.13</v>
      </c>
      <c r="D670">
        <v>6.3E-2</v>
      </c>
      <c r="E670">
        <v>6.3E-2</v>
      </c>
      <c r="F670">
        <v>0.106</v>
      </c>
      <c r="G670">
        <v>0.159</v>
      </c>
      <c r="H670">
        <v>0.21199999999999999</v>
      </c>
      <c r="I670">
        <v>0.26600000000000001</v>
      </c>
      <c r="J670" t="s">
        <v>1243</v>
      </c>
      <c r="K670" s="31" t="s">
        <v>822</v>
      </c>
      <c r="L670" s="31" t="s">
        <v>822</v>
      </c>
      <c r="M670" s="31" t="s">
        <v>822</v>
      </c>
      <c r="N670" s="2" t="s">
        <v>807</v>
      </c>
      <c r="W670" s="31"/>
      <c r="X670" s="31"/>
      <c r="Y670" s="31"/>
      <c r="Z670" s="2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</row>
    <row r="671" spans="1:38" x14ac:dyDescent="0.2">
      <c r="A671" t="s">
        <v>801</v>
      </c>
      <c r="B671" s="5">
        <v>1.1399999999999999</v>
      </c>
      <c r="C671" s="5" t="str">
        <f t="shared" si="11"/>
        <v>41.14</v>
      </c>
      <c r="D671">
        <v>6.3E-2</v>
      </c>
      <c r="E671">
        <v>6.3E-2</v>
      </c>
      <c r="F671">
        <v>0.106</v>
      </c>
      <c r="G671">
        <v>0.159</v>
      </c>
      <c r="H671">
        <v>0.21199999999999999</v>
      </c>
      <c r="I671">
        <v>0.26600000000000001</v>
      </c>
      <c r="J671" t="s">
        <v>1243</v>
      </c>
      <c r="K671" s="31" t="s">
        <v>822</v>
      </c>
      <c r="L671" s="31" t="s">
        <v>822</v>
      </c>
      <c r="M671" s="31" t="s">
        <v>822</v>
      </c>
      <c r="N671" s="2" t="s">
        <v>807</v>
      </c>
      <c r="W671" s="31"/>
      <c r="X671" s="31"/>
      <c r="Y671" s="31"/>
      <c r="Z671" s="2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</row>
    <row r="672" spans="1:38" x14ac:dyDescent="0.2">
      <c r="A672" t="s">
        <v>801</v>
      </c>
      <c r="B672" s="5">
        <v>1.1499999999999999</v>
      </c>
      <c r="C672" s="5" t="str">
        <f t="shared" si="11"/>
        <v>41.15</v>
      </c>
      <c r="D672">
        <v>6.3E-2</v>
      </c>
      <c r="E672">
        <v>6.3E-2</v>
      </c>
      <c r="F672">
        <v>0.105</v>
      </c>
      <c r="G672">
        <v>0.157</v>
      </c>
      <c r="H672">
        <v>0.20899999999999999</v>
      </c>
      <c r="I672">
        <v>0.26100000000000001</v>
      </c>
      <c r="J672" t="s">
        <v>1243</v>
      </c>
      <c r="K672" s="31" t="s">
        <v>822</v>
      </c>
      <c r="L672" s="31" t="s">
        <v>822</v>
      </c>
      <c r="M672" s="31" t="s">
        <v>822</v>
      </c>
      <c r="N672" s="2" t="s">
        <v>807</v>
      </c>
      <c r="W672" s="31"/>
      <c r="X672" s="31"/>
      <c r="Y672" s="31"/>
      <c r="Z672" s="2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</row>
    <row r="673" spans="1:38" x14ac:dyDescent="0.2">
      <c r="A673" t="s">
        <v>801</v>
      </c>
      <c r="B673" s="5">
        <v>1.1599999999999999</v>
      </c>
      <c r="C673" s="5" t="str">
        <f t="shared" si="11"/>
        <v>41.16</v>
      </c>
      <c r="D673">
        <v>6.3E-2</v>
      </c>
      <c r="E673">
        <v>6.3E-2</v>
      </c>
      <c r="F673">
        <v>0.105</v>
      </c>
      <c r="G673">
        <v>0.157</v>
      </c>
      <c r="H673">
        <v>0.20899999999999999</v>
      </c>
      <c r="I673">
        <v>0.26100000000000001</v>
      </c>
      <c r="J673" t="s">
        <v>1243</v>
      </c>
      <c r="K673" s="31" t="s">
        <v>822</v>
      </c>
      <c r="L673" s="31" t="s">
        <v>822</v>
      </c>
      <c r="M673" s="31" t="s">
        <v>822</v>
      </c>
      <c r="N673" s="2" t="s">
        <v>807</v>
      </c>
      <c r="W673" s="31"/>
      <c r="X673" s="31"/>
      <c r="Y673" s="31"/>
      <c r="Z673" s="2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</row>
    <row r="674" spans="1:38" x14ac:dyDescent="0.2">
      <c r="A674" t="s">
        <v>801</v>
      </c>
      <c r="B674" s="5">
        <v>1.17</v>
      </c>
      <c r="C674" s="5" t="str">
        <f t="shared" si="11"/>
        <v>41.17</v>
      </c>
      <c r="D674">
        <v>6.3E-2</v>
      </c>
      <c r="E674">
        <v>6.3E-2</v>
      </c>
      <c r="F674">
        <v>0.105</v>
      </c>
      <c r="G674">
        <v>0.157</v>
      </c>
      <c r="H674">
        <v>0.20899999999999999</v>
      </c>
      <c r="I674">
        <v>0.26100000000000001</v>
      </c>
      <c r="J674" t="s">
        <v>1243</v>
      </c>
      <c r="K674" s="31" t="s">
        <v>822</v>
      </c>
      <c r="L674" s="31" t="s">
        <v>822</v>
      </c>
      <c r="M674" s="31" t="s">
        <v>822</v>
      </c>
      <c r="N674" s="2" t="s">
        <v>807</v>
      </c>
      <c r="W674" s="31"/>
      <c r="X674" s="31"/>
      <c r="Y674" s="31"/>
      <c r="Z674" s="2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</row>
    <row r="675" spans="1:38" x14ac:dyDescent="0.2">
      <c r="A675" t="s">
        <v>801</v>
      </c>
      <c r="B675" s="5">
        <v>1.18</v>
      </c>
      <c r="C675" s="5" t="str">
        <f t="shared" ref="C675:C738" si="12">SUBSTITUTE(4&amp;B675," ","")</f>
        <v>41.18</v>
      </c>
      <c r="D675">
        <v>6.3E-2</v>
      </c>
      <c r="E675">
        <v>6.3E-2</v>
      </c>
      <c r="F675">
        <v>0.105</v>
      </c>
      <c r="G675">
        <v>0.157</v>
      </c>
      <c r="H675">
        <v>0.20899999999999999</v>
      </c>
      <c r="I675">
        <v>0.26100000000000001</v>
      </c>
      <c r="J675" t="s">
        <v>1243</v>
      </c>
      <c r="K675" s="31" t="s">
        <v>822</v>
      </c>
      <c r="L675" s="31" t="s">
        <v>822</v>
      </c>
      <c r="M675" s="31" t="s">
        <v>822</v>
      </c>
      <c r="N675" s="2" t="s">
        <v>807</v>
      </c>
      <c r="W675" s="31"/>
      <c r="X675" s="31"/>
      <c r="Y675" s="31"/>
      <c r="Z675" s="2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</row>
    <row r="676" spans="1:38" x14ac:dyDescent="0.2">
      <c r="A676" t="s">
        <v>801</v>
      </c>
      <c r="B676" s="5">
        <v>1.19</v>
      </c>
      <c r="C676" s="5" t="str">
        <f t="shared" si="12"/>
        <v>41.19</v>
      </c>
      <c r="D676">
        <v>6.3E-2</v>
      </c>
      <c r="E676">
        <v>6.3E-2</v>
      </c>
      <c r="F676">
        <v>0.105</v>
      </c>
      <c r="G676">
        <v>0.157</v>
      </c>
      <c r="H676">
        <v>0.20899999999999999</v>
      </c>
      <c r="I676">
        <v>0.26100000000000001</v>
      </c>
      <c r="J676" t="s">
        <v>1243</v>
      </c>
      <c r="K676" s="31" t="s">
        <v>822</v>
      </c>
      <c r="L676" s="31" t="s">
        <v>822</v>
      </c>
      <c r="M676" s="31" t="s">
        <v>822</v>
      </c>
      <c r="N676" s="2" t="s">
        <v>807</v>
      </c>
      <c r="W676" s="31"/>
      <c r="X676" s="31"/>
      <c r="Y676" s="31"/>
      <c r="Z676" s="2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</row>
    <row r="677" spans="1:38" x14ac:dyDescent="0.2">
      <c r="A677" t="s">
        <v>801</v>
      </c>
      <c r="B677" s="5">
        <v>1.2</v>
      </c>
      <c r="C677" s="5" t="str">
        <f t="shared" si="12"/>
        <v>41.2</v>
      </c>
      <c r="D677">
        <v>6.3E-2</v>
      </c>
      <c r="E677">
        <v>6.3E-2</v>
      </c>
      <c r="F677">
        <v>0.105</v>
      </c>
      <c r="G677">
        <v>0.157</v>
      </c>
      <c r="H677">
        <v>0.20899999999999999</v>
      </c>
      <c r="I677">
        <v>0.26100000000000001</v>
      </c>
      <c r="J677" t="s">
        <v>1243</v>
      </c>
      <c r="K677" s="31" t="s">
        <v>822</v>
      </c>
      <c r="L677" s="31" t="s">
        <v>822</v>
      </c>
      <c r="M677" s="31" t="s">
        <v>822</v>
      </c>
      <c r="N677" s="2" t="s">
        <v>807</v>
      </c>
      <c r="W677" s="31"/>
      <c r="X677" s="31"/>
      <c r="Y677" s="31"/>
      <c r="Z677" s="2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</row>
    <row r="678" spans="1:38" x14ac:dyDescent="0.2">
      <c r="A678" t="s">
        <v>801</v>
      </c>
      <c r="B678" s="5">
        <v>1.21</v>
      </c>
      <c r="C678" s="5" t="str">
        <f t="shared" si="12"/>
        <v>41.21</v>
      </c>
      <c r="D678">
        <v>0.06</v>
      </c>
      <c r="E678">
        <v>0.06</v>
      </c>
      <c r="F678">
        <v>0.1</v>
      </c>
      <c r="G678">
        <v>0.15</v>
      </c>
      <c r="H678">
        <v>0.19900000000000001</v>
      </c>
      <c r="I678">
        <v>0.249</v>
      </c>
      <c r="J678" t="s">
        <v>1243</v>
      </c>
      <c r="K678" s="31" t="s">
        <v>822</v>
      </c>
      <c r="L678" s="31" t="s">
        <v>822</v>
      </c>
      <c r="M678" s="31" t="s">
        <v>822</v>
      </c>
      <c r="N678" s="2" t="s">
        <v>807</v>
      </c>
      <c r="W678" s="31"/>
      <c r="X678" s="31"/>
      <c r="Y678" s="31"/>
      <c r="Z678" s="2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</row>
    <row r="679" spans="1:38" x14ac:dyDescent="0.2">
      <c r="A679" t="s">
        <v>801</v>
      </c>
      <c r="B679" s="5">
        <v>1.22</v>
      </c>
      <c r="C679" s="5" t="str">
        <f t="shared" si="12"/>
        <v>41.22</v>
      </c>
      <c r="D679">
        <v>0.06</v>
      </c>
      <c r="E679">
        <v>0.06</v>
      </c>
      <c r="F679">
        <v>0.1</v>
      </c>
      <c r="G679">
        <v>0.14899999999999999</v>
      </c>
      <c r="H679">
        <v>0.19800000000000001</v>
      </c>
      <c r="I679">
        <v>0.247</v>
      </c>
      <c r="J679" t="s">
        <v>1243</v>
      </c>
      <c r="K679" s="31" t="s">
        <v>822</v>
      </c>
      <c r="L679" s="31" t="s">
        <v>822</v>
      </c>
      <c r="M679" s="31" t="s">
        <v>822</v>
      </c>
      <c r="N679" s="2" t="s">
        <v>807</v>
      </c>
      <c r="W679" s="31"/>
      <c r="X679" s="31"/>
      <c r="Y679" s="31"/>
      <c r="Z679" s="2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</row>
    <row r="680" spans="1:38" x14ac:dyDescent="0.2">
      <c r="A680" t="s">
        <v>801</v>
      </c>
      <c r="B680" s="5">
        <v>1.23</v>
      </c>
      <c r="C680" s="5" t="str">
        <f t="shared" si="12"/>
        <v>41.23</v>
      </c>
      <c r="D680">
        <v>0.06</v>
      </c>
      <c r="E680">
        <v>0.06</v>
      </c>
      <c r="F680">
        <v>9.9000000000000005E-2</v>
      </c>
      <c r="G680">
        <v>0.14799999999999999</v>
      </c>
      <c r="H680">
        <v>0.19600000000000001</v>
      </c>
      <c r="I680">
        <v>0.245</v>
      </c>
      <c r="J680" t="s">
        <v>1243</v>
      </c>
      <c r="K680" s="31" t="s">
        <v>822</v>
      </c>
      <c r="L680" s="31" t="s">
        <v>822</v>
      </c>
      <c r="M680" s="31" t="s">
        <v>822</v>
      </c>
      <c r="N680" s="2" t="s">
        <v>807</v>
      </c>
      <c r="W680" s="31"/>
      <c r="X680" s="31"/>
      <c r="Y680" s="31"/>
      <c r="Z680" s="2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</row>
    <row r="681" spans="1:38" x14ac:dyDescent="0.2">
      <c r="A681" t="s">
        <v>801</v>
      </c>
      <c r="B681" s="5">
        <v>1.24</v>
      </c>
      <c r="C681" s="5" t="str">
        <f t="shared" si="12"/>
        <v>41.24</v>
      </c>
      <c r="D681">
        <v>5.8999999999999997E-2</v>
      </c>
      <c r="E681">
        <v>5.8999999999999997E-2</v>
      </c>
      <c r="F681">
        <v>9.8000000000000004E-2</v>
      </c>
      <c r="G681">
        <v>0.14599999999999999</v>
      </c>
      <c r="H681">
        <v>0.19500000000000001</v>
      </c>
      <c r="I681">
        <v>0.24299999999999999</v>
      </c>
      <c r="J681" t="s">
        <v>1243</v>
      </c>
      <c r="K681" s="31" t="s">
        <v>822</v>
      </c>
      <c r="L681" s="31" t="s">
        <v>822</v>
      </c>
      <c r="M681" s="31" t="s">
        <v>822</v>
      </c>
      <c r="N681" s="2" t="s">
        <v>807</v>
      </c>
      <c r="W681" s="31"/>
      <c r="X681" s="31"/>
      <c r="Y681" s="31"/>
      <c r="Z681" s="2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</row>
    <row r="682" spans="1:38" x14ac:dyDescent="0.2">
      <c r="A682" t="s">
        <v>801</v>
      </c>
      <c r="B682" s="5">
        <v>1.25</v>
      </c>
      <c r="C682" s="5" t="str">
        <f t="shared" si="12"/>
        <v>41.25</v>
      </c>
      <c r="D682">
        <v>5.8999999999999997E-2</v>
      </c>
      <c r="E682">
        <v>5.8999999999999997E-2</v>
      </c>
      <c r="F682">
        <v>9.8000000000000004E-2</v>
      </c>
      <c r="G682">
        <v>0.14499999999999999</v>
      </c>
      <c r="H682">
        <v>0.193</v>
      </c>
      <c r="I682">
        <v>0.24099999999999999</v>
      </c>
      <c r="J682" t="s">
        <v>1243</v>
      </c>
      <c r="K682" s="31" t="s">
        <v>822</v>
      </c>
      <c r="L682" s="31" t="s">
        <v>822</v>
      </c>
      <c r="M682" s="31" t="s">
        <v>822</v>
      </c>
      <c r="N682" s="2" t="s">
        <v>807</v>
      </c>
      <c r="W682" s="31"/>
      <c r="X682" s="31"/>
      <c r="Y682" s="31"/>
      <c r="Z682" s="2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</row>
    <row r="683" spans="1:38" x14ac:dyDescent="0.2">
      <c r="A683" t="s">
        <v>801</v>
      </c>
      <c r="B683" s="5">
        <v>1.26</v>
      </c>
      <c r="C683" s="5" t="str">
        <f t="shared" si="12"/>
        <v>41.26</v>
      </c>
      <c r="D683">
        <v>5.8000000000000003E-2</v>
      </c>
      <c r="E683">
        <v>5.8000000000000003E-2</v>
      </c>
      <c r="F683">
        <v>9.7000000000000003E-2</v>
      </c>
      <c r="G683">
        <v>0.14399999999999999</v>
      </c>
      <c r="H683">
        <v>0.191</v>
      </c>
      <c r="I683">
        <v>0.23799999999999999</v>
      </c>
      <c r="J683" t="s">
        <v>1243</v>
      </c>
      <c r="K683" s="31" t="s">
        <v>822</v>
      </c>
      <c r="L683" s="31" t="s">
        <v>822</v>
      </c>
      <c r="M683" s="31" t="s">
        <v>822</v>
      </c>
      <c r="N683" s="2" t="s">
        <v>807</v>
      </c>
      <c r="W683" s="31"/>
      <c r="X683" s="31"/>
      <c r="Y683" s="31"/>
      <c r="Z683" s="2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</row>
    <row r="684" spans="1:38" x14ac:dyDescent="0.2">
      <c r="A684" t="s">
        <v>801</v>
      </c>
      <c r="B684" s="5">
        <v>1.27</v>
      </c>
      <c r="C684" s="5" t="str">
        <f t="shared" si="12"/>
        <v>41.27</v>
      </c>
      <c r="D684">
        <v>5.8000000000000003E-2</v>
      </c>
      <c r="E684">
        <v>5.8000000000000003E-2</v>
      </c>
      <c r="F684">
        <v>9.6000000000000002E-2</v>
      </c>
      <c r="G684">
        <v>0.14299999999999999</v>
      </c>
      <c r="H684">
        <v>0.19</v>
      </c>
      <c r="I684">
        <v>0.23599999999999999</v>
      </c>
      <c r="J684" t="s">
        <v>1243</v>
      </c>
      <c r="K684" s="31" t="s">
        <v>822</v>
      </c>
      <c r="L684" s="31" t="s">
        <v>822</v>
      </c>
      <c r="M684" s="31" t="s">
        <v>822</v>
      </c>
      <c r="N684" s="2" t="s">
        <v>807</v>
      </c>
      <c r="W684" s="31"/>
      <c r="X684" s="31"/>
      <c r="Y684" s="31"/>
      <c r="Z684" s="2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</row>
    <row r="685" spans="1:38" x14ac:dyDescent="0.2">
      <c r="A685" t="s">
        <v>801</v>
      </c>
      <c r="B685" s="5">
        <v>1.28</v>
      </c>
      <c r="C685" s="5" t="str">
        <f t="shared" si="12"/>
        <v>41.28</v>
      </c>
      <c r="D685">
        <v>5.8000000000000003E-2</v>
      </c>
      <c r="E685">
        <v>5.8000000000000003E-2</v>
      </c>
      <c r="F685">
        <v>9.6000000000000002E-2</v>
      </c>
      <c r="G685">
        <v>0.14199999999999999</v>
      </c>
      <c r="H685">
        <v>0.188</v>
      </c>
      <c r="I685">
        <v>0.23400000000000001</v>
      </c>
      <c r="J685" t="s">
        <v>1243</v>
      </c>
      <c r="K685" s="31" t="s">
        <v>822</v>
      </c>
      <c r="L685" s="31" t="s">
        <v>822</v>
      </c>
      <c r="M685" s="31" t="s">
        <v>822</v>
      </c>
      <c r="N685" s="2" t="s">
        <v>807</v>
      </c>
      <c r="W685" s="31"/>
      <c r="X685" s="31"/>
      <c r="Y685" s="31"/>
      <c r="Z685" s="2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</row>
    <row r="686" spans="1:38" x14ac:dyDescent="0.2">
      <c r="A686" t="s">
        <v>801</v>
      </c>
      <c r="B686" s="5">
        <v>1.29</v>
      </c>
      <c r="C686" s="5" t="str">
        <f t="shared" si="12"/>
        <v>41.29</v>
      </c>
      <c r="D686">
        <v>5.7000000000000002E-2</v>
      </c>
      <c r="E686">
        <v>5.7000000000000002E-2</v>
      </c>
      <c r="F686">
        <v>9.5000000000000001E-2</v>
      </c>
      <c r="G686">
        <v>0.14099999999999999</v>
      </c>
      <c r="H686">
        <v>0.186</v>
      </c>
      <c r="I686">
        <v>0.23200000000000001</v>
      </c>
      <c r="J686" t="s">
        <v>1243</v>
      </c>
      <c r="K686" s="31" t="s">
        <v>822</v>
      </c>
      <c r="L686" s="31" t="s">
        <v>822</v>
      </c>
      <c r="M686" s="31" t="s">
        <v>822</v>
      </c>
      <c r="N686" s="2" t="s">
        <v>807</v>
      </c>
      <c r="W686" s="31"/>
      <c r="X686" s="31"/>
      <c r="Y686" s="31"/>
      <c r="Z686" s="2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</row>
    <row r="687" spans="1:38" x14ac:dyDescent="0.2">
      <c r="A687" t="s">
        <v>801</v>
      </c>
      <c r="B687" s="5">
        <v>1.3</v>
      </c>
      <c r="C687" s="5" t="str">
        <f t="shared" si="12"/>
        <v>41.3</v>
      </c>
      <c r="D687">
        <v>5.7000000000000002E-2</v>
      </c>
      <c r="E687">
        <v>5.7000000000000002E-2</v>
      </c>
      <c r="F687">
        <v>9.4E-2</v>
      </c>
      <c r="G687">
        <v>0.13900000000000001</v>
      </c>
      <c r="H687">
        <v>0.185</v>
      </c>
      <c r="I687">
        <v>0.23</v>
      </c>
      <c r="J687" t="s">
        <v>1243</v>
      </c>
      <c r="K687" s="31" t="s">
        <v>822</v>
      </c>
      <c r="L687" s="31" t="s">
        <v>822</v>
      </c>
      <c r="M687" s="31" t="s">
        <v>822</v>
      </c>
      <c r="N687" s="2" t="s">
        <v>807</v>
      </c>
      <c r="W687" s="31"/>
      <c r="X687" s="31"/>
      <c r="Y687" s="31"/>
      <c r="Z687" s="2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</row>
    <row r="688" spans="1:38" x14ac:dyDescent="0.2">
      <c r="A688" t="s">
        <v>801</v>
      </c>
      <c r="B688" s="5">
        <v>1.31</v>
      </c>
      <c r="C688" s="5" t="str">
        <f t="shared" si="12"/>
        <v>41.31</v>
      </c>
      <c r="D688">
        <v>5.6000000000000001E-2</v>
      </c>
      <c r="E688">
        <v>5.6000000000000001E-2</v>
      </c>
      <c r="F688">
        <v>9.2999999999999999E-2</v>
      </c>
      <c r="G688">
        <v>0.13800000000000001</v>
      </c>
      <c r="H688">
        <v>0.183</v>
      </c>
      <c r="I688">
        <v>0.22800000000000001</v>
      </c>
      <c r="J688" t="s">
        <v>1243</v>
      </c>
      <c r="K688" s="31" t="s">
        <v>822</v>
      </c>
      <c r="L688" s="31" t="s">
        <v>822</v>
      </c>
      <c r="M688" s="31" t="s">
        <v>822</v>
      </c>
      <c r="N688" s="2" t="s">
        <v>807</v>
      </c>
      <c r="W688" s="31"/>
      <c r="X688" s="31"/>
      <c r="Y688" s="31"/>
      <c r="Z688" s="2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</row>
    <row r="689" spans="1:38" x14ac:dyDescent="0.2">
      <c r="A689" t="s">
        <v>801</v>
      </c>
      <c r="B689" s="5">
        <v>1.32</v>
      </c>
      <c r="C689" s="5" t="str">
        <f t="shared" si="12"/>
        <v>41.32</v>
      </c>
      <c r="D689">
        <v>5.6000000000000001E-2</v>
      </c>
      <c r="E689">
        <v>5.6000000000000001E-2</v>
      </c>
      <c r="F689">
        <v>9.2999999999999999E-2</v>
      </c>
      <c r="G689">
        <v>0.13700000000000001</v>
      </c>
      <c r="H689">
        <v>0.182</v>
      </c>
      <c r="I689">
        <v>0.22600000000000001</v>
      </c>
      <c r="J689" t="s">
        <v>1243</v>
      </c>
      <c r="K689" s="31" t="s">
        <v>822</v>
      </c>
      <c r="L689" s="31" t="s">
        <v>822</v>
      </c>
      <c r="M689" s="31" t="s">
        <v>822</v>
      </c>
      <c r="N689" s="2" t="s">
        <v>807</v>
      </c>
      <c r="W689" s="31"/>
      <c r="X689" s="31"/>
      <c r="Y689" s="31"/>
      <c r="Z689" s="2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</row>
    <row r="690" spans="1:38" x14ac:dyDescent="0.2">
      <c r="A690" t="s">
        <v>801</v>
      </c>
      <c r="B690" s="5">
        <v>1.33</v>
      </c>
      <c r="C690" s="5" t="str">
        <f t="shared" si="12"/>
        <v>41.33</v>
      </c>
      <c r="D690">
        <v>5.6000000000000001E-2</v>
      </c>
      <c r="E690">
        <v>5.6000000000000001E-2</v>
      </c>
      <c r="F690">
        <v>9.2999999999999999E-2</v>
      </c>
      <c r="G690">
        <v>0.13700000000000001</v>
      </c>
      <c r="H690">
        <v>0.182</v>
      </c>
      <c r="I690">
        <v>0.22600000000000001</v>
      </c>
      <c r="J690" t="s">
        <v>1243</v>
      </c>
      <c r="K690" s="31" t="s">
        <v>822</v>
      </c>
      <c r="L690" s="31" t="s">
        <v>822</v>
      </c>
      <c r="M690" s="31" t="s">
        <v>822</v>
      </c>
      <c r="N690" s="2" t="s">
        <v>807</v>
      </c>
      <c r="W690" s="31"/>
      <c r="X690" s="31"/>
      <c r="Y690" s="31"/>
      <c r="Z690" s="2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</row>
    <row r="691" spans="1:38" x14ac:dyDescent="0.2">
      <c r="A691" t="s">
        <v>801</v>
      </c>
      <c r="B691" s="5">
        <v>1.34</v>
      </c>
      <c r="C691" s="5" t="str">
        <f t="shared" si="12"/>
        <v>41.34</v>
      </c>
      <c r="D691">
        <v>5.5E-2</v>
      </c>
      <c r="E691">
        <v>5.5E-2</v>
      </c>
      <c r="F691">
        <v>9.0999999999999998E-2</v>
      </c>
      <c r="G691">
        <v>0.13500000000000001</v>
      </c>
      <c r="H691">
        <v>0.17799999999999999</v>
      </c>
      <c r="I691">
        <v>0.222</v>
      </c>
      <c r="J691" t="s">
        <v>1243</v>
      </c>
      <c r="K691" s="31" t="s">
        <v>822</v>
      </c>
      <c r="L691" s="31" t="s">
        <v>822</v>
      </c>
      <c r="M691" s="31" t="s">
        <v>822</v>
      </c>
      <c r="N691" s="2" t="s">
        <v>807</v>
      </c>
      <c r="W691" s="31"/>
      <c r="X691" s="31"/>
      <c r="Y691" s="31"/>
      <c r="Z691" s="2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</row>
    <row r="692" spans="1:38" x14ac:dyDescent="0.2">
      <c r="A692" t="s">
        <v>801</v>
      </c>
      <c r="B692" s="5">
        <v>1.35</v>
      </c>
      <c r="C692" s="5" t="str">
        <f t="shared" si="12"/>
        <v>41.35</v>
      </c>
      <c r="D692">
        <v>5.5E-2</v>
      </c>
      <c r="E692">
        <v>5.5E-2</v>
      </c>
      <c r="F692">
        <v>9.0999999999999998E-2</v>
      </c>
      <c r="G692">
        <v>0.13500000000000001</v>
      </c>
      <c r="H692">
        <v>0.17799999999999999</v>
      </c>
      <c r="I692">
        <v>0.222</v>
      </c>
      <c r="J692" t="s">
        <v>1243</v>
      </c>
      <c r="K692" s="31" t="s">
        <v>822</v>
      </c>
      <c r="L692" s="31" t="s">
        <v>822</v>
      </c>
      <c r="M692" s="31" t="s">
        <v>822</v>
      </c>
      <c r="N692" s="2" t="s">
        <v>807</v>
      </c>
      <c r="W692" s="31"/>
      <c r="X692" s="31"/>
      <c r="Y692" s="31"/>
      <c r="Z692" s="2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</row>
    <row r="693" spans="1:38" x14ac:dyDescent="0.2">
      <c r="A693" t="s">
        <v>801</v>
      </c>
      <c r="B693" s="5">
        <v>1.36</v>
      </c>
      <c r="C693" s="5" t="str">
        <f t="shared" si="12"/>
        <v>41.36</v>
      </c>
      <c r="D693">
        <v>5.5E-2</v>
      </c>
      <c r="E693">
        <v>5.5E-2</v>
      </c>
      <c r="F693">
        <v>9.0999999999999998E-2</v>
      </c>
      <c r="G693">
        <v>0.13500000000000001</v>
      </c>
      <c r="H693">
        <v>0.17799999999999999</v>
      </c>
      <c r="I693">
        <v>0.222</v>
      </c>
      <c r="J693" t="s">
        <v>1243</v>
      </c>
      <c r="K693" s="31" t="s">
        <v>822</v>
      </c>
      <c r="L693" s="31" t="s">
        <v>822</v>
      </c>
      <c r="M693" s="31" t="s">
        <v>822</v>
      </c>
      <c r="N693" s="2" t="s">
        <v>807</v>
      </c>
      <c r="W693" s="31"/>
      <c r="X693" s="31"/>
      <c r="Y693" s="31"/>
      <c r="Z693" s="2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</row>
    <row r="694" spans="1:38" x14ac:dyDescent="0.2">
      <c r="A694" t="s">
        <v>801</v>
      </c>
      <c r="B694" s="5">
        <v>1.37</v>
      </c>
      <c r="C694" s="5" t="str">
        <f t="shared" si="12"/>
        <v>41.37</v>
      </c>
      <c r="D694">
        <v>5.5E-2</v>
      </c>
      <c r="E694">
        <v>5.5E-2</v>
      </c>
      <c r="F694">
        <v>9.0999999999999998E-2</v>
      </c>
      <c r="G694">
        <v>0.13500000000000001</v>
      </c>
      <c r="H694">
        <v>0.17799999999999999</v>
      </c>
      <c r="I694">
        <v>0.222</v>
      </c>
      <c r="J694" t="s">
        <v>1243</v>
      </c>
      <c r="K694" s="31" t="s">
        <v>822</v>
      </c>
      <c r="L694" s="31" t="s">
        <v>822</v>
      </c>
      <c r="M694" s="31" t="s">
        <v>822</v>
      </c>
      <c r="N694" s="2" t="s">
        <v>807</v>
      </c>
      <c r="W694" s="31"/>
      <c r="X694" s="31"/>
      <c r="Y694" s="31"/>
      <c r="Z694" s="2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</row>
    <row r="695" spans="1:38" x14ac:dyDescent="0.2">
      <c r="A695" t="s">
        <v>801</v>
      </c>
      <c r="B695" s="5">
        <v>1.38</v>
      </c>
      <c r="C695" s="5" t="str">
        <f t="shared" si="12"/>
        <v>41.38</v>
      </c>
      <c r="D695">
        <v>5.3999999999999999E-2</v>
      </c>
      <c r="E695">
        <v>5.3999999999999999E-2</v>
      </c>
      <c r="F695">
        <v>8.7999999999999995E-2</v>
      </c>
      <c r="G695">
        <v>0.13</v>
      </c>
      <c r="H695">
        <v>0.17199999999999999</v>
      </c>
      <c r="I695">
        <v>0.21299999999999999</v>
      </c>
      <c r="J695" t="s">
        <v>1243</v>
      </c>
      <c r="K695" s="31" t="s">
        <v>822</v>
      </c>
      <c r="L695" s="31" t="s">
        <v>822</v>
      </c>
      <c r="M695" s="31" t="s">
        <v>822</v>
      </c>
      <c r="N695" s="2" t="s">
        <v>807</v>
      </c>
      <c r="W695" s="31"/>
      <c r="X695" s="31"/>
      <c r="Y695" s="31"/>
      <c r="Z695" s="2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</row>
    <row r="696" spans="1:38" x14ac:dyDescent="0.2">
      <c r="A696" t="s">
        <v>801</v>
      </c>
      <c r="B696" s="5">
        <v>1.39</v>
      </c>
      <c r="C696" s="5" t="str">
        <f t="shared" si="12"/>
        <v>41.39</v>
      </c>
      <c r="D696">
        <v>5.2999999999999999E-2</v>
      </c>
      <c r="E696">
        <v>5.2999999999999999E-2</v>
      </c>
      <c r="F696">
        <v>8.7999999999999995E-2</v>
      </c>
      <c r="G696">
        <v>0.129</v>
      </c>
      <c r="H696">
        <v>0.17</v>
      </c>
      <c r="I696">
        <v>0.21099999999999999</v>
      </c>
      <c r="J696" t="s">
        <v>1243</v>
      </c>
      <c r="K696" s="31" t="s">
        <v>822</v>
      </c>
      <c r="L696" s="31" t="s">
        <v>822</v>
      </c>
      <c r="M696" s="31" t="s">
        <v>822</v>
      </c>
      <c r="N696" s="2" t="s">
        <v>807</v>
      </c>
      <c r="W696" s="31"/>
      <c r="X696" s="31"/>
      <c r="Y696" s="31"/>
      <c r="Z696" s="2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</row>
    <row r="697" spans="1:38" x14ac:dyDescent="0.2">
      <c r="A697" t="s">
        <v>801</v>
      </c>
      <c r="B697" s="5">
        <v>1.4</v>
      </c>
      <c r="C697" s="5" t="str">
        <f t="shared" si="12"/>
        <v>41.4</v>
      </c>
      <c r="D697">
        <v>5.2999999999999999E-2</v>
      </c>
      <c r="E697">
        <v>5.2999999999999999E-2</v>
      </c>
      <c r="F697">
        <v>8.6999999999999994E-2</v>
      </c>
      <c r="G697">
        <v>0.128</v>
      </c>
      <c r="H697">
        <v>0.16900000000000001</v>
      </c>
      <c r="I697">
        <v>0.20899999999999999</v>
      </c>
      <c r="J697" t="s">
        <v>1243</v>
      </c>
      <c r="K697" s="31" t="s">
        <v>822</v>
      </c>
      <c r="L697" s="31" t="s">
        <v>822</v>
      </c>
      <c r="M697" s="31" t="s">
        <v>822</v>
      </c>
      <c r="N697" s="2" t="s">
        <v>807</v>
      </c>
      <c r="W697" s="31"/>
      <c r="X697" s="31"/>
      <c r="Y697" s="31"/>
      <c r="Z697" s="2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</row>
    <row r="698" spans="1:38" x14ac:dyDescent="0.2">
      <c r="A698" t="s">
        <v>801</v>
      </c>
      <c r="B698" s="5">
        <v>1.41</v>
      </c>
      <c r="C698" s="5" t="str">
        <f t="shared" si="12"/>
        <v>41.41</v>
      </c>
      <c r="D698">
        <v>5.2999999999999999E-2</v>
      </c>
      <c r="E698">
        <v>5.2999999999999999E-2</v>
      </c>
      <c r="F698">
        <v>8.6999999999999994E-2</v>
      </c>
      <c r="G698">
        <v>0.128</v>
      </c>
      <c r="H698">
        <v>0.16900000000000001</v>
      </c>
      <c r="I698">
        <v>0.20899999999999999</v>
      </c>
      <c r="J698" t="s">
        <v>1243</v>
      </c>
      <c r="K698" s="31" t="s">
        <v>822</v>
      </c>
      <c r="L698" s="31" t="s">
        <v>822</v>
      </c>
      <c r="M698" s="31" t="s">
        <v>822</v>
      </c>
      <c r="N698" s="2" t="s">
        <v>807</v>
      </c>
      <c r="W698" s="31"/>
      <c r="X698" s="31"/>
      <c r="Y698" s="31"/>
      <c r="Z698" s="2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</row>
    <row r="699" spans="1:38" x14ac:dyDescent="0.2">
      <c r="A699" t="s">
        <v>801</v>
      </c>
      <c r="B699" s="5">
        <v>1.42</v>
      </c>
      <c r="C699" s="5" t="str">
        <f t="shared" si="12"/>
        <v>41.42</v>
      </c>
      <c r="D699">
        <v>5.1999999999999998E-2</v>
      </c>
      <c r="E699">
        <v>5.1999999999999998E-2</v>
      </c>
      <c r="F699">
        <v>8.5999999999999993E-2</v>
      </c>
      <c r="G699">
        <v>0.125</v>
      </c>
      <c r="H699">
        <v>0.16500000000000001</v>
      </c>
      <c r="I699">
        <v>0.20499999999999999</v>
      </c>
      <c r="J699" t="s">
        <v>1243</v>
      </c>
      <c r="K699" s="31" t="s">
        <v>822</v>
      </c>
      <c r="L699" s="31" t="s">
        <v>822</v>
      </c>
      <c r="M699" s="31" t="s">
        <v>822</v>
      </c>
      <c r="N699" s="2" t="s">
        <v>807</v>
      </c>
      <c r="W699" s="31"/>
      <c r="X699" s="31"/>
      <c r="Y699" s="31"/>
      <c r="Z699" s="2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</row>
    <row r="700" spans="1:38" x14ac:dyDescent="0.2">
      <c r="A700" t="s">
        <v>801</v>
      </c>
      <c r="B700" s="5">
        <v>1.43</v>
      </c>
      <c r="C700" s="5" t="str">
        <f t="shared" si="12"/>
        <v>41.43</v>
      </c>
      <c r="D700">
        <v>5.1999999999999998E-2</v>
      </c>
      <c r="E700">
        <v>5.1999999999999998E-2</v>
      </c>
      <c r="F700">
        <v>8.5000000000000006E-2</v>
      </c>
      <c r="G700">
        <v>0.124</v>
      </c>
      <c r="H700">
        <v>0.16400000000000001</v>
      </c>
      <c r="I700">
        <v>0.20300000000000001</v>
      </c>
      <c r="J700" t="s">
        <v>1243</v>
      </c>
      <c r="K700" s="31" t="s">
        <v>822</v>
      </c>
      <c r="L700" s="31" t="s">
        <v>822</v>
      </c>
      <c r="M700" s="31" t="s">
        <v>822</v>
      </c>
      <c r="N700" s="2" t="s">
        <v>807</v>
      </c>
      <c r="W700" s="31"/>
      <c r="X700" s="31"/>
      <c r="Y700" s="31"/>
      <c r="Z700" s="2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</row>
    <row r="701" spans="1:38" x14ac:dyDescent="0.2">
      <c r="A701" t="s">
        <v>801</v>
      </c>
      <c r="B701" s="5">
        <v>1.44</v>
      </c>
      <c r="C701" s="5" t="str">
        <f t="shared" si="12"/>
        <v>41.44</v>
      </c>
      <c r="D701">
        <v>5.0999999999999997E-2</v>
      </c>
      <c r="E701">
        <v>5.0999999999999997E-2</v>
      </c>
      <c r="F701">
        <v>8.4000000000000005E-2</v>
      </c>
      <c r="G701">
        <v>0.123</v>
      </c>
      <c r="H701">
        <v>0.16200000000000001</v>
      </c>
      <c r="I701">
        <v>0.20100000000000001</v>
      </c>
      <c r="J701" t="s">
        <v>1243</v>
      </c>
      <c r="K701" s="31" t="s">
        <v>822</v>
      </c>
      <c r="L701" s="31" t="s">
        <v>822</v>
      </c>
      <c r="M701" s="31" t="s">
        <v>822</v>
      </c>
      <c r="N701" s="2" t="s">
        <v>807</v>
      </c>
      <c r="W701" s="31"/>
      <c r="X701" s="31"/>
      <c r="Y701" s="31"/>
      <c r="Z701" s="2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</row>
    <row r="702" spans="1:38" x14ac:dyDescent="0.2">
      <c r="A702" t="s">
        <v>801</v>
      </c>
      <c r="B702" s="5">
        <v>1.45</v>
      </c>
      <c r="C702" s="5" t="str">
        <f t="shared" si="12"/>
        <v>41.45</v>
      </c>
      <c r="D702">
        <v>5.0999999999999997E-2</v>
      </c>
      <c r="E702">
        <v>5.0999999999999997E-2</v>
      </c>
      <c r="F702">
        <v>8.4000000000000005E-2</v>
      </c>
      <c r="G702">
        <v>0.122</v>
      </c>
      <c r="H702">
        <v>0.16</v>
      </c>
      <c r="I702">
        <v>0.19900000000000001</v>
      </c>
      <c r="J702" t="s">
        <v>1243</v>
      </c>
      <c r="K702" s="31" t="s">
        <v>822</v>
      </c>
      <c r="L702" s="31" t="s">
        <v>822</v>
      </c>
      <c r="M702" s="31" t="s">
        <v>822</v>
      </c>
      <c r="N702" s="2" t="s">
        <v>807</v>
      </c>
      <c r="W702" s="31"/>
      <c r="X702" s="31"/>
      <c r="Y702" s="31"/>
      <c r="Z702" s="2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</row>
    <row r="703" spans="1:38" x14ac:dyDescent="0.2">
      <c r="A703" t="s">
        <v>801</v>
      </c>
      <c r="B703" s="5">
        <v>1.46</v>
      </c>
      <c r="C703" s="5" t="str">
        <f t="shared" si="12"/>
        <v>41.46</v>
      </c>
      <c r="D703">
        <v>5.0999999999999997E-2</v>
      </c>
      <c r="E703">
        <v>5.0999999999999997E-2</v>
      </c>
      <c r="F703">
        <v>8.4000000000000005E-2</v>
      </c>
      <c r="G703">
        <v>0.122</v>
      </c>
      <c r="H703">
        <v>0.16</v>
      </c>
      <c r="I703">
        <v>0.19900000000000001</v>
      </c>
      <c r="J703" t="s">
        <v>1243</v>
      </c>
      <c r="K703" s="31" t="s">
        <v>822</v>
      </c>
      <c r="L703" s="31" t="s">
        <v>822</v>
      </c>
      <c r="M703" s="31" t="s">
        <v>822</v>
      </c>
      <c r="N703" s="2" t="s">
        <v>807</v>
      </c>
      <c r="W703" s="31"/>
      <c r="X703" s="31"/>
      <c r="Y703" s="31"/>
      <c r="Z703" s="2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</row>
    <row r="704" spans="1:38" x14ac:dyDescent="0.2">
      <c r="A704" t="s">
        <v>801</v>
      </c>
      <c r="B704" s="5">
        <v>1.47</v>
      </c>
      <c r="C704" s="5" t="str">
        <f t="shared" si="12"/>
        <v>41.47</v>
      </c>
      <c r="D704">
        <v>0.05</v>
      </c>
      <c r="E704">
        <v>0.05</v>
      </c>
      <c r="F704">
        <v>8.2000000000000003E-2</v>
      </c>
      <c r="G704">
        <v>0.12</v>
      </c>
      <c r="H704">
        <v>0.157</v>
      </c>
      <c r="I704">
        <v>0.19500000000000001</v>
      </c>
      <c r="J704" t="s">
        <v>1243</v>
      </c>
      <c r="K704" s="31" t="s">
        <v>822</v>
      </c>
      <c r="L704" s="31" t="s">
        <v>822</v>
      </c>
      <c r="M704" s="31" t="s">
        <v>822</v>
      </c>
      <c r="N704" s="2" t="s">
        <v>807</v>
      </c>
      <c r="W704" s="31"/>
      <c r="X704" s="31"/>
      <c r="Y704" s="31"/>
      <c r="Z704" s="2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</row>
    <row r="705" spans="1:38" x14ac:dyDescent="0.2">
      <c r="A705" t="s">
        <v>801</v>
      </c>
      <c r="B705" s="5">
        <v>1.48</v>
      </c>
      <c r="C705" s="5" t="str">
        <f t="shared" si="12"/>
        <v>41.48</v>
      </c>
      <c r="D705">
        <v>0.05</v>
      </c>
      <c r="E705">
        <v>0.05</v>
      </c>
      <c r="F705">
        <v>8.2000000000000003E-2</v>
      </c>
      <c r="G705">
        <v>0.12</v>
      </c>
      <c r="H705">
        <v>0.157</v>
      </c>
      <c r="I705">
        <v>0.19500000000000001</v>
      </c>
      <c r="J705" t="s">
        <v>1243</v>
      </c>
      <c r="K705" s="31" t="s">
        <v>822</v>
      </c>
      <c r="L705" s="31" t="s">
        <v>822</v>
      </c>
      <c r="M705" s="31" t="s">
        <v>822</v>
      </c>
      <c r="N705" s="2" t="s">
        <v>807</v>
      </c>
      <c r="W705" s="31"/>
      <c r="X705" s="31"/>
      <c r="Y705" s="31"/>
      <c r="Z705" s="2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</row>
    <row r="706" spans="1:38" x14ac:dyDescent="0.2">
      <c r="A706" t="s">
        <v>801</v>
      </c>
      <c r="B706" s="5">
        <v>1.49</v>
      </c>
      <c r="C706" s="5" t="str">
        <f t="shared" si="12"/>
        <v>41.49</v>
      </c>
      <c r="D706">
        <v>0.05</v>
      </c>
      <c r="E706">
        <v>0.05</v>
      </c>
      <c r="F706">
        <v>8.2000000000000003E-2</v>
      </c>
      <c r="G706">
        <v>0.12</v>
      </c>
      <c r="H706">
        <v>0.157</v>
      </c>
      <c r="I706">
        <v>0.19500000000000001</v>
      </c>
      <c r="J706" t="s">
        <v>1243</v>
      </c>
      <c r="K706" s="31" t="s">
        <v>822</v>
      </c>
      <c r="L706" s="31" t="s">
        <v>822</v>
      </c>
      <c r="M706" s="31" t="s">
        <v>822</v>
      </c>
      <c r="N706" s="2" t="s">
        <v>807</v>
      </c>
      <c r="W706" s="31"/>
      <c r="X706" s="31"/>
      <c r="Y706" s="31"/>
      <c r="Z706" s="2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</row>
    <row r="707" spans="1:38" x14ac:dyDescent="0.2">
      <c r="A707" t="s">
        <v>801</v>
      </c>
      <c r="B707" s="5">
        <v>1.5</v>
      </c>
      <c r="C707" s="5" t="str">
        <f t="shared" si="12"/>
        <v>41.5</v>
      </c>
      <c r="D707">
        <v>0.05</v>
      </c>
      <c r="E707">
        <v>0.05</v>
      </c>
      <c r="F707">
        <v>8.2000000000000003E-2</v>
      </c>
      <c r="G707">
        <v>0.12</v>
      </c>
      <c r="H707">
        <v>0.157</v>
      </c>
      <c r="I707">
        <v>0.19500000000000001</v>
      </c>
      <c r="J707" t="s">
        <v>1243</v>
      </c>
      <c r="K707" s="31" t="s">
        <v>822</v>
      </c>
      <c r="L707" s="31" t="s">
        <v>822</v>
      </c>
      <c r="M707" s="31" t="s">
        <v>822</v>
      </c>
      <c r="N707" s="2" t="s">
        <v>807</v>
      </c>
      <c r="W707" s="31"/>
      <c r="X707" s="31"/>
      <c r="Y707" s="31"/>
      <c r="Z707" s="2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</row>
    <row r="708" spans="1:38" x14ac:dyDescent="0.2">
      <c r="A708" t="s">
        <v>801</v>
      </c>
      <c r="B708" s="5">
        <v>1.51</v>
      </c>
      <c r="C708" s="5" t="str">
        <f t="shared" si="12"/>
        <v>41.51</v>
      </c>
      <c r="D708">
        <v>4.9000000000000002E-2</v>
      </c>
      <c r="E708">
        <v>4.9000000000000002E-2</v>
      </c>
      <c r="F708">
        <v>7.9000000000000001E-2</v>
      </c>
      <c r="G708">
        <v>0.115</v>
      </c>
      <c r="H708">
        <v>0.151</v>
      </c>
      <c r="I708">
        <v>0.186</v>
      </c>
      <c r="J708" t="s">
        <v>1243</v>
      </c>
      <c r="K708" s="31" t="s">
        <v>822</v>
      </c>
      <c r="L708" s="31" t="s">
        <v>822</v>
      </c>
      <c r="M708" s="31" t="s">
        <v>822</v>
      </c>
      <c r="N708" s="2" t="s">
        <v>807</v>
      </c>
      <c r="W708" s="31"/>
      <c r="X708" s="31"/>
      <c r="Y708" s="31"/>
      <c r="Z708" s="2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</row>
    <row r="709" spans="1:38" x14ac:dyDescent="0.2">
      <c r="A709" t="s">
        <v>801</v>
      </c>
      <c r="B709" s="5">
        <v>1.52</v>
      </c>
      <c r="C709" s="5" t="str">
        <f t="shared" si="12"/>
        <v>41.52</v>
      </c>
      <c r="D709">
        <v>4.9000000000000002E-2</v>
      </c>
      <c r="E709">
        <v>4.9000000000000002E-2</v>
      </c>
      <c r="F709">
        <v>7.9000000000000001E-2</v>
      </c>
      <c r="G709">
        <v>0.115</v>
      </c>
      <c r="H709">
        <v>0.151</v>
      </c>
      <c r="I709">
        <v>0.186</v>
      </c>
      <c r="J709" t="s">
        <v>1243</v>
      </c>
      <c r="K709" s="31" t="s">
        <v>822</v>
      </c>
      <c r="L709" s="31" t="s">
        <v>822</v>
      </c>
      <c r="M709" s="31" t="s">
        <v>822</v>
      </c>
      <c r="N709" s="2" t="s">
        <v>807</v>
      </c>
      <c r="W709" s="31"/>
      <c r="X709" s="31"/>
      <c r="Y709" s="31"/>
      <c r="Z709" s="2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</row>
    <row r="710" spans="1:38" x14ac:dyDescent="0.2">
      <c r="A710" t="s">
        <v>801</v>
      </c>
      <c r="B710" s="5">
        <v>1.53</v>
      </c>
      <c r="C710" s="5" t="str">
        <f t="shared" si="12"/>
        <v>41.53</v>
      </c>
      <c r="D710">
        <v>4.8000000000000001E-2</v>
      </c>
      <c r="E710">
        <v>4.8000000000000001E-2</v>
      </c>
      <c r="F710">
        <v>7.8E-2</v>
      </c>
      <c r="G710">
        <v>0.113</v>
      </c>
      <c r="H710">
        <v>0.14699999999999999</v>
      </c>
      <c r="I710">
        <v>0.182</v>
      </c>
      <c r="J710" t="s">
        <v>1243</v>
      </c>
      <c r="K710" s="31" t="s">
        <v>822</v>
      </c>
      <c r="L710" s="31" t="s">
        <v>822</v>
      </c>
      <c r="M710" s="31" t="s">
        <v>822</v>
      </c>
      <c r="N710" s="2" t="s">
        <v>807</v>
      </c>
      <c r="W710" s="31"/>
      <c r="X710" s="31"/>
      <c r="Y710" s="31"/>
      <c r="Z710" s="2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</row>
    <row r="711" spans="1:38" x14ac:dyDescent="0.2">
      <c r="A711" t="s">
        <v>801</v>
      </c>
      <c r="B711" s="5">
        <v>1.54</v>
      </c>
      <c r="C711" s="5" t="str">
        <f t="shared" si="12"/>
        <v>41.54</v>
      </c>
      <c r="D711">
        <v>4.8000000000000001E-2</v>
      </c>
      <c r="E711">
        <v>4.8000000000000001E-2</v>
      </c>
      <c r="F711">
        <v>7.6999999999999999E-2</v>
      </c>
      <c r="G711">
        <v>0.112</v>
      </c>
      <c r="H711">
        <v>0.14599999999999999</v>
      </c>
      <c r="I711">
        <v>0.18</v>
      </c>
      <c r="J711" t="s">
        <v>1243</v>
      </c>
      <c r="K711" s="31" t="s">
        <v>822</v>
      </c>
      <c r="L711" s="31" t="s">
        <v>822</v>
      </c>
      <c r="M711" s="31" t="s">
        <v>822</v>
      </c>
      <c r="N711" s="2" t="s">
        <v>807</v>
      </c>
      <c r="W711" s="31"/>
      <c r="X711" s="31"/>
      <c r="Y711" s="31"/>
      <c r="Z711" s="2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</row>
    <row r="712" spans="1:38" x14ac:dyDescent="0.2">
      <c r="A712" t="s">
        <v>801</v>
      </c>
      <c r="B712" s="5">
        <v>1.55</v>
      </c>
      <c r="C712" s="5" t="str">
        <f t="shared" si="12"/>
        <v>41.55</v>
      </c>
      <c r="D712">
        <v>4.7E-2</v>
      </c>
      <c r="E712">
        <v>4.7E-2</v>
      </c>
      <c r="F712">
        <v>7.5999999999999998E-2</v>
      </c>
      <c r="G712">
        <v>0.11</v>
      </c>
      <c r="H712">
        <v>0.14399999999999999</v>
      </c>
      <c r="I712">
        <v>0.17799999999999999</v>
      </c>
      <c r="J712" t="s">
        <v>1243</v>
      </c>
      <c r="K712" s="31" t="s">
        <v>822</v>
      </c>
      <c r="L712" s="31" t="s">
        <v>822</v>
      </c>
      <c r="M712" s="31" t="s">
        <v>822</v>
      </c>
      <c r="N712" s="2" t="s">
        <v>807</v>
      </c>
      <c r="W712" s="31"/>
      <c r="X712" s="31"/>
      <c r="Y712" s="31"/>
      <c r="Z712" s="2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</row>
    <row r="713" spans="1:38" x14ac:dyDescent="0.2">
      <c r="A713" t="s">
        <v>801</v>
      </c>
      <c r="B713" s="5">
        <v>1.56</v>
      </c>
      <c r="C713" s="5" t="str">
        <f t="shared" si="12"/>
        <v>41.56</v>
      </c>
      <c r="D713">
        <v>4.7E-2</v>
      </c>
      <c r="E713">
        <v>4.7E-2</v>
      </c>
      <c r="F713">
        <v>7.5999999999999998E-2</v>
      </c>
      <c r="G713">
        <v>0.109</v>
      </c>
      <c r="H713">
        <v>0.14299999999999999</v>
      </c>
      <c r="I713">
        <v>0.17599999999999999</v>
      </c>
      <c r="J713" t="s">
        <v>1243</v>
      </c>
      <c r="K713" s="31" t="s">
        <v>822</v>
      </c>
      <c r="L713" s="31" t="s">
        <v>822</v>
      </c>
      <c r="M713" s="31" t="s">
        <v>822</v>
      </c>
      <c r="N713" s="2" t="s">
        <v>807</v>
      </c>
      <c r="W713" s="31"/>
      <c r="X713" s="31"/>
      <c r="Y713" s="31"/>
      <c r="Z713" s="2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</row>
    <row r="714" spans="1:38" x14ac:dyDescent="0.2">
      <c r="A714" t="s">
        <v>801</v>
      </c>
      <c r="B714" s="5">
        <v>1.57</v>
      </c>
      <c r="C714" s="5" t="str">
        <f t="shared" si="12"/>
        <v>41.57</v>
      </c>
      <c r="D714">
        <v>4.5999999999999999E-2</v>
      </c>
      <c r="E714">
        <v>4.5999999999999999E-2</v>
      </c>
      <c r="F714">
        <v>7.4999999999999997E-2</v>
      </c>
      <c r="G714">
        <v>0.108</v>
      </c>
      <c r="H714">
        <v>0.14099999999999999</v>
      </c>
      <c r="I714">
        <v>0.17399999999999999</v>
      </c>
      <c r="J714" t="s">
        <v>1243</v>
      </c>
      <c r="K714" s="31" t="s">
        <v>822</v>
      </c>
      <c r="L714" s="31" t="s">
        <v>822</v>
      </c>
      <c r="M714" s="31" t="s">
        <v>822</v>
      </c>
      <c r="N714" s="2" t="s">
        <v>807</v>
      </c>
      <c r="W714" s="31"/>
      <c r="X714" s="31"/>
      <c r="Y714" s="31"/>
      <c r="Z714" s="2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</row>
    <row r="715" spans="1:38" x14ac:dyDescent="0.2">
      <c r="A715" t="s">
        <v>801</v>
      </c>
      <c r="B715" s="5">
        <v>1.58</v>
      </c>
      <c r="C715" s="5" t="str">
        <f t="shared" si="12"/>
        <v>41.58</v>
      </c>
      <c r="D715">
        <v>4.5999999999999999E-2</v>
      </c>
      <c r="E715">
        <v>4.5999999999999999E-2</v>
      </c>
      <c r="F715">
        <v>7.4999999999999997E-2</v>
      </c>
      <c r="G715">
        <v>0.108</v>
      </c>
      <c r="H715">
        <v>0.14099999999999999</v>
      </c>
      <c r="I715">
        <v>0.17399999999999999</v>
      </c>
      <c r="J715" t="s">
        <v>1243</v>
      </c>
      <c r="K715" s="31" t="s">
        <v>822</v>
      </c>
      <c r="L715" s="31" t="s">
        <v>822</v>
      </c>
      <c r="M715" s="31" t="s">
        <v>822</v>
      </c>
      <c r="N715" s="2" t="s">
        <v>807</v>
      </c>
      <c r="W715" s="31"/>
      <c r="X715" s="31"/>
      <c r="Y715" s="31"/>
      <c r="Z715" s="2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</row>
    <row r="716" spans="1:38" x14ac:dyDescent="0.2">
      <c r="A716" t="s">
        <v>801</v>
      </c>
      <c r="B716" s="5">
        <v>1.59</v>
      </c>
      <c r="C716" s="5" t="str">
        <f t="shared" si="12"/>
        <v>41.59</v>
      </c>
      <c r="D716">
        <v>4.5999999999999999E-2</v>
      </c>
      <c r="E716">
        <v>4.5999999999999999E-2</v>
      </c>
      <c r="F716">
        <v>7.3999999999999996E-2</v>
      </c>
      <c r="G716">
        <v>0.106</v>
      </c>
      <c r="H716">
        <v>0.13800000000000001</v>
      </c>
      <c r="I716">
        <v>0.17</v>
      </c>
      <c r="J716" t="s">
        <v>1243</v>
      </c>
      <c r="K716" s="31" t="s">
        <v>822</v>
      </c>
      <c r="L716" s="31" t="s">
        <v>822</v>
      </c>
      <c r="M716" s="31" t="s">
        <v>822</v>
      </c>
      <c r="N716" s="2" t="s">
        <v>807</v>
      </c>
      <c r="W716" s="31"/>
      <c r="X716" s="31"/>
      <c r="Y716" s="31"/>
      <c r="Z716" s="2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</row>
    <row r="717" spans="1:38" x14ac:dyDescent="0.2">
      <c r="A717" t="s">
        <v>801</v>
      </c>
      <c r="B717" s="5">
        <v>1.6</v>
      </c>
      <c r="C717" s="5" t="str">
        <f t="shared" si="12"/>
        <v>41.6</v>
      </c>
      <c r="D717">
        <v>4.4999999999999998E-2</v>
      </c>
      <c r="E717">
        <v>4.4999999999999998E-2</v>
      </c>
      <c r="F717">
        <v>7.2999999999999995E-2</v>
      </c>
      <c r="G717">
        <v>0.105</v>
      </c>
      <c r="H717">
        <v>0.13600000000000001</v>
      </c>
      <c r="I717">
        <v>0.16800000000000001</v>
      </c>
      <c r="J717" t="s">
        <v>1243</v>
      </c>
      <c r="K717" s="31" t="s">
        <v>822</v>
      </c>
      <c r="L717" s="31" t="s">
        <v>822</v>
      </c>
      <c r="M717" s="31" t="s">
        <v>822</v>
      </c>
      <c r="N717" s="2" t="s">
        <v>807</v>
      </c>
      <c r="W717" s="31"/>
      <c r="X717" s="31"/>
      <c r="Y717" s="31"/>
      <c r="Z717" s="2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</row>
    <row r="718" spans="1:38" x14ac:dyDescent="0.2">
      <c r="A718" t="s">
        <v>801</v>
      </c>
      <c r="B718" s="5">
        <v>1.61</v>
      </c>
      <c r="C718" s="5" t="str">
        <f t="shared" si="12"/>
        <v>41.61</v>
      </c>
      <c r="D718">
        <v>4.4999999999999998E-2</v>
      </c>
      <c r="E718">
        <v>4.4999999999999998E-2</v>
      </c>
      <c r="F718">
        <v>7.1999999999999995E-2</v>
      </c>
      <c r="G718">
        <v>0.10299999999999999</v>
      </c>
      <c r="H718">
        <v>0.13400000000000001</v>
      </c>
      <c r="I718">
        <v>0.16600000000000001</v>
      </c>
      <c r="J718" t="s">
        <v>1243</v>
      </c>
      <c r="K718" s="31" t="s">
        <v>822</v>
      </c>
      <c r="L718" s="31" t="s">
        <v>822</v>
      </c>
      <c r="M718" s="31" t="s">
        <v>822</v>
      </c>
      <c r="N718" s="2" t="s">
        <v>807</v>
      </c>
      <c r="W718" s="31"/>
      <c r="X718" s="31"/>
      <c r="Y718" s="31"/>
      <c r="Z718" s="2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</row>
    <row r="719" spans="1:38" x14ac:dyDescent="0.2">
      <c r="A719" t="s">
        <v>801</v>
      </c>
      <c r="B719" s="5">
        <v>1.62</v>
      </c>
      <c r="C719" s="5" t="str">
        <f t="shared" si="12"/>
        <v>41.62</v>
      </c>
      <c r="D719">
        <v>4.4999999999999998E-2</v>
      </c>
      <c r="E719">
        <v>4.4999999999999998E-2</v>
      </c>
      <c r="F719">
        <v>7.1999999999999995E-2</v>
      </c>
      <c r="G719">
        <v>0.10299999999999999</v>
      </c>
      <c r="H719">
        <v>0.13400000000000001</v>
      </c>
      <c r="I719">
        <v>0.16600000000000001</v>
      </c>
      <c r="J719" t="s">
        <v>1243</v>
      </c>
      <c r="K719" s="31" t="s">
        <v>822</v>
      </c>
      <c r="L719" s="31" t="s">
        <v>822</v>
      </c>
      <c r="M719" s="31" t="s">
        <v>822</v>
      </c>
      <c r="N719" s="2" t="s">
        <v>807</v>
      </c>
      <c r="W719" s="31"/>
      <c r="X719" s="31"/>
      <c r="Y719" s="31"/>
      <c r="Z719" s="2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</row>
    <row r="720" spans="1:38" x14ac:dyDescent="0.2">
      <c r="A720" t="s">
        <v>801</v>
      </c>
      <c r="B720" s="5">
        <v>1.63</v>
      </c>
      <c r="C720" s="5" t="str">
        <f t="shared" si="12"/>
        <v>41.63</v>
      </c>
      <c r="D720">
        <v>4.4999999999999998E-2</v>
      </c>
      <c r="E720">
        <v>4.4999999999999998E-2</v>
      </c>
      <c r="F720">
        <v>7.1999999999999995E-2</v>
      </c>
      <c r="G720">
        <v>0.10299999999999999</v>
      </c>
      <c r="H720">
        <v>0.13400000000000001</v>
      </c>
      <c r="I720">
        <v>0.16600000000000001</v>
      </c>
      <c r="J720" t="s">
        <v>1243</v>
      </c>
      <c r="K720" s="31" t="s">
        <v>822</v>
      </c>
      <c r="L720" s="31" t="s">
        <v>822</v>
      </c>
      <c r="M720" s="31" t="s">
        <v>822</v>
      </c>
      <c r="N720" s="2" t="s">
        <v>807</v>
      </c>
      <c r="W720" s="31"/>
      <c r="X720" s="31"/>
      <c r="Y720" s="31"/>
      <c r="Z720" s="2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</row>
    <row r="721" spans="1:38" x14ac:dyDescent="0.2">
      <c r="A721" t="s">
        <v>801</v>
      </c>
      <c r="B721" s="5">
        <v>1.64</v>
      </c>
      <c r="C721" s="5" t="str">
        <f t="shared" si="12"/>
        <v>41.64</v>
      </c>
      <c r="D721">
        <v>4.3999999999999997E-2</v>
      </c>
      <c r="E721">
        <v>4.3999999999999997E-2</v>
      </c>
      <c r="F721">
        <v>7.0000000000000007E-2</v>
      </c>
      <c r="G721">
        <v>0.1</v>
      </c>
      <c r="H721">
        <v>0.13</v>
      </c>
      <c r="I721">
        <v>0.159</v>
      </c>
      <c r="J721" t="s">
        <v>1243</v>
      </c>
      <c r="K721" s="31" t="s">
        <v>822</v>
      </c>
      <c r="L721" s="31" t="s">
        <v>822</v>
      </c>
      <c r="M721" s="31" t="s">
        <v>822</v>
      </c>
      <c r="N721" s="2" t="s">
        <v>807</v>
      </c>
      <c r="W721" s="31"/>
      <c r="X721" s="31"/>
      <c r="Y721" s="31"/>
      <c r="Z721" s="2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</row>
    <row r="722" spans="1:38" x14ac:dyDescent="0.2">
      <c r="A722" t="s">
        <v>801</v>
      </c>
      <c r="B722" s="5">
        <v>1.65</v>
      </c>
      <c r="C722" s="5" t="str">
        <f t="shared" si="12"/>
        <v>41.65</v>
      </c>
      <c r="D722">
        <v>4.2999999999999997E-2</v>
      </c>
      <c r="E722">
        <v>4.2999999999999997E-2</v>
      </c>
      <c r="F722">
        <v>6.9000000000000006E-2</v>
      </c>
      <c r="G722">
        <v>9.9000000000000005E-2</v>
      </c>
      <c r="H722">
        <v>0.128</v>
      </c>
      <c r="I722">
        <v>0.157</v>
      </c>
      <c r="J722" t="s">
        <v>1243</v>
      </c>
      <c r="K722" s="31" t="s">
        <v>822</v>
      </c>
      <c r="L722" s="31" t="s">
        <v>822</v>
      </c>
      <c r="M722" s="31" t="s">
        <v>822</v>
      </c>
      <c r="N722" s="2" t="s">
        <v>807</v>
      </c>
      <c r="W722" s="31"/>
      <c r="X722" s="31"/>
      <c r="Y722" s="31"/>
      <c r="Z722" s="2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</row>
    <row r="723" spans="1:38" x14ac:dyDescent="0.2">
      <c r="A723" t="s">
        <v>801</v>
      </c>
      <c r="B723" s="5">
        <v>1.66</v>
      </c>
      <c r="C723" s="5" t="str">
        <f t="shared" si="12"/>
        <v>41.66</v>
      </c>
      <c r="D723">
        <v>4.2999999999999997E-2</v>
      </c>
      <c r="E723">
        <v>4.2999999999999997E-2</v>
      </c>
      <c r="F723">
        <v>6.9000000000000006E-2</v>
      </c>
      <c r="G723">
        <v>9.8000000000000004E-2</v>
      </c>
      <c r="H723">
        <v>0.126</v>
      </c>
      <c r="I723">
        <v>0.155</v>
      </c>
      <c r="J723" t="s">
        <v>1243</v>
      </c>
      <c r="K723" s="31" t="s">
        <v>822</v>
      </c>
      <c r="L723" s="31" t="s">
        <v>822</v>
      </c>
      <c r="M723" s="31" t="s">
        <v>822</v>
      </c>
      <c r="N723" s="2" t="s">
        <v>807</v>
      </c>
      <c r="W723" s="31"/>
      <c r="X723" s="31"/>
      <c r="Y723" s="31"/>
      <c r="Z723" s="2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</row>
    <row r="724" spans="1:38" x14ac:dyDescent="0.2">
      <c r="A724" t="s">
        <v>801</v>
      </c>
      <c r="B724" s="5">
        <v>1.67</v>
      </c>
      <c r="C724" s="5" t="str">
        <f t="shared" si="12"/>
        <v>41.67</v>
      </c>
      <c r="D724">
        <v>4.2999999999999997E-2</v>
      </c>
      <c r="E724">
        <v>4.2999999999999997E-2</v>
      </c>
      <c r="F724">
        <v>6.9000000000000006E-2</v>
      </c>
      <c r="G724">
        <v>9.8000000000000004E-2</v>
      </c>
      <c r="H724">
        <v>0.126</v>
      </c>
      <c r="I724">
        <v>0.155</v>
      </c>
      <c r="J724" t="s">
        <v>1243</v>
      </c>
      <c r="K724" s="31" t="s">
        <v>822</v>
      </c>
      <c r="L724" s="31" t="s">
        <v>822</v>
      </c>
      <c r="M724" s="31" t="s">
        <v>822</v>
      </c>
      <c r="N724" s="2" t="s">
        <v>807</v>
      </c>
      <c r="W724" s="31"/>
      <c r="X724" s="31"/>
      <c r="Y724" s="31"/>
      <c r="Z724" s="2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</row>
    <row r="725" spans="1:38" x14ac:dyDescent="0.2">
      <c r="A725" t="s">
        <v>801</v>
      </c>
      <c r="B725" s="5">
        <v>1.68</v>
      </c>
      <c r="C725" s="5" t="str">
        <f t="shared" si="12"/>
        <v>41.68</v>
      </c>
      <c r="D725">
        <v>4.2000000000000003E-2</v>
      </c>
      <c r="E725">
        <v>4.2000000000000003E-2</v>
      </c>
      <c r="F725">
        <v>6.7000000000000004E-2</v>
      </c>
      <c r="G725">
        <v>9.5000000000000001E-2</v>
      </c>
      <c r="H725">
        <v>0.123</v>
      </c>
      <c r="I725">
        <v>0.151</v>
      </c>
      <c r="J725" t="s">
        <v>1243</v>
      </c>
      <c r="K725" s="31" t="s">
        <v>822</v>
      </c>
      <c r="L725" s="31" t="s">
        <v>822</v>
      </c>
      <c r="M725" s="31" t="s">
        <v>822</v>
      </c>
      <c r="N725" s="2" t="s">
        <v>807</v>
      </c>
      <c r="W725" s="31"/>
      <c r="X725" s="31"/>
      <c r="Y725" s="31"/>
      <c r="Z725" s="2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</row>
    <row r="726" spans="1:38" x14ac:dyDescent="0.2">
      <c r="A726" t="s">
        <v>801</v>
      </c>
      <c r="B726" s="5">
        <v>1.69</v>
      </c>
      <c r="C726" s="5" t="str">
        <f t="shared" si="12"/>
        <v>41.69</v>
      </c>
      <c r="D726">
        <v>4.2000000000000003E-2</v>
      </c>
      <c r="E726">
        <v>4.2000000000000003E-2</v>
      </c>
      <c r="F726">
        <v>6.7000000000000004E-2</v>
      </c>
      <c r="G726">
        <v>9.5000000000000001E-2</v>
      </c>
      <c r="H726">
        <v>0.123</v>
      </c>
      <c r="I726">
        <v>0.151</v>
      </c>
      <c r="J726" t="s">
        <v>1243</v>
      </c>
      <c r="K726" s="31" t="s">
        <v>822</v>
      </c>
      <c r="L726" s="31" t="s">
        <v>822</v>
      </c>
      <c r="M726" s="31" t="s">
        <v>822</v>
      </c>
      <c r="N726" s="2" t="s">
        <v>807</v>
      </c>
      <c r="W726" s="31"/>
      <c r="X726" s="31"/>
      <c r="Y726" s="31"/>
      <c r="Z726" s="2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</row>
    <row r="727" spans="1:38" x14ac:dyDescent="0.2">
      <c r="A727" t="s">
        <v>801</v>
      </c>
      <c r="B727" s="5">
        <v>1.7</v>
      </c>
      <c r="C727" s="5" t="str">
        <f t="shared" si="12"/>
        <v>41.7</v>
      </c>
      <c r="D727">
        <v>4.1000000000000002E-2</v>
      </c>
      <c r="E727">
        <v>4.1000000000000002E-2</v>
      </c>
      <c r="F727">
        <v>6.6000000000000003E-2</v>
      </c>
      <c r="G727">
        <v>9.2999999999999999E-2</v>
      </c>
      <c r="H727">
        <v>0.12</v>
      </c>
      <c r="I727">
        <v>0.14699999999999999</v>
      </c>
      <c r="J727" t="s">
        <v>1243</v>
      </c>
      <c r="K727" s="31" t="s">
        <v>822</v>
      </c>
      <c r="L727" s="31" t="s">
        <v>822</v>
      </c>
      <c r="M727" s="31" t="s">
        <v>822</v>
      </c>
      <c r="N727" s="2" t="s">
        <v>807</v>
      </c>
      <c r="W727" s="31"/>
      <c r="X727" s="31"/>
      <c r="Y727" s="31"/>
      <c r="Z727" s="2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</row>
    <row r="728" spans="1:38" x14ac:dyDescent="0.2">
      <c r="A728" t="s">
        <v>801</v>
      </c>
      <c r="B728" s="5">
        <v>1.71</v>
      </c>
      <c r="C728" s="5" t="str">
        <f t="shared" si="12"/>
        <v>41.71</v>
      </c>
      <c r="D728">
        <v>4.1000000000000002E-2</v>
      </c>
      <c r="E728">
        <v>4.1000000000000002E-2</v>
      </c>
      <c r="F728">
        <v>6.5000000000000002E-2</v>
      </c>
      <c r="G728">
        <v>9.1999999999999998E-2</v>
      </c>
      <c r="H728">
        <v>0.11799999999999999</v>
      </c>
      <c r="I728">
        <v>0.14499999999999999</v>
      </c>
      <c r="J728" t="s">
        <v>1243</v>
      </c>
      <c r="K728" s="31" t="s">
        <v>822</v>
      </c>
      <c r="L728" s="31" t="s">
        <v>822</v>
      </c>
      <c r="M728" s="31" t="s">
        <v>822</v>
      </c>
      <c r="N728" s="2" t="s">
        <v>807</v>
      </c>
      <c r="W728" s="31"/>
      <c r="X728" s="31"/>
      <c r="Y728" s="31"/>
      <c r="Z728" s="2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</row>
    <row r="729" spans="1:38" x14ac:dyDescent="0.2">
      <c r="A729" t="s">
        <v>801</v>
      </c>
      <c r="B729" s="5">
        <v>1.72</v>
      </c>
      <c r="C729" s="5" t="str">
        <f t="shared" si="12"/>
        <v>41.72</v>
      </c>
      <c r="D729">
        <v>4.1000000000000002E-2</v>
      </c>
      <c r="E729">
        <v>4.1000000000000002E-2</v>
      </c>
      <c r="F729">
        <v>6.4000000000000001E-2</v>
      </c>
      <c r="G729">
        <v>9.0999999999999998E-2</v>
      </c>
      <c r="H729">
        <v>0.11700000000000001</v>
      </c>
      <c r="I729">
        <v>0.14299999999999999</v>
      </c>
      <c r="J729" t="s">
        <v>1243</v>
      </c>
      <c r="K729" s="31" t="s">
        <v>822</v>
      </c>
      <c r="L729" s="31" t="s">
        <v>822</v>
      </c>
      <c r="M729" s="31" t="s">
        <v>822</v>
      </c>
      <c r="N729" s="2" t="s">
        <v>807</v>
      </c>
      <c r="W729" s="31"/>
      <c r="X729" s="31"/>
      <c r="Y729" s="31"/>
      <c r="Z729" s="2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</row>
    <row r="730" spans="1:38" x14ac:dyDescent="0.2">
      <c r="A730" t="s">
        <v>801</v>
      </c>
      <c r="B730" s="5">
        <v>1.73</v>
      </c>
      <c r="C730" s="5" t="str">
        <f t="shared" si="12"/>
        <v>41.73</v>
      </c>
      <c r="D730">
        <v>4.1000000000000002E-2</v>
      </c>
      <c r="E730">
        <v>4.1000000000000002E-2</v>
      </c>
      <c r="F730">
        <v>6.4000000000000001E-2</v>
      </c>
      <c r="G730">
        <v>9.0999999999999998E-2</v>
      </c>
      <c r="H730">
        <v>0.11700000000000001</v>
      </c>
      <c r="I730">
        <v>0.14299999999999999</v>
      </c>
      <c r="J730" t="s">
        <v>1243</v>
      </c>
      <c r="K730" s="31" t="s">
        <v>822</v>
      </c>
      <c r="L730" s="31" t="s">
        <v>822</v>
      </c>
      <c r="M730" s="31" t="s">
        <v>822</v>
      </c>
      <c r="N730" s="2" t="s">
        <v>807</v>
      </c>
      <c r="W730" s="31"/>
      <c r="X730" s="31"/>
      <c r="Y730" s="31"/>
      <c r="Z730" s="2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</row>
    <row r="731" spans="1:38" x14ac:dyDescent="0.2">
      <c r="A731" t="s">
        <v>801</v>
      </c>
      <c r="B731" s="5">
        <v>1.74</v>
      </c>
      <c r="C731" s="5" t="str">
        <f t="shared" si="12"/>
        <v>41.74</v>
      </c>
      <c r="D731">
        <v>0.04</v>
      </c>
      <c r="E731">
        <v>0.04</v>
      </c>
      <c r="F731">
        <v>6.3E-2</v>
      </c>
      <c r="G731">
        <v>8.7999999999999995E-2</v>
      </c>
      <c r="H731">
        <v>0.113</v>
      </c>
      <c r="I731">
        <v>0.13900000000000001</v>
      </c>
      <c r="J731">
        <v>0.16400000000000001</v>
      </c>
      <c r="K731" s="31" t="s">
        <v>822</v>
      </c>
      <c r="L731" s="31" t="s">
        <v>822</v>
      </c>
      <c r="M731" s="31" t="s">
        <v>822</v>
      </c>
      <c r="N731" s="2" t="s">
        <v>807</v>
      </c>
      <c r="W731" s="31"/>
      <c r="X731" s="31"/>
      <c r="Y731" s="31"/>
      <c r="Z731" s="2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</row>
    <row r="732" spans="1:38" x14ac:dyDescent="0.2">
      <c r="A732" t="s">
        <v>801</v>
      </c>
      <c r="B732" s="5">
        <v>1.75</v>
      </c>
      <c r="C732" s="5" t="str">
        <f t="shared" si="12"/>
        <v>41.75</v>
      </c>
      <c r="D732">
        <v>0.04</v>
      </c>
      <c r="E732">
        <v>0.04</v>
      </c>
      <c r="F732">
        <v>6.3E-2</v>
      </c>
      <c r="G732">
        <v>8.7999999999999995E-2</v>
      </c>
      <c r="H732">
        <v>0.113</v>
      </c>
      <c r="I732">
        <v>0.13900000000000001</v>
      </c>
      <c r="J732">
        <v>0.16400000000000001</v>
      </c>
      <c r="K732" s="31" t="s">
        <v>822</v>
      </c>
      <c r="L732" s="31" t="s">
        <v>822</v>
      </c>
      <c r="M732" s="31" t="s">
        <v>822</v>
      </c>
      <c r="N732" s="2" t="s">
        <v>807</v>
      </c>
      <c r="W732" s="31"/>
      <c r="X732" s="31"/>
      <c r="Y732" s="31"/>
      <c r="Z732" s="2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</row>
    <row r="733" spans="1:38" x14ac:dyDescent="0.2">
      <c r="A733" t="s">
        <v>801</v>
      </c>
      <c r="B733" s="5">
        <v>1.76</v>
      </c>
      <c r="C733" s="5" t="str">
        <f t="shared" si="12"/>
        <v>41.76</v>
      </c>
      <c r="D733">
        <v>0.04</v>
      </c>
      <c r="E733">
        <v>0.04</v>
      </c>
      <c r="F733">
        <v>6.3E-2</v>
      </c>
      <c r="G733">
        <v>8.7999999999999995E-2</v>
      </c>
      <c r="H733">
        <v>0.113</v>
      </c>
      <c r="I733">
        <v>0.13900000000000001</v>
      </c>
      <c r="J733">
        <v>0.16400000000000001</v>
      </c>
      <c r="K733" s="31" t="s">
        <v>822</v>
      </c>
      <c r="L733" s="31" t="s">
        <v>822</v>
      </c>
      <c r="M733" s="31" t="s">
        <v>822</v>
      </c>
      <c r="N733" s="2" t="s">
        <v>807</v>
      </c>
      <c r="W733" s="31"/>
      <c r="X733" s="31"/>
      <c r="Y733" s="31"/>
      <c r="Z733" s="2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</row>
    <row r="734" spans="1:38" x14ac:dyDescent="0.2">
      <c r="A734" t="s">
        <v>801</v>
      </c>
      <c r="B734" s="5">
        <v>1.77</v>
      </c>
      <c r="C734" s="5" t="str">
        <f t="shared" si="12"/>
        <v>41.77</v>
      </c>
      <c r="D734">
        <v>0.04</v>
      </c>
      <c r="E734">
        <v>0.04</v>
      </c>
      <c r="F734">
        <v>6.3E-2</v>
      </c>
      <c r="G734">
        <v>8.7999999999999995E-2</v>
      </c>
      <c r="H734">
        <v>0.113</v>
      </c>
      <c r="I734">
        <v>0.13900000000000001</v>
      </c>
      <c r="J734">
        <v>0.16400000000000001</v>
      </c>
      <c r="K734" s="31" t="s">
        <v>822</v>
      </c>
      <c r="L734" s="31" t="s">
        <v>822</v>
      </c>
      <c r="M734" s="31" t="s">
        <v>822</v>
      </c>
      <c r="N734" s="2" t="s">
        <v>807</v>
      </c>
      <c r="W734" s="31"/>
      <c r="X734" s="31"/>
      <c r="Y734" s="31"/>
      <c r="Z734" s="2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</row>
    <row r="735" spans="1:38" x14ac:dyDescent="0.2">
      <c r="A735" t="s">
        <v>801</v>
      </c>
      <c r="B735" s="5">
        <v>1.78</v>
      </c>
      <c r="C735" s="5" t="str">
        <f t="shared" si="12"/>
        <v>41.78</v>
      </c>
      <c r="D735">
        <v>0.04</v>
      </c>
      <c r="E735">
        <v>0.04</v>
      </c>
      <c r="F735">
        <v>6.3E-2</v>
      </c>
      <c r="G735">
        <v>8.7999999999999995E-2</v>
      </c>
      <c r="H735">
        <v>0.113</v>
      </c>
      <c r="I735">
        <v>0.13900000000000001</v>
      </c>
      <c r="J735">
        <v>0.16400000000000001</v>
      </c>
      <c r="K735" s="31" t="s">
        <v>822</v>
      </c>
      <c r="L735" s="31" t="s">
        <v>822</v>
      </c>
      <c r="M735" s="31" t="s">
        <v>822</v>
      </c>
      <c r="N735" s="2" t="s">
        <v>807</v>
      </c>
      <c r="W735" s="31"/>
      <c r="X735" s="31"/>
      <c r="Y735" s="31"/>
      <c r="Z735" s="2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</row>
    <row r="736" spans="1:38" x14ac:dyDescent="0.2">
      <c r="A736" t="s">
        <v>801</v>
      </c>
      <c r="B736" s="5">
        <v>1.79</v>
      </c>
      <c r="C736" s="5" t="str">
        <f t="shared" si="12"/>
        <v>41.79</v>
      </c>
      <c r="D736">
        <v>0.04</v>
      </c>
      <c r="E736">
        <v>0.04</v>
      </c>
      <c r="F736">
        <v>6.3E-2</v>
      </c>
      <c r="G736">
        <v>8.7999999999999995E-2</v>
      </c>
      <c r="H736">
        <v>0.113</v>
      </c>
      <c r="I736">
        <v>0.13900000000000001</v>
      </c>
      <c r="J736">
        <v>0.16400000000000001</v>
      </c>
      <c r="K736" s="31" t="s">
        <v>822</v>
      </c>
      <c r="L736" s="31" t="s">
        <v>822</v>
      </c>
      <c r="M736" s="31" t="s">
        <v>822</v>
      </c>
      <c r="N736" s="2" t="s">
        <v>807</v>
      </c>
      <c r="W736" s="31"/>
      <c r="X736" s="31"/>
      <c r="Y736" s="31"/>
      <c r="Z736" s="2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</row>
    <row r="737" spans="1:38" x14ac:dyDescent="0.2">
      <c r="A737" t="s">
        <v>801</v>
      </c>
      <c r="B737" s="5">
        <v>1.8</v>
      </c>
      <c r="C737" s="5" t="str">
        <f t="shared" si="12"/>
        <v>41.8</v>
      </c>
      <c r="D737">
        <v>0.04</v>
      </c>
      <c r="E737">
        <v>0.04</v>
      </c>
      <c r="F737">
        <v>6.3E-2</v>
      </c>
      <c r="G737">
        <v>8.7999999999999995E-2</v>
      </c>
      <c r="H737">
        <v>0.113</v>
      </c>
      <c r="I737">
        <v>0.13900000000000001</v>
      </c>
      <c r="J737">
        <v>0.16400000000000001</v>
      </c>
      <c r="K737" s="31" t="s">
        <v>822</v>
      </c>
      <c r="L737" s="31" t="s">
        <v>822</v>
      </c>
      <c r="M737" s="31" t="s">
        <v>822</v>
      </c>
      <c r="N737" s="2" t="s">
        <v>807</v>
      </c>
      <c r="W737" s="31"/>
      <c r="X737" s="31"/>
      <c r="Y737" s="31"/>
      <c r="Z737" s="2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</row>
    <row r="738" spans="1:38" x14ac:dyDescent="0.2">
      <c r="A738" t="s">
        <v>801</v>
      </c>
      <c r="B738" s="5">
        <v>1.81</v>
      </c>
      <c r="C738" s="5" t="str">
        <f t="shared" si="12"/>
        <v>41.81</v>
      </c>
      <c r="D738">
        <v>0.04</v>
      </c>
      <c r="E738">
        <v>0.04</v>
      </c>
      <c r="F738">
        <v>6.3E-2</v>
      </c>
      <c r="G738">
        <v>8.7999999999999995E-2</v>
      </c>
      <c r="H738">
        <v>0.113</v>
      </c>
      <c r="I738">
        <v>0.13900000000000001</v>
      </c>
      <c r="J738">
        <v>0.16400000000000001</v>
      </c>
      <c r="K738" s="31" t="s">
        <v>822</v>
      </c>
      <c r="L738" s="31" t="s">
        <v>822</v>
      </c>
      <c r="M738" s="31" t="s">
        <v>822</v>
      </c>
      <c r="N738" s="2" t="s">
        <v>807</v>
      </c>
      <c r="W738" s="31"/>
      <c r="X738" s="31"/>
      <c r="Y738" s="31"/>
      <c r="Z738" s="2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</row>
    <row r="739" spans="1:38" x14ac:dyDescent="0.2">
      <c r="A739" t="s">
        <v>801</v>
      </c>
      <c r="B739" s="5">
        <v>1.82</v>
      </c>
      <c r="C739" s="5" t="str">
        <f t="shared" ref="C739:C802" si="13">SUBSTITUTE(4&amp;B739," ","")</f>
        <v>41.82</v>
      </c>
      <c r="D739">
        <v>0.04</v>
      </c>
      <c r="E739">
        <v>0.04</v>
      </c>
      <c r="F739">
        <v>6.3E-2</v>
      </c>
      <c r="G739">
        <v>8.7999999999999995E-2</v>
      </c>
      <c r="H739">
        <v>0.113</v>
      </c>
      <c r="I739">
        <v>0.13900000000000001</v>
      </c>
      <c r="J739">
        <v>0.16400000000000001</v>
      </c>
      <c r="K739" s="31" t="s">
        <v>822</v>
      </c>
      <c r="L739" s="31" t="s">
        <v>822</v>
      </c>
      <c r="M739" s="31" t="s">
        <v>822</v>
      </c>
      <c r="N739" s="2" t="s">
        <v>807</v>
      </c>
      <c r="W739" s="31"/>
      <c r="X739" s="31"/>
      <c r="Y739" s="31"/>
      <c r="Z739" s="2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</row>
    <row r="740" spans="1:38" x14ac:dyDescent="0.2">
      <c r="A740" t="s">
        <v>801</v>
      </c>
      <c r="B740" s="5">
        <v>1.83</v>
      </c>
      <c r="C740" s="5" t="str">
        <f t="shared" si="13"/>
        <v>41.83</v>
      </c>
      <c r="D740">
        <v>0.04</v>
      </c>
      <c r="E740">
        <v>0.04</v>
      </c>
      <c r="F740">
        <v>6.3E-2</v>
      </c>
      <c r="G740">
        <v>8.7999999999999995E-2</v>
      </c>
      <c r="H740">
        <v>0.113</v>
      </c>
      <c r="I740">
        <v>0.13900000000000001</v>
      </c>
      <c r="J740">
        <v>0.16400000000000001</v>
      </c>
      <c r="K740" s="31" t="s">
        <v>822</v>
      </c>
      <c r="L740" s="31" t="s">
        <v>822</v>
      </c>
      <c r="M740" s="31" t="s">
        <v>822</v>
      </c>
      <c r="N740" s="2" t="s">
        <v>807</v>
      </c>
      <c r="W740" s="31"/>
      <c r="X740" s="31"/>
      <c r="Y740" s="31"/>
      <c r="Z740" s="2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</row>
    <row r="741" spans="1:38" x14ac:dyDescent="0.2">
      <c r="A741" t="s">
        <v>801</v>
      </c>
      <c r="B741" s="5">
        <v>1.84</v>
      </c>
      <c r="C741" s="5" t="str">
        <f t="shared" si="13"/>
        <v>41.84</v>
      </c>
      <c r="D741">
        <v>0.04</v>
      </c>
      <c r="E741">
        <v>0.04</v>
      </c>
      <c r="F741">
        <v>6.3E-2</v>
      </c>
      <c r="G741">
        <v>8.7999999999999995E-2</v>
      </c>
      <c r="H741">
        <v>0.113</v>
      </c>
      <c r="I741">
        <v>0.13900000000000001</v>
      </c>
      <c r="J741">
        <v>0.16400000000000001</v>
      </c>
      <c r="K741" s="31" t="s">
        <v>822</v>
      </c>
      <c r="L741" s="31" t="s">
        <v>822</v>
      </c>
      <c r="M741" s="31" t="s">
        <v>822</v>
      </c>
      <c r="N741" s="2" t="s">
        <v>807</v>
      </c>
      <c r="W741" s="31"/>
      <c r="X741" s="31"/>
      <c r="Y741" s="31"/>
      <c r="Z741" s="2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</row>
    <row r="742" spans="1:38" x14ac:dyDescent="0.2">
      <c r="A742" t="s">
        <v>801</v>
      </c>
      <c r="B742" s="5">
        <v>1.85</v>
      </c>
      <c r="C742" s="5" t="str">
        <f t="shared" si="13"/>
        <v>41.85</v>
      </c>
      <c r="D742">
        <v>0.04</v>
      </c>
      <c r="E742">
        <v>0.04</v>
      </c>
      <c r="F742">
        <v>6.3E-2</v>
      </c>
      <c r="G742">
        <v>8.7999999999999995E-2</v>
      </c>
      <c r="H742">
        <v>0.113</v>
      </c>
      <c r="I742">
        <v>0.13900000000000001</v>
      </c>
      <c r="J742">
        <v>0.16400000000000001</v>
      </c>
      <c r="K742" s="31" t="s">
        <v>822</v>
      </c>
      <c r="L742" s="31" t="s">
        <v>822</v>
      </c>
      <c r="M742" s="31" t="s">
        <v>822</v>
      </c>
      <c r="N742" s="2" t="s">
        <v>807</v>
      </c>
      <c r="W742" s="31"/>
      <c r="X742" s="31"/>
      <c r="Y742" s="31"/>
      <c r="Z742" s="2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</row>
    <row r="743" spans="1:38" x14ac:dyDescent="0.2">
      <c r="A743" t="s">
        <v>801</v>
      </c>
      <c r="B743" s="5">
        <v>1.86</v>
      </c>
      <c r="C743" s="5" t="str">
        <f t="shared" si="13"/>
        <v>41.86</v>
      </c>
      <c r="D743">
        <v>0.04</v>
      </c>
      <c r="E743">
        <v>0.04</v>
      </c>
      <c r="F743">
        <v>6.3E-2</v>
      </c>
      <c r="G743">
        <v>8.7999999999999995E-2</v>
      </c>
      <c r="H743">
        <v>0.113</v>
      </c>
      <c r="I743">
        <v>0.13900000000000001</v>
      </c>
      <c r="J743">
        <v>0.16400000000000001</v>
      </c>
      <c r="K743" s="31" t="s">
        <v>822</v>
      </c>
      <c r="L743" s="31" t="s">
        <v>822</v>
      </c>
      <c r="M743" s="31" t="s">
        <v>822</v>
      </c>
      <c r="N743" s="2" t="s">
        <v>807</v>
      </c>
      <c r="W743" s="31"/>
      <c r="X743" s="31"/>
      <c r="Y743" s="31"/>
      <c r="Z743" s="2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</row>
    <row r="744" spans="1:38" x14ac:dyDescent="0.2">
      <c r="A744" t="s">
        <v>801</v>
      </c>
      <c r="B744" s="5">
        <v>1.87</v>
      </c>
      <c r="C744" s="5" t="str">
        <f t="shared" si="13"/>
        <v>41.87</v>
      </c>
      <c r="D744">
        <v>0.04</v>
      </c>
      <c r="E744">
        <v>0.04</v>
      </c>
      <c r="F744">
        <v>6.3E-2</v>
      </c>
      <c r="G744">
        <v>8.7999999999999995E-2</v>
      </c>
      <c r="H744">
        <v>0.113</v>
      </c>
      <c r="I744">
        <v>0.13900000000000001</v>
      </c>
      <c r="J744">
        <v>0.16400000000000001</v>
      </c>
      <c r="K744" s="31" t="s">
        <v>822</v>
      </c>
      <c r="L744" s="31" t="s">
        <v>822</v>
      </c>
      <c r="M744" s="31" t="s">
        <v>822</v>
      </c>
      <c r="N744" s="2" t="s">
        <v>807</v>
      </c>
      <c r="W744" s="31"/>
      <c r="X744" s="31"/>
      <c r="Y744" s="31"/>
      <c r="Z744" s="2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</row>
    <row r="745" spans="1:38" x14ac:dyDescent="0.2">
      <c r="A745" t="s">
        <v>801</v>
      </c>
      <c r="B745" s="5">
        <v>1.88</v>
      </c>
      <c r="C745" s="5" t="str">
        <f t="shared" si="13"/>
        <v>41.88</v>
      </c>
      <c r="D745">
        <v>0.04</v>
      </c>
      <c r="E745">
        <v>0.04</v>
      </c>
      <c r="F745">
        <v>6.3E-2</v>
      </c>
      <c r="G745">
        <v>8.7999999999999995E-2</v>
      </c>
      <c r="H745">
        <v>0.113</v>
      </c>
      <c r="I745">
        <v>0.13900000000000001</v>
      </c>
      <c r="J745">
        <v>0.16400000000000001</v>
      </c>
      <c r="K745" s="31" t="s">
        <v>822</v>
      </c>
      <c r="L745" s="31" t="s">
        <v>822</v>
      </c>
      <c r="M745" s="31" t="s">
        <v>822</v>
      </c>
      <c r="N745" s="2" t="s">
        <v>807</v>
      </c>
      <c r="W745" s="31"/>
      <c r="X745" s="31"/>
      <c r="Y745" s="31"/>
      <c r="Z745" s="2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</row>
    <row r="746" spans="1:38" x14ac:dyDescent="0.2">
      <c r="A746" t="s">
        <v>801</v>
      </c>
      <c r="B746" s="5">
        <v>1.89</v>
      </c>
      <c r="C746" s="5" t="str">
        <f t="shared" si="13"/>
        <v>41.89</v>
      </c>
      <c r="D746">
        <v>0.04</v>
      </c>
      <c r="E746">
        <v>0.04</v>
      </c>
      <c r="F746">
        <v>6.3E-2</v>
      </c>
      <c r="G746">
        <v>8.7999999999999995E-2</v>
      </c>
      <c r="H746">
        <v>0.113</v>
      </c>
      <c r="I746">
        <v>0.13900000000000001</v>
      </c>
      <c r="J746">
        <v>0.16400000000000001</v>
      </c>
      <c r="K746" s="31" t="s">
        <v>822</v>
      </c>
      <c r="L746" s="31" t="s">
        <v>822</v>
      </c>
      <c r="M746" s="31" t="s">
        <v>822</v>
      </c>
      <c r="N746" s="2" t="s">
        <v>807</v>
      </c>
      <c r="W746" s="31"/>
      <c r="X746" s="31"/>
      <c r="Y746" s="31"/>
      <c r="Z746" s="2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</row>
    <row r="747" spans="1:38" x14ac:dyDescent="0.2">
      <c r="A747" t="s">
        <v>801</v>
      </c>
      <c r="B747" s="5">
        <v>1.9</v>
      </c>
      <c r="C747" s="5" t="str">
        <f t="shared" si="13"/>
        <v>41.9</v>
      </c>
      <c r="D747">
        <v>0.04</v>
      </c>
      <c r="E747">
        <v>0.04</v>
      </c>
      <c r="F747">
        <v>6.3E-2</v>
      </c>
      <c r="G747">
        <v>8.7999999999999995E-2</v>
      </c>
      <c r="H747">
        <v>0.113</v>
      </c>
      <c r="I747">
        <v>0.13900000000000001</v>
      </c>
      <c r="J747">
        <v>0.16400000000000001</v>
      </c>
      <c r="K747" s="31" t="s">
        <v>822</v>
      </c>
      <c r="L747" s="31" t="s">
        <v>822</v>
      </c>
      <c r="M747" s="31" t="s">
        <v>822</v>
      </c>
      <c r="N747" s="2" t="s">
        <v>807</v>
      </c>
      <c r="W747" s="31"/>
      <c r="X747" s="31"/>
      <c r="Y747" s="31"/>
      <c r="Z747" s="2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</row>
    <row r="748" spans="1:38" x14ac:dyDescent="0.2">
      <c r="A748" t="s">
        <v>801</v>
      </c>
      <c r="B748" s="5">
        <v>1.91</v>
      </c>
      <c r="C748" s="5" t="str">
        <f t="shared" si="13"/>
        <v>41.91</v>
      </c>
      <c r="D748">
        <v>0.04</v>
      </c>
      <c r="E748">
        <v>0.04</v>
      </c>
      <c r="F748">
        <v>6.3E-2</v>
      </c>
      <c r="G748">
        <v>8.7999999999999995E-2</v>
      </c>
      <c r="H748">
        <v>0.113</v>
      </c>
      <c r="I748">
        <v>0.13900000000000001</v>
      </c>
      <c r="J748">
        <v>0.16400000000000001</v>
      </c>
      <c r="K748" s="31" t="s">
        <v>822</v>
      </c>
      <c r="L748" s="31" t="s">
        <v>822</v>
      </c>
      <c r="M748" s="31" t="s">
        <v>822</v>
      </c>
      <c r="N748" s="2" t="s">
        <v>807</v>
      </c>
      <c r="W748" s="31"/>
      <c r="X748" s="31"/>
      <c r="Y748" s="31"/>
      <c r="Z748" s="2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</row>
    <row r="749" spans="1:38" x14ac:dyDescent="0.2">
      <c r="A749" t="s">
        <v>801</v>
      </c>
      <c r="B749" s="5">
        <v>1.92</v>
      </c>
      <c r="C749" s="5" t="str">
        <f t="shared" si="13"/>
        <v>41.92</v>
      </c>
      <c r="D749">
        <v>0.04</v>
      </c>
      <c r="E749">
        <v>0.04</v>
      </c>
      <c r="F749">
        <v>6.3E-2</v>
      </c>
      <c r="G749">
        <v>8.7999999999999995E-2</v>
      </c>
      <c r="H749">
        <v>0.113</v>
      </c>
      <c r="I749">
        <v>0.13900000000000001</v>
      </c>
      <c r="J749">
        <v>0.16400000000000001</v>
      </c>
      <c r="K749" s="31" t="s">
        <v>822</v>
      </c>
      <c r="L749" s="31" t="s">
        <v>822</v>
      </c>
      <c r="M749" s="31" t="s">
        <v>822</v>
      </c>
      <c r="N749" s="2" t="s">
        <v>807</v>
      </c>
      <c r="W749" s="31"/>
      <c r="X749" s="31"/>
      <c r="Y749" s="31"/>
      <c r="Z749" s="2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</row>
    <row r="750" spans="1:38" x14ac:dyDescent="0.2">
      <c r="A750" t="s">
        <v>801</v>
      </c>
      <c r="B750" s="5">
        <v>1.93</v>
      </c>
      <c r="C750" s="5" t="str">
        <f t="shared" si="13"/>
        <v>41.93</v>
      </c>
      <c r="D750">
        <v>0.04</v>
      </c>
      <c r="E750">
        <v>0.04</v>
      </c>
      <c r="F750">
        <v>6.3E-2</v>
      </c>
      <c r="G750">
        <v>8.7999999999999995E-2</v>
      </c>
      <c r="H750">
        <v>0.113</v>
      </c>
      <c r="I750">
        <v>0.13900000000000001</v>
      </c>
      <c r="J750">
        <v>0.16400000000000001</v>
      </c>
      <c r="K750" s="31" t="s">
        <v>822</v>
      </c>
      <c r="L750" s="31" t="s">
        <v>822</v>
      </c>
      <c r="M750" s="31" t="s">
        <v>822</v>
      </c>
      <c r="N750" s="2" t="s">
        <v>807</v>
      </c>
      <c r="W750" s="31"/>
      <c r="X750" s="31"/>
      <c r="Y750" s="31"/>
      <c r="Z750" s="2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</row>
    <row r="751" spans="1:38" x14ac:dyDescent="0.2">
      <c r="A751" t="s">
        <v>801</v>
      </c>
      <c r="B751" s="5">
        <v>1.94</v>
      </c>
      <c r="C751" s="5" t="str">
        <f t="shared" si="13"/>
        <v>41.94</v>
      </c>
      <c r="D751">
        <v>0.04</v>
      </c>
      <c r="E751">
        <v>0.04</v>
      </c>
      <c r="F751">
        <v>6.3E-2</v>
      </c>
      <c r="G751">
        <v>8.7999999999999995E-2</v>
      </c>
      <c r="H751">
        <v>0.113</v>
      </c>
      <c r="I751">
        <v>0.13900000000000001</v>
      </c>
      <c r="J751">
        <v>0.16400000000000001</v>
      </c>
      <c r="K751" s="31" t="s">
        <v>822</v>
      </c>
      <c r="L751" s="31" t="s">
        <v>822</v>
      </c>
      <c r="M751" s="31" t="s">
        <v>822</v>
      </c>
      <c r="N751" s="2" t="s">
        <v>807</v>
      </c>
      <c r="W751" s="31"/>
      <c r="X751" s="31"/>
      <c r="Y751" s="31"/>
      <c r="Z751" s="2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</row>
    <row r="752" spans="1:38" x14ac:dyDescent="0.2">
      <c r="A752" t="s">
        <v>801</v>
      </c>
      <c r="B752" s="5">
        <v>1.95</v>
      </c>
      <c r="C752" s="5" t="str">
        <f t="shared" si="13"/>
        <v>41.95</v>
      </c>
      <c r="D752">
        <v>0.04</v>
      </c>
      <c r="E752">
        <v>0.04</v>
      </c>
      <c r="F752">
        <v>6.3E-2</v>
      </c>
      <c r="G752">
        <v>8.7999999999999995E-2</v>
      </c>
      <c r="H752">
        <v>0.113</v>
      </c>
      <c r="I752">
        <v>0.13900000000000001</v>
      </c>
      <c r="J752">
        <v>0.16400000000000001</v>
      </c>
      <c r="K752" s="31" t="s">
        <v>822</v>
      </c>
      <c r="L752" s="31" t="s">
        <v>822</v>
      </c>
      <c r="M752" s="31" t="s">
        <v>822</v>
      </c>
      <c r="N752" s="2" t="s">
        <v>807</v>
      </c>
      <c r="W752" s="31"/>
      <c r="X752" s="31"/>
      <c r="Y752" s="31"/>
      <c r="Z752" s="2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</row>
    <row r="753" spans="1:38" x14ac:dyDescent="0.2">
      <c r="A753" t="s">
        <v>801</v>
      </c>
      <c r="B753" s="5">
        <v>1.96</v>
      </c>
      <c r="C753" s="5" t="str">
        <f t="shared" si="13"/>
        <v>41.96</v>
      </c>
      <c r="D753">
        <v>0.04</v>
      </c>
      <c r="E753">
        <v>0.04</v>
      </c>
      <c r="F753">
        <v>6.3E-2</v>
      </c>
      <c r="G753">
        <v>8.7999999999999995E-2</v>
      </c>
      <c r="H753">
        <v>0.113</v>
      </c>
      <c r="I753">
        <v>0.13900000000000001</v>
      </c>
      <c r="J753">
        <v>0.16400000000000001</v>
      </c>
      <c r="K753" s="31" t="s">
        <v>822</v>
      </c>
      <c r="L753" s="31" t="s">
        <v>822</v>
      </c>
      <c r="M753" s="31" t="s">
        <v>822</v>
      </c>
      <c r="N753" s="2" t="s">
        <v>807</v>
      </c>
      <c r="W753" s="31"/>
      <c r="X753" s="31"/>
      <c r="Y753" s="31"/>
      <c r="Z753" s="2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</row>
    <row r="754" spans="1:38" x14ac:dyDescent="0.2">
      <c r="A754" t="s">
        <v>801</v>
      </c>
      <c r="B754" s="5">
        <v>1.97</v>
      </c>
      <c r="C754" s="5" t="str">
        <f t="shared" si="13"/>
        <v>41.97</v>
      </c>
      <c r="D754">
        <v>0.04</v>
      </c>
      <c r="E754">
        <v>0.04</v>
      </c>
      <c r="F754">
        <v>6.3E-2</v>
      </c>
      <c r="G754">
        <v>8.7999999999999995E-2</v>
      </c>
      <c r="H754">
        <v>0.113</v>
      </c>
      <c r="I754">
        <v>0.13900000000000001</v>
      </c>
      <c r="J754">
        <v>0.16400000000000001</v>
      </c>
      <c r="K754" s="31" t="s">
        <v>822</v>
      </c>
      <c r="L754" s="31" t="s">
        <v>822</v>
      </c>
      <c r="M754" s="31" t="s">
        <v>822</v>
      </c>
      <c r="N754" s="2" t="s">
        <v>807</v>
      </c>
      <c r="W754" s="31"/>
      <c r="X754" s="31"/>
      <c r="Y754" s="31"/>
      <c r="Z754" s="2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</row>
    <row r="755" spans="1:38" x14ac:dyDescent="0.2">
      <c r="A755" t="s">
        <v>801</v>
      </c>
      <c r="B755" s="5">
        <v>1.98</v>
      </c>
      <c r="C755" s="5" t="str">
        <f t="shared" si="13"/>
        <v>41.98</v>
      </c>
      <c r="D755">
        <v>0.04</v>
      </c>
      <c r="E755">
        <v>0.04</v>
      </c>
      <c r="F755">
        <v>6.3E-2</v>
      </c>
      <c r="G755">
        <v>8.7999999999999995E-2</v>
      </c>
      <c r="H755">
        <v>0.113</v>
      </c>
      <c r="I755">
        <v>0.13900000000000001</v>
      </c>
      <c r="J755">
        <v>0.16400000000000001</v>
      </c>
      <c r="K755" s="31" t="s">
        <v>822</v>
      </c>
      <c r="L755" s="31" t="s">
        <v>822</v>
      </c>
      <c r="M755" s="31" t="s">
        <v>822</v>
      </c>
      <c r="N755" s="2" t="s">
        <v>807</v>
      </c>
      <c r="W755" s="31"/>
      <c r="X755" s="31"/>
      <c r="Y755" s="31"/>
      <c r="Z755" s="2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</row>
    <row r="756" spans="1:38" x14ac:dyDescent="0.2">
      <c r="A756" t="s">
        <v>801</v>
      </c>
      <c r="B756" s="5">
        <v>1.99</v>
      </c>
      <c r="C756" s="5" t="str">
        <f t="shared" si="13"/>
        <v>41.99</v>
      </c>
      <c r="D756">
        <v>0.04</v>
      </c>
      <c r="E756">
        <v>0.04</v>
      </c>
      <c r="F756">
        <v>6.3E-2</v>
      </c>
      <c r="G756">
        <v>8.7999999999999995E-2</v>
      </c>
      <c r="H756">
        <v>0.113</v>
      </c>
      <c r="I756">
        <v>0.13900000000000001</v>
      </c>
      <c r="J756">
        <v>0.16400000000000001</v>
      </c>
      <c r="K756" s="31" t="s">
        <v>822</v>
      </c>
      <c r="L756" s="31" t="s">
        <v>822</v>
      </c>
      <c r="M756" s="31" t="s">
        <v>822</v>
      </c>
      <c r="N756" s="2" t="s">
        <v>807</v>
      </c>
      <c r="W756" s="31"/>
      <c r="X756" s="31"/>
      <c r="Y756" s="31"/>
      <c r="Z756" s="2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</row>
    <row r="757" spans="1:38" x14ac:dyDescent="0.2">
      <c r="A757" t="s">
        <v>801</v>
      </c>
      <c r="B757" s="5">
        <v>2</v>
      </c>
      <c r="C757" s="5" t="str">
        <f t="shared" si="13"/>
        <v>42</v>
      </c>
      <c r="D757">
        <v>0.04</v>
      </c>
      <c r="E757">
        <v>0.04</v>
      </c>
      <c r="F757">
        <v>6.3E-2</v>
      </c>
      <c r="G757">
        <v>8.7999999999999995E-2</v>
      </c>
      <c r="H757">
        <v>0.113</v>
      </c>
      <c r="I757">
        <v>0.13900000000000001</v>
      </c>
      <c r="J757">
        <v>0.16400000000000001</v>
      </c>
      <c r="K757" s="31" t="s">
        <v>822</v>
      </c>
      <c r="L757" s="31" t="s">
        <v>822</v>
      </c>
      <c r="M757" s="31" t="s">
        <v>822</v>
      </c>
      <c r="N757" s="2" t="s">
        <v>807</v>
      </c>
      <c r="W757" s="31"/>
      <c r="X757" s="31"/>
      <c r="Y757" s="31"/>
      <c r="Z757" s="2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</row>
    <row r="758" spans="1:38" x14ac:dyDescent="0.2">
      <c r="A758" t="s">
        <v>801</v>
      </c>
      <c r="B758" s="5">
        <v>2.0099999999999998</v>
      </c>
      <c r="C758" s="5" t="str">
        <f t="shared" si="13"/>
        <v>42.01</v>
      </c>
      <c r="D758">
        <v>0.04</v>
      </c>
      <c r="E758">
        <v>0.04</v>
      </c>
      <c r="F758">
        <v>6.3E-2</v>
      </c>
      <c r="G758">
        <v>8.7999999999999995E-2</v>
      </c>
      <c r="H758">
        <v>0.113</v>
      </c>
      <c r="I758">
        <v>0.13900000000000001</v>
      </c>
      <c r="J758">
        <v>0.16400000000000001</v>
      </c>
      <c r="K758" s="31" t="s">
        <v>822</v>
      </c>
      <c r="L758" s="31" t="s">
        <v>822</v>
      </c>
      <c r="M758" s="31" t="s">
        <v>822</v>
      </c>
      <c r="N758" s="2" t="s">
        <v>807</v>
      </c>
      <c r="W758" s="31"/>
      <c r="X758" s="31"/>
      <c r="Y758" s="31"/>
      <c r="Z758" s="2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</row>
    <row r="759" spans="1:38" x14ac:dyDescent="0.2">
      <c r="A759" t="s">
        <v>801</v>
      </c>
      <c r="B759" s="5">
        <v>2.02</v>
      </c>
      <c r="C759" s="5" t="str">
        <f t="shared" si="13"/>
        <v>42.02</v>
      </c>
      <c r="D759">
        <v>0.04</v>
      </c>
      <c r="E759">
        <v>0.04</v>
      </c>
      <c r="F759">
        <v>6.3E-2</v>
      </c>
      <c r="G759">
        <v>8.7999999999999995E-2</v>
      </c>
      <c r="H759">
        <v>0.113</v>
      </c>
      <c r="I759">
        <v>0.13900000000000001</v>
      </c>
      <c r="J759">
        <v>0.16400000000000001</v>
      </c>
      <c r="K759" s="31" t="s">
        <v>822</v>
      </c>
      <c r="L759" s="31" t="s">
        <v>822</v>
      </c>
      <c r="M759" s="31" t="s">
        <v>822</v>
      </c>
      <c r="N759" s="2" t="s">
        <v>807</v>
      </c>
      <c r="W759" s="31"/>
      <c r="X759" s="31"/>
      <c r="Y759" s="31"/>
      <c r="Z759" s="2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</row>
    <row r="760" spans="1:38" x14ac:dyDescent="0.2">
      <c r="A760" t="s">
        <v>801</v>
      </c>
      <c r="B760" s="5">
        <v>2.0299999999999998</v>
      </c>
      <c r="C760" s="5" t="str">
        <f t="shared" si="13"/>
        <v>42.03</v>
      </c>
      <c r="D760">
        <v>0.04</v>
      </c>
      <c r="E760">
        <v>0.04</v>
      </c>
      <c r="F760">
        <v>6.3E-2</v>
      </c>
      <c r="G760">
        <v>8.7999999999999995E-2</v>
      </c>
      <c r="H760">
        <v>0.113</v>
      </c>
      <c r="I760">
        <v>0.13900000000000001</v>
      </c>
      <c r="J760">
        <v>0.16400000000000001</v>
      </c>
      <c r="K760" s="31" t="s">
        <v>822</v>
      </c>
      <c r="L760" s="31" t="s">
        <v>822</v>
      </c>
      <c r="M760" s="31" t="s">
        <v>822</v>
      </c>
      <c r="N760" s="2" t="s">
        <v>807</v>
      </c>
      <c r="W760" s="31"/>
      <c r="X760" s="31"/>
      <c r="Y760" s="31"/>
      <c r="Z760" s="2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</row>
    <row r="761" spans="1:38" x14ac:dyDescent="0.2">
      <c r="A761" t="s">
        <v>801</v>
      </c>
      <c r="B761" s="5">
        <v>2.04</v>
      </c>
      <c r="C761" s="5" t="str">
        <f t="shared" si="13"/>
        <v>42.04</v>
      </c>
      <c r="D761">
        <v>0.04</v>
      </c>
      <c r="E761">
        <v>0.04</v>
      </c>
      <c r="F761">
        <v>6.3E-2</v>
      </c>
      <c r="G761">
        <v>8.7999999999999995E-2</v>
      </c>
      <c r="H761">
        <v>0.113</v>
      </c>
      <c r="I761">
        <v>0.13900000000000001</v>
      </c>
      <c r="J761">
        <v>0.16400000000000001</v>
      </c>
      <c r="K761" s="31" t="s">
        <v>822</v>
      </c>
      <c r="L761" s="31" t="s">
        <v>822</v>
      </c>
      <c r="M761" s="31" t="s">
        <v>822</v>
      </c>
      <c r="N761" s="2" t="s">
        <v>807</v>
      </c>
      <c r="W761" s="31"/>
      <c r="X761" s="31"/>
      <c r="Y761" s="31"/>
      <c r="Z761" s="2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</row>
    <row r="762" spans="1:38" x14ac:dyDescent="0.2">
      <c r="A762" t="s">
        <v>801</v>
      </c>
      <c r="B762" s="5">
        <v>2.0499999999999998</v>
      </c>
      <c r="C762" s="5" t="str">
        <f t="shared" si="13"/>
        <v>42.05</v>
      </c>
      <c r="D762">
        <v>0.04</v>
      </c>
      <c r="E762">
        <v>0.04</v>
      </c>
      <c r="F762">
        <v>6.3E-2</v>
      </c>
      <c r="G762">
        <v>8.7999999999999995E-2</v>
      </c>
      <c r="H762">
        <v>0.113</v>
      </c>
      <c r="I762">
        <v>0.13900000000000001</v>
      </c>
      <c r="J762">
        <v>0.16400000000000001</v>
      </c>
      <c r="K762" s="31" t="s">
        <v>822</v>
      </c>
      <c r="L762" s="31" t="s">
        <v>822</v>
      </c>
      <c r="M762" s="31" t="s">
        <v>822</v>
      </c>
      <c r="N762" s="2" t="s">
        <v>807</v>
      </c>
      <c r="W762" s="31"/>
      <c r="X762" s="31"/>
      <c r="Y762" s="31"/>
      <c r="Z762" s="2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</row>
    <row r="763" spans="1:38" x14ac:dyDescent="0.2">
      <c r="A763" t="s">
        <v>801</v>
      </c>
      <c r="B763" s="5">
        <v>2.06</v>
      </c>
      <c r="C763" s="5" t="str">
        <f t="shared" si="13"/>
        <v>42.06</v>
      </c>
      <c r="D763">
        <v>0.04</v>
      </c>
      <c r="E763">
        <v>0.04</v>
      </c>
      <c r="F763">
        <v>6.3E-2</v>
      </c>
      <c r="G763">
        <v>8.7999999999999995E-2</v>
      </c>
      <c r="H763">
        <v>0.113</v>
      </c>
      <c r="I763">
        <v>0.13900000000000001</v>
      </c>
      <c r="J763">
        <v>0.16400000000000001</v>
      </c>
      <c r="K763" s="31" t="s">
        <v>822</v>
      </c>
      <c r="L763" s="31" t="s">
        <v>822</v>
      </c>
      <c r="M763" s="31" t="s">
        <v>822</v>
      </c>
      <c r="N763" s="2" t="s">
        <v>807</v>
      </c>
      <c r="W763" s="31"/>
      <c r="X763" s="31"/>
      <c r="Y763" s="31"/>
      <c r="Z763" s="2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</row>
    <row r="764" spans="1:38" x14ac:dyDescent="0.2">
      <c r="A764" t="s">
        <v>801</v>
      </c>
      <c r="B764" s="5">
        <v>2.0699999999999998</v>
      </c>
      <c r="C764" s="5" t="str">
        <f t="shared" si="13"/>
        <v>42.07</v>
      </c>
      <c r="D764">
        <v>0.04</v>
      </c>
      <c r="E764">
        <v>0.04</v>
      </c>
      <c r="F764">
        <v>6.3E-2</v>
      </c>
      <c r="G764">
        <v>8.7999999999999995E-2</v>
      </c>
      <c r="H764">
        <v>0.113</v>
      </c>
      <c r="I764">
        <v>0.13900000000000001</v>
      </c>
      <c r="J764">
        <v>0.16400000000000001</v>
      </c>
      <c r="K764" s="31" t="s">
        <v>822</v>
      </c>
      <c r="L764" s="31" t="s">
        <v>822</v>
      </c>
      <c r="M764" s="31" t="s">
        <v>822</v>
      </c>
      <c r="N764" s="2" t="s">
        <v>807</v>
      </c>
      <c r="W764" s="31"/>
      <c r="X764" s="31"/>
      <c r="Y764" s="31"/>
      <c r="Z764" s="2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</row>
    <row r="765" spans="1:38" x14ac:dyDescent="0.2">
      <c r="A765" t="s">
        <v>801</v>
      </c>
      <c r="B765" s="5">
        <v>2.08</v>
      </c>
      <c r="C765" s="5" t="str">
        <f t="shared" si="13"/>
        <v>42.08</v>
      </c>
      <c r="D765">
        <v>0.04</v>
      </c>
      <c r="E765">
        <v>0.04</v>
      </c>
      <c r="F765">
        <v>6.3E-2</v>
      </c>
      <c r="G765">
        <v>8.7999999999999995E-2</v>
      </c>
      <c r="H765">
        <v>0.113</v>
      </c>
      <c r="I765">
        <v>0.13900000000000001</v>
      </c>
      <c r="J765">
        <v>0.16400000000000001</v>
      </c>
      <c r="K765" s="31" t="s">
        <v>822</v>
      </c>
      <c r="L765" s="31" t="s">
        <v>822</v>
      </c>
      <c r="M765" s="31" t="s">
        <v>822</v>
      </c>
      <c r="N765" s="2" t="s">
        <v>807</v>
      </c>
      <c r="W765" s="31"/>
      <c r="X765" s="31"/>
      <c r="Y765" s="31"/>
      <c r="Z765" s="2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</row>
    <row r="766" spans="1:38" x14ac:dyDescent="0.2">
      <c r="A766" t="s">
        <v>801</v>
      </c>
      <c r="B766" s="5">
        <v>2.09</v>
      </c>
      <c r="C766" s="5" t="str">
        <f t="shared" si="13"/>
        <v>42.09</v>
      </c>
      <c r="D766">
        <v>0.04</v>
      </c>
      <c r="E766">
        <v>0.04</v>
      </c>
      <c r="F766">
        <v>6.3E-2</v>
      </c>
      <c r="G766">
        <v>8.7999999999999995E-2</v>
      </c>
      <c r="H766">
        <v>0.113</v>
      </c>
      <c r="I766">
        <v>0.13900000000000001</v>
      </c>
      <c r="J766">
        <v>0.16400000000000001</v>
      </c>
      <c r="K766" s="31" t="s">
        <v>822</v>
      </c>
      <c r="L766" s="31" t="s">
        <v>822</v>
      </c>
      <c r="M766" s="31" t="s">
        <v>822</v>
      </c>
      <c r="N766" s="2" t="s">
        <v>807</v>
      </c>
      <c r="W766" s="31"/>
      <c r="X766" s="31"/>
      <c r="Y766" s="31"/>
      <c r="Z766" s="2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</row>
    <row r="767" spans="1:38" x14ac:dyDescent="0.2">
      <c r="A767" t="s">
        <v>801</v>
      </c>
      <c r="B767" s="5">
        <v>2.1</v>
      </c>
      <c r="C767" s="5" t="str">
        <f t="shared" si="13"/>
        <v>42.1</v>
      </c>
      <c r="D767">
        <v>0.04</v>
      </c>
      <c r="E767">
        <v>0.04</v>
      </c>
      <c r="F767">
        <v>6.3E-2</v>
      </c>
      <c r="G767">
        <v>8.7999999999999995E-2</v>
      </c>
      <c r="H767">
        <v>0.113</v>
      </c>
      <c r="I767">
        <v>0.13900000000000001</v>
      </c>
      <c r="J767">
        <v>0.16400000000000001</v>
      </c>
      <c r="K767" s="31" t="s">
        <v>822</v>
      </c>
      <c r="L767" s="31" t="s">
        <v>822</v>
      </c>
      <c r="M767" s="31" t="s">
        <v>822</v>
      </c>
      <c r="N767" s="2" t="s">
        <v>807</v>
      </c>
      <c r="W767" s="31"/>
      <c r="X767" s="31"/>
      <c r="Y767" s="31"/>
      <c r="Z767" s="2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</row>
    <row r="768" spans="1:38" x14ac:dyDescent="0.2">
      <c r="A768" t="s">
        <v>801</v>
      </c>
      <c r="B768" s="5">
        <v>2.11</v>
      </c>
      <c r="C768" s="5" t="str">
        <f t="shared" si="13"/>
        <v>42.11</v>
      </c>
      <c r="D768">
        <v>0.04</v>
      </c>
      <c r="E768">
        <v>0.04</v>
      </c>
      <c r="F768">
        <v>6.3E-2</v>
      </c>
      <c r="G768">
        <v>8.7999999999999995E-2</v>
      </c>
      <c r="H768">
        <v>0.113</v>
      </c>
      <c r="I768">
        <v>0.13900000000000001</v>
      </c>
      <c r="J768">
        <v>0.16400000000000001</v>
      </c>
      <c r="K768" s="31" t="s">
        <v>822</v>
      </c>
      <c r="L768" s="31" t="s">
        <v>822</v>
      </c>
      <c r="M768" s="31" t="s">
        <v>822</v>
      </c>
      <c r="N768" s="2" t="s">
        <v>807</v>
      </c>
      <c r="W768" s="31"/>
      <c r="X768" s="31"/>
      <c r="Y768" s="31"/>
      <c r="Z768" s="2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</row>
    <row r="769" spans="1:38" x14ac:dyDescent="0.2">
      <c r="A769" t="s">
        <v>801</v>
      </c>
      <c r="B769" s="5">
        <v>2.12</v>
      </c>
      <c r="C769" s="5" t="str">
        <f t="shared" si="13"/>
        <v>42.12</v>
      </c>
      <c r="D769">
        <v>0.04</v>
      </c>
      <c r="E769">
        <v>0.04</v>
      </c>
      <c r="F769">
        <v>6.3E-2</v>
      </c>
      <c r="G769">
        <v>8.7999999999999995E-2</v>
      </c>
      <c r="H769">
        <v>0.113</v>
      </c>
      <c r="I769">
        <v>0.13900000000000001</v>
      </c>
      <c r="J769">
        <v>0.16400000000000001</v>
      </c>
      <c r="K769" s="31" t="s">
        <v>822</v>
      </c>
      <c r="L769" s="31" t="s">
        <v>822</v>
      </c>
      <c r="M769" s="31" t="s">
        <v>822</v>
      </c>
      <c r="N769" s="2" t="s">
        <v>807</v>
      </c>
      <c r="W769" s="31"/>
      <c r="X769" s="31"/>
      <c r="Y769" s="31"/>
      <c r="Z769" s="2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</row>
    <row r="770" spans="1:38" x14ac:dyDescent="0.2">
      <c r="A770" t="s">
        <v>801</v>
      </c>
      <c r="B770" s="5">
        <v>2.13</v>
      </c>
      <c r="C770" s="5" t="str">
        <f t="shared" si="13"/>
        <v>42.13</v>
      </c>
      <c r="D770">
        <v>0.04</v>
      </c>
      <c r="E770">
        <v>0.04</v>
      </c>
      <c r="F770">
        <v>6.3E-2</v>
      </c>
      <c r="G770">
        <v>8.7999999999999995E-2</v>
      </c>
      <c r="H770">
        <v>0.113</v>
      </c>
      <c r="I770">
        <v>0.13900000000000001</v>
      </c>
      <c r="J770">
        <v>0.16400000000000001</v>
      </c>
      <c r="K770" s="31" t="s">
        <v>822</v>
      </c>
      <c r="L770" s="31" t="s">
        <v>822</v>
      </c>
      <c r="M770" s="31" t="s">
        <v>822</v>
      </c>
      <c r="N770" s="2" t="s">
        <v>807</v>
      </c>
      <c r="W770" s="31"/>
      <c r="X770" s="31"/>
      <c r="Y770" s="31"/>
      <c r="Z770" s="2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</row>
    <row r="771" spans="1:38" x14ac:dyDescent="0.2">
      <c r="A771" t="s">
        <v>801</v>
      </c>
      <c r="B771" s="5">
        <v>2.14</v>
      </c>
      <c r="C771" s="5" t="str">
        <f t="shared" si="13"/>
        <v>42.14</v>
      </c>
      <c r="D771">
        <v>0.04</v>
      </c>
      <c r="E771">
        <v>0.04</v>
      </c>
      <c r="F771">
        <v>6.3E-2</v>
      </c>
      <c r="G771">
        <v>8.7999999999999995E-2</v>
      </c>
      <c r="H771">
        <v>0.113</v>
      </c>
      <c r="I771">
        <v>0.13900000000000001</v>
      </c>
      <c r="J771">
        <v>0.16400000000000001</v>
      </c>
      <c r="K771" s="31" t="s">
        <v>822</v>
      </c>
      <c r="L771" s="31" t="s">
        <v>822</v>
      </c>
      <c r="M771" s="31" t="s">
        <v>822</v>
      </c>
      <c r="N771" s="2" t="s">
        <v>807</v>
      </c>
      <c r="W771" s="31"/>
      <c r="X771" s="31"/>
      <c r="Y771" s="31"/>
      <c r="Z771" s="2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</row>
    <row r="772" spans="1:38" x14ac:dyDescent="0.2">
      <c r="A772" t="s">
        <v>801</v>
      </c>
      <c r="B772" s="5">
        <v>2.15</v>
      </c>
      <c r="C772" s="5" t="str">
        <f t="shared" si="13"/>
        <v>42.15</v>
      </c>
      <c r="D772">
        <v>0.04</v>
      </c>
      <c r="E772">
        <v>0.04</v>
      </c>
      <c r="F772">
        <v>6.3E-2</v>
      </c>
      <c r="G772">
        <v>8.7999999999999995E-2</v>
      </c>
      <c r="H772">
        <v>0.113</v>
      </c>
      <c r="I772">
        <v>0.13900000000000001</v>
      </c>
      <c r="J772">
        <v>0.16400000000000001</v>
      </c>
      <c r="K772" s="31" t="s">
        <v>822</v>
      </c>
      <c r="L772" s="31" t="s">
        <v>822</v>
      </c>
      <c r="M772" s="31" t="s">
        <v>822</v>
      </c>
      <c r="N772" s="2" t="s">
        <v>807</v>
      </c>
      <c r="W772" s="31"/>
      <c r="X772" s="31"/>
      <c r="Y772" s="31"/>
      <c r="Z772" s="2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</row>
    <row r="773" spans="1:38" x14ac:dyDescent="0.2">
      <c r="A773" t="s">
        <v>801</v>
      </c>
      <c r="B773" s="5">
        <v>2.16</v>
      </c>
      <c r="C773" s="5" t="str">
        <f t="shared" si="13"/>
        <v>42.16</v>
      </c>
      <c r="D773">
        <v>0.04</v>
      </c>
      <c r="E773">
        <v>0.04</v>
      </c>
      <c r="F773">
        <v>6.3E-2</v>
      </c>
      <c r="G773">
        <v>8.7999999999999995E-2</v>
      </c>
      <c r="H773">
        <v>0.113</v>
      </c>
      <c r="I773">
        <v>0.13900000000000001</v>
      </c>
      <c r="J773">
        <v>0.16400000000000001</v>
      </c>
      <c r="K773" s="31" t="s">
        <v>822</v>
      </c>
      <c r="L773" s="31" t="s">
        <v>822</v>
      </c>
      <c r="M773" s="31" t="s">
        <v>822</v>
      </c>
      <c r="N773" s="2" t="s">
        <v>807</v>
      </c>
      <c r="W773" s="31"/>
      <c r="X773" s="31"/>
      <c r="Y773" s="31"/>
      <c r="Z773" s="2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</row>
    <row r="774" spans="1:38" x14ac:dyDescent="0.2">
      <c r="A774" t="s">
        <v>801</v>
      </c>
      <c r="B774" s="5">
        <v>2.17</v>
      </c>
      <c r="C774" s="5" t="str">
        <f t="shared" si="13"/>
        <v>42.17</v>
      </c>
      <c r="D774">
        <v>0.04</v>
      </c>
      <c r="E774">
        <v>0.04</v>
      </c>
      <c r="F774">
        <v>6.3E-2</v>
      </c>
      <c r="G774">
        <v>8.7999999999999995E-2</v>
      </c>
      <c r="H774">
        <v>0.113</v>
      </c>
      <c r="I774">
        <v>0.13900000000000001</v>
      </c>
      <c r="J774">
        <v>0.16400000000000001</v>
      </c>
      <c r="K774" s="31" t="s">
        <v>822</v>
      </c>
      <c r="L774" s="31" t="s">
        <v>822</v>
      </c>
      <c r="M774" s="31" t="s">
        <v>822</v>
      </c>
      <c r="N774" s="2" t="s">
        <v>807</v>
      </c>
      <c r="W774" s="31"/>
      <c r="X774" s="31"/>
      <c r="Y774" s="31"/>
      <c r="Z774" s="2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</row>
    <row r="775" spans="1:38" x14ac:dyDescent="0.2">
      <c r="A775" t="s">
        <v>801</v>
      </c>
      <c r="B775" s="5">
        <v>2.1800000000000002</v>
      </c>
      <c r="C775" s="5" t="str">
        <f t="shared" si="13"/>
        <v>42.18</v>
      </c>
      <c r="D775">
        <v>0.04</v>
      </c>
      <c r="E775">
        <v>0.04</v>
      </c>
      <c r="F775">
        <v>6.3E-2</v>
      </c>
      <c r="G775">
        <v>8.7999999999999995E-2</v>
      </c>
      <c r="H775">
        <v>0.113</v>
      </c>
      <c r="I775">
        <v>0.13900000000000001</v>
      </c>
      <c r="J775">
        <v>0.16400000000000001</v>
      </c>
      <c r="K775" s="31" t="s">
        <v>822</v>
      </c>
      <c r="L775" s="31" t="s">
        <v>822</v>
      </c>
      <c r="M775" s="31" t="s">
        <v>822</v>
      </c>
      <c r="N775" s="2" t="s">
        <v>807</v>
      </c>
      <c r="W775" s="31"/>
      <c r="X775" s="31"/>
      <c r="Y775" s="31"/>
      <c r="Z775" s="2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</row>
    <row r="776" spans="1:38" x14ac:dyDescent="0.2">
      <c r="A776" t="s">
        <v>801</v>
      </c>
      <c r="B776" s="5">
        <v>2.19</v>
      </c>
      <c r="C776" s="5" t="str">
        <f t="shared" si="13"/>
        <v>42.19</v>
      </c>
      <c r="D776">
        <v>0.04</v>
      </c>
      <c r="E776">
        <v>0.04</v>
      </c>
      <c r="F776">
        <v>6.3E-2</v>
      </c>
      <c r="G776">
        <v>8.7999999999999995E-2</v>
      </c>
      <c r="H776">
        <v>0.113</v>
      </c>
      <c r="I776">
        <v>0.13900000000000001</v>
      </c>
      <c r="J776">
        <v>0.16400000000000001</v>
      </c>
      <c r="K776" s="31" t="s">
        <v>822</v>
      </c>
      <c r="L776" s="31" t="s">
        <v>822</v>
      </c>
      <c r="M776" s="31" t="s">
        <v>822</v>
      </c>
      <c r="N776" s="2" t="s">
        <v>807</v>
      </c>
      <c r="W776" s="31"/>
      <c r="X776" s="31"/>
      <c r="Y776" s="31"/>
      <c r="Z776" s="2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</row>
    <row r="777" spans="1:38" x14ac:dyDescent="0.2">
      <c r="A777" t="s">
        <v>801</v>
      </c>
      <c r="B777" s="5">
        <v>2.2000000000000002</v>
      </c>
      <c r="C777" s="5" t="str">
        <f t="shared" si="13"/>
        <v>42.2</v>
      </c>
      <c r="D777">
        <v>0.04</v>
      </c>
      <c r="E777">
        <v>0.04</v>
      </c>
      <c r="F777">
        <v>6.3E-2</v>
      </c>
      <c r="G777">
        <v>8.7999999999999995E-2</v>
      </c>
      <c r="H777">
        <v>0.113</v>
      </c>
      <c r="I777">
        <v>0.13900000000000001</v>
      </c>
      <c r="J777">
        <v>0.16400000000000001</v>
      </c>
      <c r="K777" s="31" t="s">
        <v>822</v>
      </c>
      <c r="L777" s="31" t="s">
        <v>822</v>
      </c>
      <c r="M777" s="31" t="s">
        <v>822</v>
      </c>
      <c r="N777" s="2" t="s">
        <v>807</v>
      </c>
      <c r="W777" s="31"/>
      <c r="X777" s="31"/>
      <c r="Y777" s="31"/>
      <c r="Z777" s="2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</row>
    <row r="778" spans="1:38" x14ac:dyDescent="0.2">
      <c r="A778" t="s">
        <v>801</v>
      </c>
      <c r="B778" s="5">
        <v>2.21</v>
      </c>
      <c r="C778" s="5" t="str">
        <f t="shared" si="13"/>
        <v>42.21</v>
      </c>
      <c r="D778">
        <v>0.04</v>
      </c>
      <c r="E778">
        <v>0.04</v>
      </c>
      <c r="F778">
        <v>6.3E-2</v>
      </c>
      <c r="G778">
        <v>8.7999999999999995E-2</v>
      </c>
      <c r="H778">
        <v>0.113</v>
      </c>
      <c r="I778">
        <v>0.13900000000000001</v>
      </c>
      <c r="J778">
        <v>0.16400000000000001</v>
      </c>
      <c r="K778" s="31" t="s">
        <v>822</v>
      </c>
      <c r="L778" s="31" t="s">
        <v>822</v>
      </c>
      <c r="M778" s="31" t="s">
        <v>822</v>
      </c>
      <c r="N778" s="2" t="s">
        <v>807</v>
      </c>
      <c r="W778" s="31"/>
      <c r="X778" s="31"/>
      <c r="Y778" s="31"/>
      <c r="Z778" s="2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</row>
    <row r="779" spans="1:38" x14ac:dyDescent="0.2">
      <c r="A779" t="s">
        <v>801</v>
      </c>
      <c r="B779" s="5">
        <v>2.2200000000000002</v>
      </c>
      <c r="C779" s="5" t="str">
        <f t="shared" si="13"/>
        <v>42.22</v>
      </c>
      <c r="D779">
        <v>0.04</v>
      </c>
      <c r="E779">
        <v>0.04</v>
      </c>
      <c r="F779">
        <v>6.3E-2</v>
      </c>
      <c r="G779">
        <v>8.7999999999999995E-2</v>
      </c>
      <c r="H779">
        <v>0.113</v>
      </c>
      <c r="I779">
        <v>0.13900000000000001</v>
      </c>
      <c r="J779">
        <v>0.16400000000000001</v>
      </c>
      <c r="K779" s="31" t="s">
        <v>822</v>
      </c>
      <c r="L779" s="31" t="s">
        <v>822</v>
      </c>
      <c r="M779" s="31" t="s">
        <v>822</v>
      </c>
      <c r="N779" s="2" t="s">
        <v>807</v>
      </c>
      <c r="W779" s="31"/>
      <c r="X779" s="31"/>
      <c r="Y779" s="31"/>
      <c r="Z779" s="2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</row>
    <row r="780" spans="1:38" x14ac:dyDescent="0.2">
      <c r="A780" t="s">
        <v>801</v>
      </c>
      <c r="B780" s="5">
        <v>2.23</v>
      </c>
      <c r="C780" s="5" t="str">
        <f t="shared" si="13"/>
        <v>42.23</v>
      </c>
      <c r="D780">
        <v>0.04</v>
      </c>
      <c r="E780">
        <v>0.04</v>
      </c>
      <c r="F780">
        <v>6.3E-2</v>
      </c>
      <c r="G780">
        <v>8.7999999999999995E-2</v>
      </c>
      <c r="H780">
        <v>0.113</v>
      </c>
      <c r="I780">
        <v>0.13900000000000001</v>
      </c>
      <c r="J780">
        <v>0.16400000000000001</v>
      </c>
      <c r="K780" s="31" t="s">
        <v>822</v>
      </c>
      <c r="L780" s="31" t="s">
        <v>822</v>
      </c>
      <c r="M780" s="31" t="s">
        <v>822</v>
      </c>
      <c r="N780" s="2" t="s">
        <v>807</v>
      </c>
      <c r="W780" s="31"/>
      <c r="X780" s="31"/>
      <c r="Y780" s="31"/>
      <c r="Z780" s="2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</row>
    <row r="781" spans="1:38" x14ac:dyDescent="0.2">
      <c r="A781" t="s">
        <v>801</v>
      </c>
      <c r="B781" s="5">
        <v>2.2400000000000002</v>
      </c>
      <c r="C781" s="5" t="str">
        <f t="shared" si="13"/>
        <v>42.24</v>
      </c>
      <c r="D781">
        <v>0.04</v>
      </c>
      <c r="E781">
        <v>0.04</v>
      </c>
      <c r="F781">
        <v>6.3E-2</v>
      </c>
      <c r="G781">
        <v>8.7999999999999995E-2</v>
      </c>
      <c r="H781">
        <v>0.113</v>
      </c>
      <c r="I781">
        <v>0.13900000000000001</v>
      </c>
      <c r="J781">
        <v>0.16400000000000001</v>
      </c>
      <c r="K781" s="31" t="s">
        <v>822</v>
      </c>
      <c r="L781" s="31" t="s">
        <v>822</v>
      </c>
      <c r="M781" s="31" t="s">
        <v>822</v>
      </c>
      <c r="N781" s="2" t="s">
        <v>807</v>
      </c>
      <c r="W781" s="31"/>
      <c r="X781" s="31"/>
      <c r="Y781" s="31"/>
      <c r="Z781" s="2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</row>
    <row r="782" spans="1:38" x14ac:dyDescent="0.2">
      <c r="A782" t="s">
        <v>801</v>
      </c>
      <c r="B782" s="5">
        <v>2.25</v>
      </c>
      <c r="C782" s="5" t="str">
        <f t="shared" si="13"/>
        <v>42.25</v>
      </c>
      <c r="D782">
        <v>0.04</v>
      </c>
      <c r="E782">
        <v>0.04</v>
      </c>
      <c r="F782">
        <v>6.3E-2</v>
      </c>
      <c r="G782">
        <v>8.7999999999999995E-2</v>
      </c>
      <c r="H782">
        <v>0.113</v>
      </c>
      <c r="I782">
        <v>0.13900000000000001</v>
      </c>
      <c r="J782">
        <v>0.16400000000000001</v>
      </c>
      <c r="K782" s="31" t="s">
        <v>822</v>
      </c>
      <c r="L782" s="31" t="s">
        <v>822</v>
      </c>
      <c r="M782" s="31" t="s">
        <v>822</v>
      </c>
      <c r="N782" s="2" t="s">
        <v>807</v>
      </c>
      <c r="W782" s="31"/>
      <c r="X782" s="31"/>
      <c r="Y782" s="31"/>
      <c r="Z782" s="2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</row>
    <row r="783" spans="1:38" x14ac:dyDescent="0.2">
      <c r="A783" t="s">
        <v>801</v>
      </c>
      <c r="B783" s="5">
        <v>2.2599999999999998</v>
      </c>
      <c r="C783" s="5" t="str">
        <f t="shared" si="13"/>
        <v>42.26</v>
      </c>
      <c r="D783">
        <v>0.04</v>
      </c>
      <c r="E783">
        <v>0.04</v>
      </c>
      <c r="F783">
        <v>6.3E-2</v>
      </c>
      <c r="G783">
        <v>8.7999999999999995E-2</v>
      </c>
      <c r="H783">
        <v>0.113</v>
      </c>
      <c r="I783">
        <v>0.13900000000000001</v>
      </c>
      <c r="J783">
        <v>0.16400000000000001</v>
      </c>
      <c r="K783" s="31" t="s">
        <v>822</v>
      </c>
      <c r="L783" s="31" t="s">
        <v>822</v>
      </c>
      <c r="M783" s="31" t="s">
        <v>822</v>
      </c>
      <c r="N783" s="2" t="s">
        <v>807</v>
      </c>
      <c r="W783" s="31"/>
      <c r="X783" s="31"/>
      <c r="Y783" s="31"/>
      <c r="Z783" s="2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</row>
    <row r="784" spans="1:38" x14ac:dyDescent="0.2">
      <c r="A784" t="s">
        <v>801</v>
      </c>
      <c r="B784" s="5">
        <v>2.27</v>
      </c>
      <c r="C784" s="5" t="str">
        <f t="shared" si="13"/>
        <v>42.27</v>
      </c>
      <c r="D784">
        <v>0.04</v>
      </c>
      <c r="E784">
        <v>0.04</v>
      </c>
      <c r="F784">
        <v>6.3E-2</v>
      </c>
      <c r="G784">
        <v>8.7999999999999995E-2</v>
      </c>
      <c r="H784">
        <v>0.113</v>
      </c>
      <c r="I784">
        <v>0.13900000000000001</v>
      </c>
      <c r="J784">
        <v>0.16400000000000001</v>
      </c>
      <c r="K784" s="31" t="s">
        <v>822</v>
      </c>
      <c r="L784" s="31" t="s">
        <v>822</v>
      </c>
      <c r="M784" s="31" t="s">
        <v>822</v>
      </c>
      <c r="N784" s="2" t="s">
        <v>807</v>
      </c>
      <c r="W784" s="31"/>
      <c r="X784" s="31"/>
      <c r="Y784" s="31"/>
      <c r="Z784" s="2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</row>
    <row r="785" spans="1:38" x14ac:dyDescent="0.2">
      <c r="A785" t="s">
        <v>801</v>
      </c>
      <c r="B785" s="5">
        <v>2.2799999999999998</v>
      </c>
      <c r="C785" s="5" t="str">
        <f t="shared" si="13"/>
        <v>42.28</v>
      </c>
      <c r="D785">
        <v>0.04</v>
      </c>
      <c r="E785">
        <v>0.04</v>
      </c>
      <c r="F785">
        <v>6.3E-2</v>
      </c>
      <c r="G785">
        <v>8.7999999999999995E-2</v>
      </c>
      <c r="H785">
        <v>0.113</v>
      </c>
      <c r="I785">
        <v>0.13900000000000001</v>
      </c>
      <c r="J785">
        <v>0.16400000000000001</v>
      </c>
      <c r="K785" s="31" t="s">
        <v>822</v>
      </c>
      <c r="L785" s="31" t="s">
        <v>822</v>
      </c>
      <c r="M785" s="31" t="s">
        <v>822</v>
      </c>
      <c r="N785" s="2" t="s">
        <v>807</v>
      </c>
      <c r="W785" s="31"/>
      <c r="X785" s="31"/>
      <c r="Y785" s="31"/>
      <c r="Z785" s="2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</row>
    <row r="786" spans="1:38" x14ac:dyDescent="0.2">
      <c r="A786" t="s">
        <v>801</v>
      </c>
      <c r="B786" s="5">
        <v>2.29</v>
      </c>
      <c r="C786" s="5" t="str">
        <f t="shared" si="13"/>
        <v>42.29</v>
      </c>
      <c r="D786">
        <v>0.04</v>
      </c>
      <c r="E786">
        <v>0.04</v>
      </c>
      <c r="F786">
        <v>6.3E-2</v>
      </c>
      <c r="G786">
        <v>8.7999999999999995E-2</v>
      </c>
      <c r="H786">
        <v>0.113</v>
      </c>
      <c r="I786">
        <v>0.13900000000000001</v>
      </c>
      <c r="J786">
        <v>0.16400000000000001</v>
      </c>
      <c r="K786" s="31" t="s">
        <v>822</v>
      </c>
      <c r="L786" s="31" t="s">
        <v>822</v>
      </c>
      <c r="M786" s="31" t="s">
        <v>822</v>
      </c>
      <c r="N786" s="2" t="s">
        <v>807</v>
      </c>
      <c r="W786" s="31"/>
      <c r="X786" s="31"/>
      <c r="Y786" s="31"/>
      <c r="Z786" s="2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</row>
    <row r="787" spans="1:38" x14ac:dyDescent="0.2">
      <c r="A787" t="s">
        <v>801</v>
      </c>
      <c r="B787" s="5">
        <v>2.2999999999999998</v>
      </c>
      <c r="C787" s="5" t="str">
        <f t="shared" si="13"/>
        <v>42.3</v>
      </c>
      <c r="D787">
        <v>0.04</v>
      </c>
      <c r="E787">
        <v>0.04</v>
      </c>
      <c r="F787">
        <v>6.3E-2</v>
      </c>
      <c r="G787">
        <v>8.7999999999999995E-2</v>
      </c>
      <c r="H787">
        <v>0.113</v>
      </c>
      <c r="I787">
        <v>0.13900000000000001</v>
      </c>
      <c r="J787">
        <v>0.16400000000000001</v>
      </c>
      <c r="K787" s="31" t="s">
        <v>822</v>
      </c>
      <c r="L787" s="31" t="s">
        <v>822</v>
      </c>
      <c r="M787" s="31" t="s">
        <v>822</v>
      </c>
      <c r="N787" s="2" t="s">
        <v>807</v>
      </c>
      <c r="W787" s="31"/>
      <c r="X787" s="31"/>
      <c r="Y787" s="31"/>
      <c r="Z787" s="2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</row>
    <row r="788" spans="1:38" x14ac:dyDescent="0.2">
      <c r="A788" t="s">
        <v>801</v>
      </c>
      <c r="B788" s="5">
        <v>2.31</v>
      </c>
      <c r="C788" s="5" t="str">
        <f t="shared" si="13"/>
        <v>42.31</v>
      </c>
      <c r="D788">
        <v>0.04</v>
      </c>
      <c r="E788">
        <v>0.04</v>
      </c>
      <c r="F788">
        <v>6.3E-2</v>
      </c>
      <c r="G788">
        <v>8.7999999999999995E-2</v>
      </c>
      <c r="H788">
        <v>0.113</v>
      </c>
      <c r="I788">
        <v>0.13900000000000001</v>
      </c>
      <c r="J788">
        <v>0.16400000000000001</v>
      </c>
      <c r="K788" s="31" t="s">
        <v>822</v>
      </c>
      <c r="L788" s="31" t="s">
        <v>822</v>
      </c>
      <c r="M788" s="31" t="s">
        <v>822</v>
      </c>
      <c r="N788" s="2" t="s">
        <v>807</v>
      </c>
      <c r="W788" s="31"/>
      <c r="X788" s="31"/>
      <c r="Y788" s="31"/>
      <c r="Z788" s="2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</row>
    <row r="789" spans="1:38" x14ac:dyDescent="0.2">
      <c r="A789" t="s">
        <v>801</v>
      </c>
      <c r="B789" s="5">
        <v>2.3199999999999998</v>
      </c>
      <c r="C789" s="5" t="str">
        <f t="shared" si="13"/>
        <v>42.32</v>
      </c>
      <c r="D789">
        <v>0.04</v>
      </c>
      <c r="E789">
        <v>0.04</v>
      </c>
      <c r="F789">
        <v>6.3E-2</v>
      </c>
      <c r="G789">
        <v>8.7999999999999995E-2</v>
      </c>
      <c r="H789">
        <v>0.113</v>
      </c>
      <c r="I789">
        <v>0.13900000000000001</v>
      </c>
      <c r="J789">
        <v>0.16400000000000001</v>
      </c>
      <c r="K789" s="31" t="s">
        <v>822</v>
      </c>
      <c r="L789" s="31" t="s">
        <v>822</v>
      </c>
      <c r="M789" s="31" t="s">
        <v>822</v>
      </c>
      <c r="N789" s="2" t="s">
        <v>807</v>
      </c>
      <c r="W789" s="31"/>
      <c r="X789" s="31"/>
      <c r="Y789" s="31"/>
      <c r="Z789" s="2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</row>
    <row r="790" spans="1:38" x14ac:dyDescent="0.2">
      <c r="A790" t="s">
        <v>801</v>
      </c>
      <c r="B790" s="5">
        <v>2.33</v>
      </c>
      <c r="C790" s="5" t="str">
        <f t="shared" si="13"/>
        <v>42.33</v>
      </c>
      <c r="D790">
        <v>0.04</v>
      </c>
      <c r="E790">
        <v>0.04</v>
      </c>
      <c r="F790">
        <v>6.3E-2</v>
      </c>
      <c r="G790">
        <v>8.7999999999999995E-2</v>
      </c>
      <c r="H790">
        <v>0.113</v>
      </c>
      <c r="I790">
        <v>0.13900000000000001</v>
      </c>
      <c r="J790">
        <v>0.16400000000000001</v>
      </c>
      <c r="K790" s="31" t="s">
        <v>822</v>
      </c>
      <c r="L790" s="31" t="s">
        <v>822</v>
      </c>
      <c r="M790" s="31" t="s">
        <v>822</v>
      </c>
      <c r="N790" s="2" t="s">
        <v>807</v>
      </c>
      <c r="W790" s="31"/>
      <c r="X790" s="31"/>
      <c r="Y790" s="31"/>
      <c r="Z790" s="2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</row>
    <row r="791" spans="1:38" x14ac:dyDescent="0.2">
      <c r="A791" t="s">
        <v>801</v>
      </c>
      <c r="B791" s="5">
        <v>2.34</v>
      </c>
      <c r="C791" s="5" t="str">
        <f t="shared" si="13"/>
        <v>42.34</v>
      </c>
      <c r="D791">
        <v>0.04</v>
      </c>
      <c r="E791">
        <v>0.04</v>
      </c>
      <c r="F791">
        <v>6.3E-2</v>
      </c>
      <c r="G791">
        <v>8.7999999999999995E-2</v>
      </c>
      <c r="H791">
        <v>0.113</v>
      </c>
      <c r="I791">
        <v>0.13900000000000001</v>
      </c>
      <c r="J791">
        <v>0.16400000000000001</v>
      </c>
      <c r="K791" s="31" t="s">
        <v>822</v>
      </c>
      <c r="L791" s="31" t="s">
        <v>822</v>
      </c>
      <c r="M791" s="31" t="s">
        <v>822</v>
      </c>
      <c r="N791" s="2" t="s">
        <v>807</v>
      </c>
      <c r="W791" s="31"/>
      <c r="X791" s="31"/>
      <c r="Y791" s="31"/>
      <c r="Z791" s="2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</row>
    <row r="792" spans="1:38" x14ac:dyDescent="0.2">
      <c r="A792" t="s">
        <v>801</v>
      </c>
      <c r="B792" s="5">
        <v>2.35</v>
      </c>
      <c r="C792" s="5" t="str">
        <f t="shared" si="13"/>
        <v>42.35</v>
      </c>
      <c r="D792">
        <v>0.04</v>
      </c>
      <c r="E792">
        <v>0.04</v>
      </c>
      <c r="F792">
        <v>6.3E-2</v>
      </c>
      <c r="G792">
        <v>8.7999999999999995E-2</v>
      </c>
      <c r="H792">
        <v>0.113</v>
      </c>
      <c r="I792">
        <v>0.13900000000000001</v>
      </c>
      <c r="J792">
        <v>0.16400000000000001</v>
      </c>
      <c r="K792" s="31" t="s">
        <v>822</v>
      </c>
      <c r="L792" s="31" t="s">
        <v>822</v>
      </c>
      <c r="M792" s="31" t="s">
        <v>822</v>
      </c>
      <c r="N792" s="2" t="s">
        <v>807</v>
      </c>
      <c r="W792" s="31"/>
      <c r="X792" s="31"/>
      <c r="Y792" s="31"/>
      <c r="Z792" s="2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</row>
    <row r="793" spans="1:38" x14ac:dyDescent="0.2">
      <c r="A793" t="s">
        <v>801</v>
      </c>
      <c r="B793" s="5">
        <v>2.36</v>
      </c>
      <c r="C793" s="5" t="str">
        <f t="shared" si="13"/>
        <v>42.36</v>
      </c>
      <c r="D793">
        <v>0.04</v>
      </c>
      <c r="E793">
        <v>0.04</v>
      </c>
      <c r="F793">
        <v>6.3E-2</v>
      </c>
      <c r="G793">
        <v>8.7999999999999995E-2</v>
      </c>
      <c r="H793">
        <v>0.113</v>
      </c>
      <c r="I793">
        <v>0.13900000000000001</v>
      </c>
      <c r="J793">
        <v>0.16400000000000001</v>
      </c>
      <c r="K793" s="31" t="s">
        <v>822</v>
      </c>
      <c r="L793" s="31" t="s">
        <v>822</v>
      </c>
      <c r="M793" s="31" t="s">
        <v>822</v>
      </c>
      <c r="N793" s="2" t="s">
        <v>807</v>
      </c>
      <c r="W793" s="31"/>
      <c r="X793" s="31"/>
      <c r="Y793" s="31"/>
      <c r="Z793" s="2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</row>
    <row r="794" spans="1:38" x14ac:dyDescent="0.2">
      <c r="A794" t="s">
        <v>801</v>
      </c>
      <c r="B794" s="5">
        <v>2.37</v>
      </c>
      <c r="C794" s="5" t="str">
        <f t="shared" si="13"/>
        <v>42.37</v>
      </c>
      <c r="D794">
        <v>0.04</v>
      </c>
      <c r="E794">
        <v>0.04</v>
      </c>
      <c r="F794">
        <v>6.3E-2</v>
      </c>
      <c r="G794">
        <v>8.7999999999999995E-2</v>
      </c>
      <c r="H794">
        <v>0.113</v>
      </c>
      <c r="I794">
        <v>0.13900000000000001</v>
      </c>
      <c r="J794">
        <v>0.16400000000000001</v>
      </c>
      <c r="K794" s="31" t="s">
        <v>822</v>
      </c>
      <c r="L794" s="31" t="s">
        <v>822</v>
      </c>
      <c r="M794" s="31" t="s">
        <v>822</v>
      </c>
      <c r="N794" s="2" t="s">
        <v>807</v>
      </c>
      <c r="W794" s="31"/>
      <c r="X794" s="31"/>
      <c r="Y794" s="31"/>
      <c r="Z794" s="2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</row>
    <row r="795" spans="1:38" x14ac:dyDescent="0.2">
      <c r="A795" t="s">
        <v>801</v>
      </c>
      <c r="B795" s="5">
        <v>2.38</v>
      </c>
      <c r="C795" s="5" t="str">
        <f t="shared" si="13"/>
        <v>42.38</v>
      </c>
      <c r="D795">
        <v>0.04</v>
      </c>
      <c r="E795">
        <v>0.04</v>
      </c>
      <c r="F795">
        <v>6.3E-2</v>
      </c>
      <c r="G795">
        <v>8.7999999999999995E-2</v>
      </c>
      <c r="H795">
        <v>0.113</v>
      </c>
      <c r="I795">
        <v>0.13900000000000001</v>
      </c>
      <c r="J795">
        <v>0.16400000000000001</v>
      </c>
      <c r="K795" s="31" t="s">
        <v>822</v>
      </c>
      <c r="L795" s="31" t="s">
        <v>822</v>
      </c>
      <c r="M795" s="31" t="s">
        <v>822</v>
      </c>
      <c r="N795" s="2" t="s">
        <v>807</v>
      </c>
      <c r="W795" s="31"/>
      <c r="X795" s="31"/>
      <c r="Y795" s="31"/>
      <c r="Z795" s="2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</row>
    <row r="796" spans="1:38" x14ac:dyDescent="0.2">
      <c r="A796" t="s">
        <v>801</v>
      </c>
      <c r="B796" s="5">
        <v>2.39</v>
      </c>
      <c r="C796" s="5" t="str">
        <f t="shared" si="13"/>
        <v>42.39</v>
      </c>
      <c r="D796">
        <v>0.04</v>
      </c>
      <c r="E796">
        <v>0.04</v>
      </c>
      <c r="F796">
        <v>6.3E-2</v>
      </c>
      <c r="G796">
        <v>8.7999999999999995E-2</v>
      </c>
      <c r="H796">
        <v>0.113</v>
      </c>
      <c r="I796">
        <v>0.13900000000000001</v>
      </c>
      <c r="J796">
        <v>0.16400000000000001</v>
      </c>
      <c r="K796" s="31" t="s">
        <v>822</v>
      </c>
      <c r="L796" s="31" t="s">
        <v>822</v>
      </c>
      <c r="M796" s="31" t="s">
        <v>822</v>
      </c>
      <c r="N796" s="2" t="s">
        <v>807</v>
      </c>
      <c r="W796" s="31"/>
      <c r="X796" s="31"/>
      <c r="Y796" s="31"/>
      <c r="Z796" s="2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</row>
    <row r="797" spans="1:38" x14ac:dyDescent="0.2">
      <c r="A797" t="s">
        <v>801</v>
      </c>
      <c r="B797" s="5">
        <v>2.4</v>
      </c>
      <c r="C797" s="5" t="str">
        <f t="shared" si="13"/>
        <v>42.4</v>
      </c>
      <c r="D797">
        <v>0.04</v>
      </c>
      <c r="E797">
        <v>0.04</v>
      </c>
      <c r="F797">
        <v>6.3E-2</v>
      </c>
      <c r="G797">
        <v>8.7999999999999995E-2</v>
      </c>
      <c r="H797">
        <v>0.113</v>
      </c>
      <c r="I797">
        <v>0.13900000000000001</v>
      </c>
      <c r="J797">
        <v>0.16400000000000001</v>
      </c>
      <c r="K797" s="31" t="s">
        <v>822</v>
      </c>
      <c r="L797" s="31" t="s">
        <v>822</v>
      </c>
      <c r="M797" s="31" t="s">
        <v>822</v>
      </c>
      <c r="N797" s="2" t="s">
        <v>807</v>
      </c>
      <c r="W797" s="31"/>
      <c r="X797" s="31"/>
      <c r="Y797" s="31"/>
      <c r="Z797" s="2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</row>
    <row r="798" spans="1:38" x14ac:dyDescent="0.2">
      <c r="A798" t="s">
        <v>801</v>
      </c>
      <c r="B798" s="5">
        <v>2.41</v>
      </c>
      <c r="C798" s="5" t="str">
        <f t="shared" si="13"/>
        <v>42.41</v>
      </c>
      <c r="D798">
        <v>0.04</v>
      </c>
      <c r="E798">
        <v>0.04</v>
      </c>
      <c r="F798">
        <v>6.3E-2</v>
      </c>
      <c r="G798">
        <v>8.7999999999999995E-2</v>
      </c>
      <c r="H798">
        <v>0.113</v>
      </c>
      <c r="I798">
        <v>0.13900000000000001</v>
      </c>
      <c r="J798">
        <v>0.16400000000000001</v>
      </c>
      <c r="K798" s="31" t="s">
        <v>822</v>
      </c>
      <c r="L798" s="31" t="s">
        <v>822</v>
      </c>
      <c r="M798" s="31" t="s">
        <v>822</v>
      </c>
      <c r="N798" s="2" t="s">
        <v>807</v>
      </c>
      <c r="W798" s="31"/>
      <c r="X798" s="31"/>
      <c r="Y798" s="31"/>
      <c r="Z798" s="2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</row>
    <row r="799" spans="1:38" x14ac:dyDescent="0.2">
      <c r="A799" t="s">
        <v>801</v>
      </c>
      <c r="B799" s="5">
        <v>2.42</v>
      </c>
      <c r="C799" s="5" t="str">
        <f t="shared" si="13"/>
        <v>42.42</v>
      </c>
      <c r="D799">
        <v>0.04</v>
      </c>
      <c r="E799">
        <v>0.04</v>
      </c>
      <c r="F799">
        <v>6.3E-2</v>
      </c>
      <c r="G799">
        <v>8.7999999999999995E-2</v>
      </c>
      <c r="H799">
        <v>0.113</v>
      </c>
      <c r="I799">
        <v>0.13900000000000001</v>
      </c>
      <c r="J799">
        <v>0.16400000000000001</v>
      </c>
      <c r="K799" s="31" t="s">
        <v>822</v>
      </c>
      <c r="L799" s="31" t="s">
        <v>822</v>
      </c>
      <c r="M799" s="31" t="s">
        <v>822</v>
      </c>
      <c r="N799" s="2" t="s">
        <v>807</v>
      </c>
      <c r="W799" s="31"/>
      <c r="X799" s="31"/>
      <c r="Y799" s="31"/>
      <c r="Z799" s="2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</row>
    <row r="800" spans="1:38" x14ac:dyDescent="0.2">
      <c r="A800" t="s">
        <v>801</v>
      </c>
      <c r="B800" s="5">
        <v>2.4300000000000002</v>
      </c>
      <c r="C800" s="5" t="str">
        <f t="shared" si="13"/>
        <v>42.43</v>
      </c>
      <c r="D800">
        <v>0.04</v>
      </c>
      <c r="E800">
        <v>0.04</v>
      </c>
      <c r="F800">
        <v>6.3E-2</v>
      </c>
      <c r="G800">
        <v>8.7999999999999995E-2</v>
      </c>
      <c r="H800">
        <v>0.113</v>
      </c>
      <c r="I800">
        <v>0.13900000000000001</v>
      </c>
      <c r="J800">
        <v>0.16400000000000001</v>
      </c>
      <c r="K800" s="31" t="s">
        <v>822</v>
      </c>
      <c r="L800" s="31" t="s">
        <v>822</v>
      </c>
      <c r="M800" s="31" t="s">
        <v>822</v>
      </c>
      <c r="N800" s="2" t="s">
        <v>807</v>
      </c>
      <c r="W800" s="31"/>
      <c r="X800" s="31"/>
      <c r="Y800" s="31"/>
      <c r="Z800" s="2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</row>
    <row r="801" spans="1:38" x14ac:dyDescent="0.2">
      <c r="A801" t="s">
        <v>801</v>
      </c>
      <c r="B801" s="5">
        <v>2.44</v>
      </c>
      <c r="C801" s="5" t="str">
        <f t="shared" si="13"/>
        <v>42.44</v>
      </c>
      <c r="D801">
        <v>0.04</v>
      </c>
      <c r="E801">
        <v>0.04</v>
      </c>
      <c r="F801">
        <v>6.3E-2</v>
      </c>
      <c r="G801">
        <v>8.7999999999999995E-2</v>
      </c>
      <c r="H801">
        <v>0.113</v>
      </c>
      <c r="I801">
        <v>0.13900000000000001</v>
      </c>
      <c r="J801">
        <v>0.16400000000000001</v>
      </c>
      <c r="K801" s="31" t="s">
        <v>822</v>
      </c>
      <c r="L801" s="31" t="s">
        <v>822</v>
      </c>
      <c r="M801" s="31" t="s">
        <v>822</v>
      </c>
      <c r="N801" s="2" t="s">
        <v>807</v>
      </c>
      <c r="W801" s="31"/>
      <c r="X801" s="31"/>
      <c r="Y801" s="31"/>
      <c r="Z801" s="2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</row>
    <row r="802" spans="1:38" x14ac:dyDescent="0.2">
      <c r="A802" t="s">
        <v>801</v>
      </c>
      <c r="B802" s="5">
        <v>2.4500000000000002</v>
      </c>
      <c r="C802" s="5" t="str">
        <f t="shared" si="13"/>
        <v>42.45</v>
      </c>
      <c r="D802">
        <v>0.04</v>
      </c>
      <c r="E802">
        <v>0.04</v>
      </c>
      <c r="F802">
        <v>6.3E-2</v>
      </c>
      <c r="G802">
        <v>8.7999999999999995E-2</v>
      </c>
      <c r="H802">
        <v>0.113</v>
      </c>
      <c r="I802">
        <v>0.13900000000000001</v>
      </c>
      <c r="J802">
        <v>0.16400000000000001</v>
      </c>
      <c r="K802" s="31" t="s">
        <v>822</v>
      </c>
      <c r="L802" s="31" t="s">
        <v>822</v>
      </c>
      <c r="M802" s="31" t="s">
        <v>822</v>
      </c>
      <c r="N802" s="2" t="s">
        <v>807</v>
      </c>
      <c r="W802" s="31"/>
      <c r="X802" s="31"/>
      <c r="Y802" s="31"/>
      <c r="Z802" s="2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</row>
    <row r="803" spans="1:38" x14ac:dyDescent="0.2">
      <c r="A803" t="s">
        <v>801</v>
      </c>
      <c r="B803" s="5">
        <v>2.46</v>
      </c>
      <c r="C803" s="5" t="str">
        <f t="shared" ref="C803:C857" si="14">SUBSTITUTE(4&amp;B803," ","")</f>
        <v>42.46</v>
      </c>
      <c r="D803">
        <v>0.04</v>
      </c>
      <c r="E803">
        <v>0.04</v>
      </c>
      <c r="F803">
        <v>6.3E-2</v>
      </c>
      <c r="G803">
        <v>8.7999999999999995E-2</v>
      </c>
      <c r="H803">
        <v>0.113</v>
      </c>
      <c r="I803">
        <v>0.13900000000000001</v>
      </c>
      <c r="J803">
        <v>0.16400000000000001</v>
      </c>
      <c r="K803" s="31" t="s">
        <v>822</v>
      </c>
      <c r="L803" s="31" t="s">
        <v>822</v>
      </c>
      <c r="M803" s="31" t="s">
        <v>822</v>
      </c>
      <c r="N803" s="2" t="s">
        <v>807</v>
      </c>
      <c r="W803" s="31"/>
      <c r="X803" s="31"/>
      <c r="Y803" s="31"/>
      <c r="Z803" s="2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</row>
    <row r="804" spans="1:38" x14ac:dyDescent="0.2">
      <c r="A804" t="s">
        <v>801</v>
      </c>
      <c r="B804" s="5">
        <v>2.4700000000000002</v>
      </c>
      <c r="C804" s="5" t="str">
        <f t="shared" si="14"/>
        <v>42.47</v>
      </c>
      <c r="D804">
        <v>0.04</v>
      </c>
      <c r="E804">
        <v>0.04</v>
      </c>
      <c r="F804">
        <v>6.3E-2</v>
      </c>
      <c r="G804">
        <v>8.7999999999999995E-2</v>
      </c>
      <c r="H804">
        <v>0.113</v>
      </c>
      <c r="I804">
        <v>0.13900000000000001</v>
      </c>
      <c r="J804">
        <v>0.16400000000000001</v>
      </c>
      <c r="K804" s="31" t="s">
        <v>822</v>
      </c>
      <c r="L804" s="31" t="s">
        <v>822</v>
      </c>
      <c r="M804" s="31" t="s">
        <v>822</v>
      </c>
      <c r="N804" s="2" t="s">
        <v>807</v>
      </c>
      <c r="W804" s="31"/>
      <c r="X804" s="31"/>
      <c r="Y804" s="31"/>
      <c r="Z804" s="2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</row>
    <row r="805" spans="1:38" x14ac:dyDescent="0.2">
      <c r="A805" t="s">
        <v>801</v>
      </c>
      <c r="B805" s="5">
        <v>2.48</v>
      </c>
      <c r="C805" s="5" t="str">
        <f t="shared" si="14"/>
        <v>42.48</v>
      </c>
      <c r="D805">
        <v>0.04</v>
      </c>
      <c r="E805">
        <v>0.04</v>
      </c>
      <c r="F805">
        <v>6.3E-2</v>
      </c>
      <c r="G805">
        <v>8.7999999999999995E-2</v>
      </c>
      <c r="H805">
        <v>0.113</v>
      </c>
      <c r="I805">
        <v>0.13900000000000001</v>
      </c>
      <c r="J805">
        <v>0.16400000000000001</v>
      </c>
      <c r="K805" s="31" t="s">
        <v>822</v>
      </c>
      <c r="L805" s="31" t="s">
        <v>822</v>
      </c>
      <c r="M805" s="31" t="s">
        <v>822</v>
      </c>
      <c r="N805" s="2" t="s">
        <v>807</v>
      </c>
      <c r="W805" s="31"/>
      <c r="X805" s="31"/>
      <c r="Y805" s="31"/>
      <c r="Z805" s="2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</row>
    <row r="806" spans="1:38" x14ac:dyDescent="0.2">
      <c r="A806" t="s">
        <v>801</v>
      </c>
      <c r="B806" s="5">
        <v>2.4900000000000002</v>
      </c>
      <c r="C806" s="5" t="str">
        <f t="shared" si="14"/>
        <v>42.49</v>
      </c>
      <c r="D806">
        <v>0.04</v>
      </c>
      <c r="E806">
        <v>0.04</v>
      </c>
      <c r="F806">
        <v>6.3E-2</v>
      </c>
      <c r="G806">
        <v>8.7999999999999995E-2</v>
      </c>
      <c r="H806">
        <v>0.113</v>
      </c>
      <c r="I806">
        <v>0.13900000000000001</v>
      </c>
      <c r="J806">
        <v>0.16400000000000001</v>
      </c>
      <c r="K806" s="31" t="s">
        <v>822</v>
      </c>
      <c r="L806" s="31" t="s">
        <v>822</v>
      </c>
      <c r="M806" s="31" t="s">
        <v>822</v>
      </c>
      <c r="N806" s="2" t="s">
        <v>807</v>
      </c>
      <c r="W806" s="31"/>
      <c r="X806" s="31"/>
      <c r="Y806" s="31"/>
      <c r="Z806" s="2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</row>
    <row r="807" spans="1:38" x14ac:dyDescent="0.2">
      <c r="A807" t="s">
        <v>801</v>
      </c>
      <c r="B807" s="5">
        <v>2.5</v>
      </c>
      <c r="C807" s="5" t="str">
        <f t="shared" si="14"/>
        <v>42.5</v>
      </c>
      <c r="D807">
        <v>0.04</v>
      </c>
      <c r="E807">
        <v>0.04</v>
      </c>
      <c r="F807">
        <v>6.3E-2</v>
      </c>
      <c r="G807">
        <v>8.7999999999999995E-2</v>
      </c>
      <c r="H807">
        <v>0.113</v>
      </c>
      <c r="I807">
        <v>0.13900000000000001</v>
      </c>
      <c r="J807">
        <v>0.16400000000000001</v>
      </c>
      <c r="K807" s="31" t="s">
        <v>822</v>
      </c>
      <c r="L807" s="31" t="s">
        <v>822</v>
      </c>
      <c r="M807" s="31" t="s">
        <v>822</v>
      </c>
      <c r="N807" s="2" t="s">
        <v>807</v>
      </c>
      <c r="W807" s="31"/>
      <c r="X807" s="31"/>
      <c r="Y807" s="31"/>
      <c r="Z807" s="2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</row>
    <row r="808" spans="1:38" x14ac:dyDescent="0.2">
      <c r="A808" t="s">
        <v>801</v>
      </c>
      <c r="B808" s="5">
        <v>2.5099999999999998</v>
      </c>
      <c r="C808" s="5" t="str">
        <f t="shared" si="14"/>
        <v>42.51</v>
      </c>
      <c r="D808">
        <v>0.04</v>
      </c>
      <c r="E808">
        <v>0.04</v>
      </c>
      <c r="F808">
        <v>6.3E-2</v>
      </c>
      <c r="G808">
        <v>8.7999999999999995E-2</v>
      </c>
      <c r="H808">
        <v>0.113</v>
      </c>
      <c r="I808">
        <v>0.13900000000000001</v>
      </c>
      <c r="J808">
        <v>0.16400000000000001</v>
      </c>
      <c r="K808" s="31" t="s">
        <v>822</v>
      </c>
      <c r="L808" s="31" t="s">
        <v>822</v>
      </c>
      <c r="M808" s="31" t="s">
        <v>822</v>
      </c>
      <c r="N808" s="2" t="s">
        <v>807</v>
      </c>
      <c r="W808" s="31"/>
      <c r="X808" s="31"/>
      <c r="Y808" s="31"/>
      <c r="Z808" s="2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</row>
    <row r="809" spans="1:38" x14ac:dyDescent="0.2">
      <c r="A809" t="s">
        <v>801</v>
      </c>
      <c r="B809" s="5">
        <v>2.52</v>
      </c>
      <c r="C809" s="5" t="str">
        <f t="shared" si="14"/>
        <v>42.52</v>
      </c>
      <c r="D809">
        <v>0.04</v>
      </c>
      <c r="E809">
        <v>0.04</v>
      </c>
      <c r="F809">
        <v>6.3E-2</v>
      </c>
      <c r="G809">
        <v>8.7999999999999995E-2</v>
      </c>
      <c r="H809">
        <v>0.113</v>
      </c>
      <c r="I809">
        <v>0.13900000000000001</v>
      </c>
      <c r="J809">
        <v>0.16400000000000001</v>
      </c>
      <c r="K809" s="31" t="s">
        <v>822</v>
      </c>
      <c r="L809" s="31" t="s">
        <v>822</v>
      </c>
      <c r="M809" s="31" t="s">
        <v>822</v>
      </c>
      <c r="N809" s="2" t="s">
        <v>807</v>
      </c>
      <c r="W809" s="31"/>
      <c r="X809" s="31"/>
      <c r="Y809" s="31"/>
      <c r="Z809" s="2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</row>
    <row r="810" spans="1:38" x14ac:dyDescent="0.2">
      <c r="A810" t="s">
        <v>801</v>
      </c>
      <c r="B810" s="5">
        <v>2.5299999999999998</v>
      </c>
      <c r="C810" s="5" t="str">
        <f t="shared" si="14"/>
        <v>42.53</v>
      </c>
      <c r="D810">
        <v>0.04</v>
      </c>
      <c r="E810">
        <v>0.04</v>
      </c>
      <c r="F810">
        <v>6.3E-2</v>
      </c>
      <c r="G810">
        <v>8.7999999999999995E-2</v>
      </c>
      <c r="H810">
        <v>0.113</v>
      </c>
      <c r="I810">
        <v>0.13900000000000001</v>
      </c>
      <c r="J810">
        <v>0.16400000000000001</v>
      </c>
      <c r="K810" s="31" t="s">
        <v>822</v>
      </c>
      <c r="L810" s="31" t="s">
        <v>822</v>
      </c>
      <c r="M810" s="31" t="s">
        <v>822</v>
      </c>
      <c r="N810" s="2" t="s">
        <v>807</v>
      </c>
      <c r="W810" s="31"/>
      <c r="X810" s="31"/>
      <c r="Y810" s="31"/>
      <c r="Z810" s="2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</row>
    <row r="811" spans="1:38" x14ac:dyDescent="0.2">
      <c r="A811" t="s">
        <v>801</v>
      </c>
      <c r="B811" s="5">
        <v>2.54</v>
      </c>
      <c r="C811" s="5" t="str">
        <f t="shared" si="14"/>
        <v>42.54</v>
      </c>
      <c r="D811">
        <v>0.04</v>
      </c>
      <c r="E811">
        <v>0.04</v>
      </c>
      <c r="F811">
        <v>6.3E-2</v>
      </c>
      <c r="G811">
        <v>8.7999999999999995E-2</v>
      </c>
      <c r="H811">
        <v>0.113</v>
      </c>
      <c r="I811">
        <v>0.13900000000000001</v>
      </c>
      <c r="J811">
        <v>0.16400000000000001</v>
      </c>
      <c r="K811" s="31" t="s">
        <v>822</v>
      </c>
      <c r="L811" s="31" t="s">
        <v>822</v>
      </c>
      <c r="M811" s="31" t="s">
        <v>822</v>
      </c>
      <c r="N811" s="2" t="s">
        <v>807</v>
      </c>
      <c r="W811" s="31"/>
      <c r="X811" s="31"/>
      <c r="Y811" s="31"/>
      <c r="Z811" s="2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</row>
    <row r="812" spans="1:38" x14ac:dyDescent="0.2">
      <c r="A812" t="s">
        <v>801</v>
      </c>
      <c r="B812" s="5">
        <v>2.5499999999999998</v>
      </c>
      <c r="C812" s="5" t="str">
        <f t="shared" si="14"/>
        <v>42.55</v>
      </c>
      <c r="D812">
        <v>0.04</v>
      </c>
      <c r="E812">
        <v>0.04</v>
      </c>
      <c r="F812">
        <v>6.3E-2</v>
      </c>
      <c r="G812">
        <v>8.7999999999999995E-2</v>
      </c>
      <c r="H812">
        <v>0.113</v>
      </c>
      <c r="I812">
        <v>0.13900000000000001</v>
      </c>
      <c r="J812">
        <v>0.16400000000000001</v>
      </c>
      <c r="K812" s="31" t="s">
        <v>822</v>
      </c>
      <c r="L812" s="31" t="s">
        <v>822</v>
      </c>
      <c r="M812" s="31" t="s">
        <v>822</v>
      </c>
      <c r="N812" s="2" t="s">
        <v>807</v>
      </c>
      <c r="W812" s="31"/>
      <c r="X812" s="31"/>
      <c r="Y812" s="31"/>
      <c r="Z812" s="2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</row>
    <row r="813" spans="1:38" x14ac:dyDescent="0.2">
      <c r="A813" t="s">
        <v>801</v>
      </c>
      <c r="B813" s="5">
        <v>2.56</v>
      </c>
      <c r="C813" s="5" t="str">
        <f t="shared" si="14"/>
        <v>42.56</v>
      </c>
      <c r="D813">
        <v>0.04</v>
      </c>
      <c r="E813">
        <v>0.04</v>
      </c>
      <c r="F813">
        <v>6.3E-2</v>
      </c>
      <c r="G813">
        <v>8.7999999999999995E-2</v>
      </c>
      <c r="H813">
        <v>0.113</v>
      </c>
      <c r="I813">
        <v>0.13900000000000001</v>
      </c>
      <c r="J813">
        <v>0.16400000000000001</v>
      </c>
      <c r="K813" s="31" t="s">
        <v>822</v>
      </c>
      <c r="L813" s="31" t="s">
        <v>822</v>
      </c>
      <c r="M813" s="31" t="s">
        <v>822</v>
      </c>
      <c r="N813" s="2" t="s">
        <v>807</v>
      </c>
      <c r="W813" s="31"/>
      <c r="X813" s="31"/>
      <c r="Y813" s="31"/>
      <c r="Z813" s="2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</row>
    <row r="814" spans="1:38" x14ac:dyDescent="0.2">
      <c r="A814" t="s">
        <v>801</v>
      </c>
      <c r="B814" s="5">
        <v>2.57</v>
      </c>
      <c r="C814" s="5" t="str">
        <f t="shared" si="14"/>
        <v>42.57</v>
      </c>
      <c r="D814">
        <v>0.04</v>
      </c>
      <c r="E814">
        <v>0.04</v>
      </c>
      <c r="F814">
        <v>6.3E-2</v>
      </c>
      <c r="G814">
        <v>8.7999999999999995E-2</v>
      </c>
      <c r="H814">
        <v>0.113</v>
      </c>
      <c r="I814">
        <v>0.13900000000000001</v>
      </c>
      <c r="J814">
        <v>0.16400000000000001</v>
      </c>
      <c r="K814" s="31" t="s">
        <v>822</v>
      </c>
      <c r="L814" s="31" t="s">
        <v>822</v>
      </c>
      <c r="M814" s="31" t="s">
        <v>822</v>
      </c>
      <c r="N814" s="2" t="s">
        <v>807</v>
      </c>
      <c r="W814" s="31"/>
      <c r="X814" s="31"/>
      <c r="Y814" s="31"/>
      <c r="Z814" s="2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</row>
    <row r="815" spans="1:38" x14ac:dyDescent="0.2">
      <c r="A815" t="s">
        <v>801</v>
      </c>
      <c r="B815" s="5">
        <v>2.58</v>
      </c>
      <c r="C815" s="5" t="str">
        <f t="shared" si="14"/>
        <v>42.58</v>
      </c>
      <c r="D815">
        <v>0.04</v>
      </c>
      <c r="E815">
        <v>0.04</v>
      </c>
      <c r="F815">
        <v>6.3E-2</v>
      </c>
      <c r="G815">
        <v>8.7999999999999995E-2</v>
      </c>
      <c r="H815">
        <v>0.113</v>
      </c>
      <c r="I815">
        <v>0.13900000000000001</v>
      </c>
      <c r="J815">
        <v>0.16400000000000001</v>
      </c>
      <c r="K815" s="31" t="s">
        <v>822</v>
      </c>
      <c r="L815" s="31" t="s">
        <v>822</v>
      </c>
      <c r="M815" s="31" t="s">
        <v>822</v>
      </c>
      <c r="N815" s="2" t="s">
        <v>807</v>
      </c>
      <c r="W815" s="31"/>
      <c r="X815" s="31"/>
      <c r="Y815" s="31"/>
      <c r="Z815" s="2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</row>
    <row r="816" spans="1:38" x14ac:dyDescent="0.2">
      <c r="A816" t="s">
        <v>801</v>
      </c>
      <c r="B816" s="5">
        <v>2.59</v>
      </c>
      <c r="C816" s="5" t="str">
        <f t="shared" si="14"/>
        <v>42.59</v>
      </c>
      <c r="D816">
        <v>0.04</v>
      </c>
      <c r="E816">
        <v>0.04</v>
      </c>
      <c r="F816">
        <v>6.3E-2</v>
      </c>
      <c r="G816">
        <v>8.7999999999999995E-2</v>
      </c>
      <c r="H816">
        <v>0.113</v>
      </c>
      <c r="I816">
        <v>0.13900000000000001</v>
      </c>
      <c r="J816">
        <v>0.16400000000000001</v>
      </c>
      <c r="K816" s="31" t="s">
        <v>822</v>
      </c>
      <c r="L816" s="31" t="s">
        <v>822</v>
      </c>
      <c r="M816" s="31" t="s">
        <v>822</v>
      </c>
      <c r="N816" s="2" t="s">
        <v>807</v>
      </c>
      <c r="W816" s="31"/>
      <c r="X816" s="31"/>
      <c r="Y816" s="31"/>
      <c r="Z816" s="2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</row>
    <row r="817" spans="1:38" x14ac:dyDescent="0.2">
      <c r="A817" t="s">
        <v>801</v>
      </c>
      <c r="B817" s="5">
        <v>2.6</v>
      </c>
      <c r="C817" s="5" t="str">
        <f t="shared" si="14"/>
        <v>42.6</v>
      </c>
      <c r="D817">
        <v>0.04</v>
      </c>
      <c r="E817">
        <v>0.04</v>
      </c>
      <c r="F817">
        <v>6.3E-2</v>
      </c>
      <c r="G817">
        <v>8.7999999999999995E-2</v>
      </c>
      <c r="H817">
        <v>0.113</v>
      </c>
      <c r="I817">
        <v>0.13900000000000001</v>
      </c>
      <c r="J817">
        <v>0.16400000000000001</v>
      </c>
      <c r="K817" s="31" t="s">
        <v>822</v>
      </c>
      <c r="L817" s="31" t="s">
        <v>822</v>
      </c>
      <c r="M817" s="31" t="s">
        <v>822</v>
      </c>
      <c r="N817" s="2" t="s">
        <v>807</v>
      </c>
      <c r="W817" s="31"/>
      <c r="X817" s="31"/>
      <c r="Y817" s="31"/>
      <c r="Z817" s="2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</row>
    <row r="818" spans="1:38" x14ac:dyDescent="0.2">
      <c r="A818" t="s">
        <v>801</v>
      </c>
      <c r="B818" s="5">
        <v>2.61</v>
      </c>
      <c r="C818" s="5" t="str">
        <f t="shared" si="14"/>
        <v>42.61</v>
      </c>
      <c r="D818">
        <v>0.04</v>
      </c>
      <c r="E818">
        <v>0.04</v>
      </c>
      <c r="F818">
        <v>6.3E-2</v>
      </c>
      <c r="G818">
        <v>8.7999999999999995E-2</v>
      </c>
      <c r="H818">
        <v>0.113</v>
      </c>
      <c r="I818">
        <v>0.13900000000000001</v>
      </c>
      <c r="J818">
        <v>0.16400000000000001</v>
      </c>
      <c r="K818" s="31" t="s">
        <v>822</v>
      </c>
      <c r="L818" s="31" t="s">
        <v>822</v>
      </c>
      <c r="M818" s="31" t="s">
        <v>822</v>
      </c>
      <c r="N818" s="2" t="s">
        <v>807</v>
      </c>
      <c r="W818" s="31"/>
      <c r="X818" s="31"/>
      <c r="Y818" s="31"/>
      <c r="Z818" s="2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</row>
    <row r="819" spans="1:38" x14ac:dyDescent="0.2">
      <c r="A819" t="s">
        <v>801</v>
      </c>
      <c r="B819" s="5">
        <v>2.62</v>
      </c>
      <c r="C819" s="5" t="str">
        <f t="shared" si="14"/>
        <v>42.62</v>
      </c>
      <c r="D819">
        <v>0.04</v>
      </c>
      <c r="E819">
        <v>0.04</v>
      </c>
      <c r="F819">
        <v>6.3E-2</v>
      </c>
      <c r="G819">
        <v>8.7999999999999995E-2</v>
      </c>
      <c r="H819">
        <v>0.113</v>
      </c>
      <c r="I819">
        <v>0.13900000000000001</v>
      </c>
      <c r="J819">
        <v>0.16400000000000001</v>
      </c>
      <c r="K819" s="31" t="s">
        <v>822</v>
      </c>
      <c r="L819" s="31" t="s">
        <v>822</v>
      </c>
      <c r="M819" s="31" t="s">
        <v>822</v>
      </c>
      <c r="N819" s="2" t="s">
        <v>807</v>
      </c>
      <c r="W819" s="31"/>
      <c r="X819" s="31"/>
      <c r="Y819" s="31"/>
      <c r="Z819" s="2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</row>
    <row r="820" spans="1:38" x14ac:dyDescent="0.2">
      <c r="A820" t="s">
        <v>801</v>
      </c>
      <c r="B820" s="5">
        <v>2.63</v>
      </c>
      <c r="C820" s="5" t="str">
        <f t="shared" si="14"/>
        <v>42.63</v>
      </c>
      <c r="D820">
        <v>0.04</v>
      </c>
      <c r="E820">
        <v>0.04</v>
      </c>
      <c r="F820">
        <v>6.3E-2</v>
      </c>
      <c r="G820">
        <v>8.7999999999999995E-2</v>
      </c>
      <c r="H820">
        <v>0.113</v>
      </c>
      <c r="I820">
        <v>0.13900000000000001</v>
      </c>
      <c r="J820">
        <v>0.16400000000000001</v>
      </c>
      <c r="K820" s="31" t="s">
        <v>822</v>
      </c>
      <c r="L820" s="31" t="s">
        <v>822</v>
      </c>
      <c r="M820" s="31" t="s">
        <v>822</v>
      </c>
      <c r="N820" s="2" t="s">
        <v>807</v>
      </c>
      <c r="W820" s="31"/>
      <c r="X820" s="31"/>
      <c r="Y820" s="31"/>
      <c r="Z820" s="2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</row>
    <row r="821" spans="1:38" x14ac:dyDescent="0.2">
      <c r="A821" t="s">
        <v>801</v>
      </c>
      <c r="B821" s="5">
        <v>2.64</v>
      </c>
      <c r="C821" s="5" t="str">
        <f t="shared" si="14"/>
        <v>42.64</v>
      </c>
      <c r="D821">
        <v>0.04</v>
      </c>
      <c r="E821">
        <v>0.04</v>
      </c>
      <c r="F821">
        <v>6.3E-2</v>
      </c>
      <c r="G821">
        <v>8.7999999999999995E-2</v>
      </c>
      <c r="H821">
        <v>0.113</v>
      </c>
      <c r="I821">
        <v>0.13900000000000001</v>
      </c>
      <c r="J821">
        <v>0.16400000000000001</v>
      </c>
      <c r="K821" s="31" t="s">
        <v>822</v>
      </c>
      <c r="L821" s="31" t="s">
        <v>822</v>
      </c>
      <c r="M821" s="31" t="s">
        <v>822</v>
      </c>
      <c r="N821" s="2" t="s">
        <v>807</v>
      </c>
      <c r="W821" s="31"/>
      <c r="X821" s="31"/>
      <c r="Y821" s="31"/>
      <c r="Z821" s="2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</row>
    <row r="822" spans="1:38" x14ac:dyDescent="0.2">
      <c r="A822" t="s">
        <v>801</v>
      </c>
      <c r="B822" s="5">
        <v>2.65</v>
      </c>
      <c r="C822" s="5" t="str">
        <f t="shared" si="14"/>
        <v>42.65</v>
      </c>
      <c r="D822">
        <v>0.04</v>
      </c>
      <c r="E822">
        <v>0.04</v>
      </c>
      <c r="F822">
        <v>6.3E-2</v>
      </c>
      <c r="G822">
        <v>8.7999999999999995E-2</v>
      </c>
      <c r="H822">
        <v>0.113</v>
      </c>
      <c r="I822">
        <v>0.13900000000000001</v>
      </c>
      <c r="J822">
        <v>0.16400000000000001</v>
      </c>
      <c r="K822" s="31" t="s">
        <v>822</v>
      </c>
      <c r="L822" s="31" t="s">
        <v>822</v>
      </c>
      <c r="M822" s="31" t="s">
        <v>822</v>
      </c>
      <c r="N822" s="2" t="s">
        <v>807</v>
      </c>
      <c r="W822" s="31"/>
      <c r="X822" s="31"/>
      <c r="Y822" s="31"/>
      <c r="Z822" s="2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</row>
    <row r="823" spans="1:38" x14ac:dyDescent="0.2">
      <c r="A823" t="s">
        <v>801</v>
      </c>
      <c r="B823" s="5">
        <v>2.66</v>
      </c>
      <c r="C823" s="5" t="str">
        <f t="shared" si="14"/>
        <v>42.66</v>
      </c>
      <c r="D823">
        <v>0.04</v>
      </c>
      <c r="E823">
        <v>0.04</v>
      </c>
      <c r="F823">
        <v>6.3E-2</v>
      </c>
      <c r="G823">
        <v>8.7999999999999995E-2</v>
      </c>
      <c r="H823">
        <v>0.113</v>
      </c>
      <c r="I823">
        <v>0.13900000000000001</v>
      </c>
      <c r="J823">
        <v>0.16400000000000001</v>
      </c>
      <c r="K823" s="31" t="s">
        <v>822</v>
      </c>
      <c r="L823" s="31" t="s">
        <v>822</v>
      </c>
      <c r="M823" s="31" t="s">
        <v>822</v>
      </c>
      <c r="N823" s="2" t="s">
        <v>807</v>
      </c>
      <c r="W823" s="31"/>
      <c r="X823" s="31"/>
      <c r="Y823" s="31"/>
      <c r="Z823" s="2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</row>
    <row r="824" spans="1:38" x14ac:dyDescent="0.2">
      <c r="A824" t="s">
        <v>801</v>
      </c>
      <c r="B824" s="5">
        <v>2.67</v>
      </c>
      <c r="C824" s="5" t="str">
        <f t="shared" si="14"/>
        <v>42.67</v>
      </c>
      <c r="D824">
        <v>0.04</v>
      </c>
      <c r="E824">
        <v>0.04</v>
      </c>
      <c r="F824">
        <v>6.3E-2</v>
      </c>
      <c r="G824">
        <v>8.7999999999999995E-2</v>
      </c>
      <c r="H824">
        <v>0.113</v>
      </c>
      <c r="I824">
        <v>0.13900000000000001</v>
      </c>
      <c r="J824">
        <v>0.16400000000000001</v>
      </c>
      <c r="K824" s="31" t="s">
        <v>822</v>
      </c>
      <c r="L824" s="31" t="s">
        <v>822</v>
      </c>
      <c r="M824" s="31" t="s">
        <v>822</v>
      </c>
      <c r="N824" s="2" t="s">
        <v>807</v>
      </c>
      <c r="W824" s="31"/>
      <c r="X824" s="31"/>
      <c r="Y824" s="31"/>
      <c r="Z824" s="2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</row>
    <row r="825" spans="1:38" x14ac:dyDescent="0.2">
      <c r="A825" t="s">
        <v>801</v>
      </c>
      <c r="B825" s="5">
        <v>2.68</v>
      </c>
      <c r="C825" s="5" t="str">
        <f t="shared" si="14"/>
        <v>42.68</v>
      </c>
      <c r="D825">
        <v>0.04</v>
      </c>
      <c r="E825">
        <v>0.04</v>
      </c>
      <c r="F825">
        <v>6.3E-2</v>
      </c>
      <c r="G825">
        <v>8.7999999999999995E-2</v>
      </c>
      <c r="H825">
        <v>0.113</v>
      </c>
      <c r="I825">
        <v>0.13900000000000001</v>
      </c>
      <c r="J825">
        <v>0.16400000000000001</v>
      </c>
      <c r="K825" s="31" t="s">
        <v>822</v>
      </c>
      <c r="L825" s="31" t="s">
        <v>822</v>
      </c>
      <c r="M825" s="31" t="s">
        <v>822</v>
      </c>
      <c r="N825" s="2" t="s">
        <v>807</v>
      </c>
      <c r="W825" s="31"/>
      <c r="X825" s="31"/>
      <c r="Y825" s="31"/>
      <c r="Z825" s="2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</row>
    <row r="826" spans="1:38" x14ac:dyDescent="0.2">
      <c r="A826" t="s">
        <v>801</v>
      </c>
      <c r="B826" s="5">
        <v>2.69</v>
      </c>
      <c r="C826" s="5" t="str">
        <f t="shared" si="14"/>
        <v>42.69</v>
      </c>
      <c r="D826">
        <v>0.04</v>
      </c>
      <c r="E826">
        <v>0.04</v>
      </c>
      <c r="F826">
        <v>6.3E-2</v>
      </c>
      <c r="G826">
        <v>8.7999999999999995E-2</v>
      </c>
      <c r="H826">
        <v>0.113</v>
      </c>
      <c r="I826">
        <v>0.13900000000000001</v>
      </c>
      <c r="J826">
        <v>0.16400000000000001</v>
      </c>
      <c r="K826" s="31" t="s">
        <v>822</v>
      </c>
      <c r="L826" s="31" t="s">
        <v>822</v>
      </c>
      <c r="M826" s="31" t="s">
        <v>822</v>
      </c>
      <c r="N826" s="2" t="s">
        <v>807</v>
      </c>
      <c r="W826" s="31"/>
      <c r="X826" s="31"/>
      <c r="Y826" s="31"/>
      <c r="Z826" s="2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</row>
    <row r="827" spans="1:38" x14ac:dyDescent="0.2">
      <c r="A827" t="s">
        <v>801</v>
      </c>
      <c r="B827" s="5">
        <v>2.7</v>
      </c>
      <c r="C827" s="5" t="str">
        <f t="shared" si="14"/>
        <v>42.7</v>
      </c>
      <c r="D827">
        <v>0.04</v>
      </c>
      <c r="E827">
        <v>0.04</v>
      </c>
      <c r="F827">
        <v>6.3E-2</v>
      </c>
      <c r="G827">
        <v>8.7999999999999995E-2</v>
      </c>
      <c r="H827">
        <v>0.113</v>
      </c>
      <c r="I827">
        <v>0.13900000000000001</v>
      </c>
      <c r="J827">
        <v>0.16400000000000001</v>
      </c>
      <c r="K827" s="31" t="s">
        <v>822</v>
      </c>
      <c r="L827" s="31" t="s">
        <v>822</v>
      </c>
      <c r="M827" s="31" t="s">
        <v>822</v>
      </c>
      <c r="N827" s="2" t="s">
        <v>807</v>
      </c>
      <c r="W827" s="31"/>
      <c r="X827" s="31"/>
      <c r="Y827" s="31"/>
      <c r="Z827" s="2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</row>
    <row r="828" spans="1:38" x14ac:dyDescent="0.2">
      <c r="A828" t="s">
        <v>801</v>
      </c>
      <c r="B828" s="5">
        <v>2.71</v>
      </c>
      <c r="C828" s="5" t="str">
        <f t="shared" si="14"/>
        <v>42.71</v>
      </c>
      <c r="D828">
        <v>0.04</v>
      </c>
      <c r="E828">
        <v>0.04</v>
      </c>
      <c r="F828">
        <v>6.3E-2</v>
      </c>
      <c r="G828">
        <v>8.7999999999999995E-2</v>
      </c>
      <c r="H828">
        <v>0.113</v>
      </c>
      <c r="I828">
        <v>0.13900000000000001</v>
      </c>
      <c r="J828">
        <v>0.16400000000000001</v>
      </c>
      <c r="K828" s="31" t="s">
        <v>822</v>
      </c>
      <c r="L828" s="31" t="s">
        <v>822</v>
      </c>
      <c r="M828" s="31" t="s">
        <v>822</v>
      </c>
      <c r="N828" s="2" t="s">
        <v>807</v>
      </c>
      <c r="W828" s="31"/>
      <c r="X828" s="31"/>
      <c r="Y828" s="31"/>
      <c r="Z828" s="2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</row>
    <row r="829" spans="1:38" x14ac:dyDescent="0.2">
      <c r="A829" t="s">
        <v>801</v>
      </c>
      <c r="B829" s="5">
        <v>2.72</v>
      </c>
      <c r="C829" s="5" t="str">
        <f t="shared" si="14"/>
        <v>42.72</v>
      </c>
      <c r="D829">
        <v>0.04</v>
      </c>
      <c r="E829">
        <v>0.04</v>
      </c>
      <c r="F829">
        <v>6.3E-2</v>
      </c>
      <c r="G829">
        <v>8.7999999999999995E-2</v>
      </c>
      <c r="H829">
        <v>0.113</v>
      </c>
      <c r="I829">
        <v>0.13900000000000001</v>
      </c>
      <c r="J829">
        <v>0.16400000000000001</v>
      </c>
      <c r="K829" s="31" t="s">
        <v>822</v>
      </c>
      <c r="L829" s="31" t="s">
        <v>822</v>
      </c>
      <c r="M829" s="31" t="s">
        <v>822</v>
      </c>
      <c r="N829" s="2" t="s">
        <v>807</v>
      </c>
      <c r="W829" s="31"/>
      <c r="X829" s="31"/>
      <c r="Y829" s="31"/>
      <c r="Z829" s="2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</row>
    <row r="830" spans="1:38" x14ac:dyDescent="0.2">
      <c r="A830" t="s">
        <v>801</v>
      </c>
      <c r="B830" s="5">
        <v>2.73</v>
      </c>
      <c r="C830" s="5" t="str">
        <f t="shared" si="14"/>
        <v>42.73</v>
      </c>
      <c r="D830">
        <v>0.04</v>
      </c>
      <c r="E830">
        <v>0.04</v>
      </c>
      <c r="F830">
        <v>6.3E-2</v>
      </c>
      <c r="G830">
        <v>8.7999999999999995E-2</v>
      </c>
      <c r="H830">
        <v>0.113</v>
      </c>
      <c r="I830">
        <v>0.13900000000000001</v>
      </c>
      <c r="J830">
        <v>0.16400000000000001</v>
      </c>
      <c r="K830" s="31" t="s">
        <v>822</v>
      </c>
      <c r="L830" s="31" t="s">
        <v>822</v>
      </c>
      <c r="M830" s="31" t="s">
        <v>822</v>
      </c>
      <c r="N830" s="2" t="s">
        <v>807</v>
      </c>
      <c r="W830" s="31"/>
      <c r="X830" s="31"/>
      <c r="Y830" s="31"/>
      <c r="Z830" s="2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</row>
    <row r="831" spans="1:38" x14ac:dyDescent="0.2">
      <c r="A831" t="s">
        <v>801</v>
      </c>
      <c r="B831" s="5">
        <v>2.74</v>
      </c>
      <c r="C831" s="5" t="str">
        <f t="shared" si="14"/>
        <v>42.74</v>
      </c>
      <c r="D831">
        <v>0.04</v>
      </c>
      <c r="E831">
        <v>0.04</v>
      </c>
      <c r="F831">
        <v>6.3E-2</v>
      </c>
      <c r="G831">
        <v>8.7999999999999995E-2</v>
      </c>
      <c r="H831">
        <v>0.113</v>
      </c>
      <c r="I831">
        <v>0.13900000000000001</v>
      </c>
      <c r="J831">
        <v>0.16400000000000001</v>
      </c>
      <c r="K831" s="31" t="s">
        <v>822</v>
      </c>
      <c r="L831" s="31" t="s">
        <v>822</v>
      </c>
      <c r="M831" s="31" t="s">
        <v>822</v>
      </c>
      <c r="N831" s="2" t="s">
        <v>807</v>
      </c>
      <c r="W831" s="31"/>
      <c r="X831" s="31"/>
      <c r="Y831" s="31"/>
      <c r="Z831" s="2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</row>
    <row r="832" spans="1:38" x14ac:dyDescent="0.2">
      <c r="A832" t="s">
        <v>801</v>
      </c>
      <c r="B832" s="5">
        <v>2.75</v>
      </c>
      <c r="C832" s="5" t="str">
        <f t="shared" si="14"/>
        <v>42.75</v>
      </c>
      <c r="D832">
        <v>0.04</v>
      </c>
      <c r="E832">
        <v>0.04</v>
      </c>
      <c r="F832">
        <v>6.3E-2</v>
      </c>
      <c r="G832">
        <v>8.7999999999999995E-2</v>
      </c>
      <c r="H832">
        <v>0.113</v>
      </c>
      <c r="I832">
        <v>0.13900000000000001</v>
      </c>
      <c r="J832">
        <v>0.16400000000000001</v>
      </c>
      <c r="K832" s="31" t="s">
        <v>822</v>
      </c>
      <c r="L832" s="31" t="s">
        <v>822</v>
      </c>
      <c r="M832" s="31" t="s">
        <v>822</v>
      </c>
      <c r="N832" s="2" t="s">
        <v>807</v>
      </c>
      <c r="W832" s="31"/>
      <c r="X832" s="31"/>
      <c r="Y832" s="31"/>
      <c r="Z832" s="2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</row>
    <row r="833" spans="1:38" x14ac:dyDescent="0.2">
      <c r="A833" t="s">
        <v>801</v>
      </c>
      <c r="B833" s="5">
        <v>2.76</v>
      </c>
      <c r="C833" s="5" t="str">
        <f t="shared" si="14"/>
        <v>42.76</v>
      </c>
      <c r="D833">
        <v>0.04</v>
      </c>
      <c r="E833">
        <v>0.04</v>
      </c>
      <c r="F833">
        <v>6.3E-2</v>
      </c>
      <c r="G833">
        <v>8.7999999999999995E-2</v>
      </c>
      <c r="H833">
        <v>0.113</v>
      </c>
      <c r="I833">
        <v>0.13900000000000001</v>
      </c>
      <c r="J833">
        <v>0.16400000000000001</v>
      </c>
      <c r="K833" s="31" t="s">
        <v>822</v>
      </c>
      <c r="L833" s="31" t="s">
        <v>822</v>
      </c>
      <c r="M833" s="31" t="s">
        <v>822</v>
      </c>
      <c r="N833" s="2" t="s">
        <v>807</v>
      </c>
      <c r="W833" s="31"/>
      <c r="X833" s="31"/>
      <c r="Y833" s="31"/>
      <c r="Z833" s="2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</row>
    <row r="834" spans="1:38" x14ac:dyDescent="0.2">
      <c r="A834" t="s">
        <v>801</v>
      </c>
      <c r="B834" s="5">
        <v>2.77</v>
      </c>
      <c r="C834" s="5" t="str">
        <f t="shared" si="14"/>
        <v>42.77</v>
      </c>
      <c r="D834">
        <v>0.04</v>
      </c>
      <c r="E834">
        <v>0.04</v>
      </c>
      <c r="F834">
        <v>6.3E-2</v>
      </c>
      <c r="G834">
        <v>8.7999999999999995E-2</v>
      </c>
      <c r="H834">
        <v>0.113</v>
      </c>
      <c r="I834">
        <v>0.13900000000000001</v>
      </c>
      <c r="J834">
        <v>0.16400000000000001</v>
      </c>
      <c r="K834" s="31" t="s">
        <v>822</v>
      </c>
      <c r="L834" s="31" t="s">
        <v>822</v>
      </c>
      <c r="M834" s="31" t="s">
        <v>822</v>
      </c>
      <c r="N834" s="2" t="s">
        <v>807</v>
      </c>
      <c r="W834" s="31"/>
      <c r="X834" s="31"/>
      <c r="Y834" s="31"/>
      <c r="Z834" s="2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</row>
    <row r="835" spans="1:38" x14ac:dyDescent="0.2">
      <c r="A835" t="s">
        <v>801</v>
      </c>
      <c r="B835" s="5">
        <v>2.78</v>
      </c>
      <c r="C835" s="5" t="str">
        <f t="shared" si="14"/>
        <v>42.78</v>
      </c>
      <c r="D835">
        <v>0.04</v>
      </c>
      <c r="E835">
        <v>0.04</v>
      </c>
      <c r="F835">
        <v>6.3E-2</v>
      </c>
      <c r="G835">
        <v>8.7999999999999995E-2</v>
      </c>
      <c r="H835">
        <v>0.113</v>
      </c>
      <c r="I835">
        <v>0.13900000000000001</v>
      </c>
      <c r="J835">
        <v>0.16400000000000001</v>
      </c>
      <c r="K835" s="31" t="s">
        <v>822</v>
      </c>
      <c r="L835" s="31" t="s">
        <v>822</v>
      </c>
      <c r="M835" s="31" t="s">
        <v>822</v>
      </c>
      <c r="N835" s="2" t="s">
        <v>807</v>
      </c>
      <c r="W835" s="31"/>
      <c r="X835" s="31"/>
      <c r="Y835" s="31"/>
      <c r="Z835" s="2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</row>
    <row r="836" spans="1:38" x14ac:dyDescent="0.2">
      <c r="A836" t="s">
        <v>801</v>
      </c>
      <c r="B836" s="5">
        <v>2.79</v>
      </c>
      <c r="C836" s="5" t="str">
        <f t="shared" si="14"/>
        <v>42.79</v>
      </c>
      <c r="D836">
        <v>0.04</v>
      </c>
      <c r="E836">
        <v>0.04</v>
      </c>
      <c r="F836">
        <v>6.3E-2</v>
      </c>
      <c r="G836">
        <v>8.7999999999999995E-2</v>
      </c>
      <c r="H836">
        <v>0.113</v>
      </c>
      <c r="I836">
        <v>0.13900000000000001</v>
      </c>
      <c r="J836">
        <v>0.16400000000000001</v>
      </c>
      <c r="K836" s="31" t="s">
        <v>822</v>
      </c>
      <c r="L836" s="31" t="s">
        <v>822</v>
      </c>
      <c r="M836" s="31" t="s">
        <v>822</v>
      </c>
      <c r="N836" s="2" t="s">
        <v>807</v>
      </c>
      <c r="W836" s="31"/>
      <c r="X836" s="31"/>
      <c r="Y836" s="31"/>
      <c r="Z836" s="2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</row>
    <row r="837" spans="1:38" x14ac:dyDescent="0.2">
      <c r="A837" t="s">
        <v>801</v>
      </c>
      <c r="B837" s="5">
        <v>2.8</v>
      </c>
      <c r="C837" s="5" t="str">
        <f t="shared" si="14"/>
        <v>42.8</v>
      </c>
      <c r="D837">
        <v>0.04</v>
      </c>
      <c r="E837">
        <v>0.04</v>
      </c>
      <c r="F837">
        <v>6.3E-2</v>
      </c>
      <c r="G837">
        <v>8.7999999999999995E-2</v>
      </c>
      <c r="H837">
        <v>0.113</v>
      </c>
      <c r="I837">
        <v>0.13900000000000001</v>
      </c>
      <c r="J837">
        <v>0.16400000000000001</v>
      </c>
      <c r="K837" s="31" t="s">
        <v>822</v>
      </c>
      <c r="L837" s="31" t="s">
        <v>822</v>
      </c>
      <c r="M837" s="31" t="s">
        <v>822</v>
      </c>
      <c r="N837" s="2" t="s">
        <v>807</v>
      </c>
      <c r="W837" s="31"/>
      <c r="X837" s="31"/>
      <c r="Y837" s="31"/>
      <c r="Z837" s="2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</row>
    <row r="838" spans="1:38" x14ac:dyDescent="0.2">
      <c r="A838" t="s">
        <v>801</v>
      </c>
      <c r="B838" s="5">
        <v>2.81</v>
      </c>
      <c r="C838" s="5" t="str">
        <f t="shared" si="14"/>
        <v>42.81</v>
      </c>
      <c r="D838">
        <v>0.04</v>
      </c>
      <c r="E838">
        <v>0.04</v>
      </c>
      <c r="F838">
        <v>6.3E-2</v>
      </c>
      <c r="G838">
        <v>8.7999999999999995E-2</v>
      </c>
      <c r="H838">
        <v>0.113</v>
      </c>
      <c r="I838">
        <v>0.13900000000000001</v>
      </c>
      <c r="J838">
        <v>0.16400000000000001</v>
      </c>
      <c r="K838" s="31" t="s">
        <v>822</v>
      </c>
      <c r="L838" s="31" t="s">
        <v>822</v>
      </c>
      <c r="M838" s="31" t="s">
        <v>822</v>
      </c>
      <c r="N838" s="2" t="s">
        <v>807</v>
      </c>
      <c r="W838" s="31"/>
      <c r="X838" s="31"/>
      <c r="Y838" s="31"/>
      <c r="Z838" s="2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</row>
    <row r="839" spans="1:38" x14ac:dyDescent="0.2">
      <c r="A839" t="s">
        <v>801</v>
      </c>
      <c r="B839" s="5">
        <v>2.82</v>
      </c>
      <c r="C839" s="5" t="str">
        <f t="shared" si="14"/>
        <v>42.82</v>
      </c>
      <c r="D839">
        <v>0.04</v>
      </c>
      <c r="E839">
        <v>0.04</v>
      </c>
      <c r="F839">
        <v>6.3E-2</v>
      </c>
      <c r="G839">
        <v>8.7999999999999995E-2</v>
      </c>
      <c r="H839">
        <v>0.113</v>
      </c>
      <c r="I839">
        <v>0.13900000000000001</v>
      </c>
      <c r="J839">
        <v>0.16400000000000001</v>
      </c>
      <c r="K839" s="31" t="s">
        <v>822</v>
      </c>
      <c r="L839" s="31" t="s">
        <v>822</v>
      </c>
      <c r="M839" s="31" t="s">
        <v>822</v>
      </c>
      <c r="N839" s="2" t="s">
        <v>807</v>
      </c>
      <c r="W839" s="31"/>
      <c r="X839" s="31"/>
      <c r="Y839" s="31"/>
      <c r="Z839" s="2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</row>
    <row r="840" spans="1:38" x14ac:dyDescent="0.2">
      <c r="A840" t="s">
        <v>801</v>
      </c>
      <c r="B840" s="5">
        <v>2.83</v>
      </c>
      <c r="C840" s="5" t="str">
        <f t="shared" si="14"/>
        <v>42.83</v>
      </c>
      <c r="D840">
        <v>0.04</v>
      </c>
      <c r="E840">
        <v>0.04</v>
      </c>
      <c r="F840">
        <v>6.3E-2</v>
      </c>
      <c r="G840">
        <v>8.7999999999999995E-2</v>
      </c>
      <c r="H840">
        <v>0.113</v>
      </c>
      <c r="I840">
        <v>0.13900000000000001</v>
      </c>
      <c r="J840">
        <v>0.16400000000000001</v>
      </c>
      <c r="K840" s="31" t="s">
        <v>822</v>
      </c>
      <c r="L840" s="31" t="s">
        <v>822</v>
      </c>
      <c r="M840" s="31" t="s">
        <v>822</v>
      </c>
      <c r="N840" s="2" t="s">
        <v>807</v>
      </c>
      <c r="W840" s="31"/>
      <c r="X840" s="31"/>
      <c r="Y840" s="31"/>
      <c r="Z840" s="2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</row>
    <row r="841" spans="1:38" x14ac:dyDescent="0.2">
      <c r="A841" t="s">
        <v>801</v>
      </c>
      <c r="B841" s="5">
        <v>2.84</v>
      </c>
      <c r="C841" s="5" t="str">
        <f t="shared" si="14"/>
        <v>42.84</v>
      </c>
      <c r="D841">
        <v>0.04</v>
      </c>
      <c r="E841">
        <v>0.04</v>
      </c>
      <c r="F841">
        <v>6.3E-2</v>
      </c>
      <c r="G841">
        <v>8.7999999999999995E-2</v>
      </c>
      <c r="H841">
        <v>0.113</v>
      </c>
      <c r="I841">
        <v>0.13900000000000001</v>
      </c>
      <c r="J841">
        <v>0.16400000000000001</v>
      </c>
      <c r="K841" s="31" t="s">
        <v>822</v>
      </c>
      <c r="L841" s="31" t="s">
        <v>822</v>
      </c>
      <c r="M841" s="31" t="s">
        <v>822</v>
      </c>
      <c r="N841" s="2" t="s">
        <v>807</v>
      </c>
      <c r="W841" s="31"/>
      <c r="X841" s="31"/>
      <c r="Y841" s="31"/>
      <c r="Z841" s="2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</row>
    <row r="842" spans="1:38" x14ac:dyDescent="0.2">
      <c r="A842" t="s">
        <v>801</v>
      </c>
      <c r="B842" s="5">
        <v>2.85</v>
      </c>
      <c r="C842" s="5" t="str">
        <f t="shared" si="14"/>
        <v>42.85</v>
      </c>
      <c r="D842">
        <v>0.04</v>
      </c>
      <c r="E842">
        <v>0.04</v>
      </c>
      <c r="F842">
        <v>6.3E-2</v>
      </c>
      <c r="G842">
        <v>8.7999999999999995E-2</v>
      </c>
      <c r="H842">
        <v>0.113</v>
      </c>
      <c r="I842">
        <v>0.13900000000000001</v>
      </c>
      <c r="J842">
        <v>0.16400000000000001</v>
      </c>
      <c r="K842" s="31" t="s">
        <v>822</v>
      </c>
      <c r="L842" s="31" t="s">
        <v>822</v>
      </c>
      <c r="M842" s="31" t="s">
        <v>822</v>
      </c>
      <c r="N842" s="2" t="s">
        <v>807</v>
      </c>
      <c r="W842" s="31"/>
      <c r="X842" s="31"/>
      <c r="Y842" s="31"/>
      <c r="Z842" s="2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</row>
    <row r="843" spans="1:38" x14ac:dyDescent="0.2">
      <c r="A843" t="s">
        <v>801</v>
      </c>
      <c r="B843" s="5">
        <v>2.86</v>
      </c>
      <c r="C843" s="5" t="str">
        <f t="shared" si="14"/>
        <v>42.86</v>
      </c>
      <c r="D843">
        <v>0.04</v>
      </c>
      <c r="E843">
        <v>0.04</v>
      </c>
      <c r="F843">
        <v>6.3E-2</v>
      </c>
      <c r="G843">
        <v>8.7999999999999995E-2</v>
      </c>
      <c r="H843">
        <v>0.113</v>
      </c>
      <c r="I843">
        <v>0.13900000000000001</v>
      </c>
      <c r="J843">
        <v>0.16400000000000001</v>
      </c>
      <c r="K843" s="31" t="s">
        <v>822</v>
      </c>
      <c r="L843" s="31" t="s">
        <v>822</v>
      </c>
      <c r="M843" s="31" t="s">
        <v>822</v>
      </c>
      <c r="N843" s="2" t="s">
        <v>807</v>
      </c>
      <c r="W843" s="31"/>
      <c r="X843" s="31"/>
      <c r="Y843" s="31"/>
      <c r="Z843" s="2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</row>
    <row r="844" spans="1:38" x14ac:dyDescent="0.2">
      <c r="A844" t="s">
        <v>801</v>
      </c>
      <c r="B844" s="5">
        <v>2.87</v>
      </c>
      <c r="C844" s="5" t="str">
        <f t="shared" si="14"/>
        <v>42.87</v>
      </c>
      <c r="D844">
        <v>0.04</v>
      </c>
      <c r="E844">
        <v>0.04</v>
      </c>
      <c r="F844">
        <v>6.3E-2</v>
      </c>
      <c r="G844">
        <v>8.7999999999999995E-2</v>
      </c>
      <c r="H844">
        <v>0.113</v>
      </c>
      <c r="I844">
        <v>0.13900000000000001</v>
      </c>
      <c r="J844">
        <v>0.16400000000000001</v>
      </c>
      <c r="K844" s="31" t="s">
        <v>822</v>
      </c>
      <c r="L844" s="31" t="s">
        <v>822</v>
      </c>
      <c r="M844" s="31" t="s">
        <v>822</v>
      </c>
      <c r="N844" s="2" t="s">
        <v>807</v>
      </c>
      <c r="W844" s="31"/>
      <c r="X844" s="31"/>
      <c r="Y844" s="31"/>
      <c r="Z844" s="2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</row>
    <row r="845" spans="1:38" x14ac:dyDescent="0.2">
      <c r="A845" t="s">
        <v>801</v>
      </c>
      <c r="B845" s="5">
        <v>2.88</v>
      </c>
      <c r="C845" s="5" t="str">
        <f t="shared" si="14"/>
        <v>42.88</v>
      </c>
      <c r="D845">
        <v>0.04</v>
      </c>
      <c r="E845">
        <v>0.04</v>
      </c>
      <c r="F845">
        <v>6.3E-2</v>
      </c>
      <c r="G845">
        <v>8.7999999999999995E-2</v>
      </c>
      <c r="H845">
        <v>0.113</v>
      </c>
      <c r="I845">
        <v>0.13900000000000001</v>
      </c>
      <c r="J845">
        <v>0.16400000000000001</v>
      </c>
      <c r="K845" s="31" t="s">
        <v>822</v>
      </c>
      <c r="L845" s="31" t="s">
        <v>822</v>
      </c>
      <c r="M845" s="31" t="s">
        <v>822</v>
      </c>
      <c r="N845" s="2" t="s">
        <v>807</v>
      </c>
      <c r="W845" s="31"/>
      <c r="X845" s="31"/>
      <c r="Y845" s="31"/>
      <c r="Z845" s="2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</row>
    <row r="846" spans="1:38" x14ac:dyDescent="0.2">
      <c r="A846" t="s">
        <v>801</v>
      </c>
      <c r="B846" s="5">
        <v>2.89</v>
      </c>
      <c r="C846" s="5" t="str">
        <f t="shared" si="14"/>
        <v>42.89</v>
      </c>
      <c r="D846">
        <v>0.04</v>
      </c>
      <c r="E846">
        <v>0.04</v>
      </c>
      <c r="F846">
        <v>6.3E-2</v>
      </c>
      <c r="G846">
        <v>8.7999999999999995E-2</v>
      </c>
      <c r="H846">
        <v>0.113</v>
      </c>
      <c r="I846">
        <v>0.13900000000000001</v>
      </c>
      <c r="J846">
        <v>0.16400000000000001</v>
      </c>
      <c r="K846" s="31" t="s">
        <v>822</v>
      </c>
      <c r="L846" s="31" t="s">
        <v>822</v>
      </c>
      <c r="M846" s="31" t="s">
        <v>822</v>
      </c>
      <c r="N846" s="2" t="s">
        <v>807</v>
      </c>
      <c r="W846" s="31"/>
      <c r="X846" s="31"/>
      <c r="Y846" s="31"/>
      <c r="Z846" s="2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</row>
    <row r="847" spans="1:38" x14ac:dyDescent="0.2">
      <c r="A847" t="s">
        <v>801</v>
      </c>
      <c r="B847" s="5">
        <v>2.9</v>
      </c>
      <c r="C847" s="5" t="str">
        <f t="shared" si="14"/>
        <v>42.9</v>
      </c>
      <c r="D847">
        <v>0.04</v>
      </c>
      <c r="E847">
        <v>0.04</v>
      </c>
      <c r="F847">
        <v>6.3E-2</v>
      </c>
      <c r="G847">
        <v>8.7999999999999995E-2</v>
      </c>
      <c r="H847">
        <v>0.113</v>
      </c>
      <c r="I847">
        <v>0.13900000000000001</v>
      </c>
      <c r="J847">
        <v>0.16400000000000001</v>
      </c>
      <c r="K847" s="31" t="s">
        <v>822</v>
      </c>
      <c r="L847" s="31" t="s">
        <v>822</v>
      </c>
      <c r="M847" s="31" t="s">
        <v>822</v>
      </c>
      <c r="N847" s="2" t="s">
        <v>807</v>
      </c>
      <c r="W847" s="31"/>
      <c r="X847" s="31"/>
      <c r="Y847" s="31"/>
      <c r="Z847" s="2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</row>
    <row r="848" spans="1:38" x14ac:dyDescent="0.2">
      <c r="A848" t="s">
        <v>801</v>
      </c>
      <c r="B848" s="5">
        <v>2.91</v>
      </c>
      <c r="C848" s="5" t="str">
        <f t="shared" si="14"/>
        <v>42.91</v>
      </c>
      <c r="D848">
        <v>0.04</v>
      </c>
      <c r="E848">
        <v>0.04</v>
      </c>
      <c r="F848">
        <v>6.3E-2</v>
      </c>
      <c r="G848">
        <v>8.7999999999999995E-2</v>
      </c>
      <c r="H848">
        <v>0.113</v>
      </c>
      <c r="I848">
        <v>0.13900000000000001</v>
      </c>
      <c r="J848">
        <v>0.16400000000000001</v>
      </c>
      <c r="K848" s="31" t="s">
        <v>822</v>
      </c>
      <c r="L848" s="31" t="s">
        <v>822</v>
      </c>
      <c r="M848" s="31" t="s">
        <v>822</v>
      </c>
      <c r="N848" s="2" t="s">
        <v>807</v>
      </c>
      <c r="W848" s="31"/>
      <c r="X848" s="31"/>
      <c r="Y848" s="31"/>
      <c r="Z848" s="2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</row>
    <row r="849" spans="1:38" x14ac:dyDescent="0.2">
      <c r="A849" t="s">
        <v>801</v>
      </c>
      <c r="B849" s="5">
        <v>2.92</v>
      </c>
      <c r="C849" s="5" t="str">
        <f t="shared" si="14"/>
        <v>42.92</v>
      </c>
      <c r="D849">
        <v>0.04</v>
      </c>
      <c r="E849">
        <v>0.04</v>
      </c>
      <c r="F849">
        <v>6.3E-2</v>
      </c>
      <c r="G849">
        <v>8.7999999999999995E-2</v>
      </c>
      <c r="H849">
        <v>0.113</v>
      </c>
      <c r="I849">
        <v>0.13900000000000001</v>
      </c>
      <c r="J849">
        <v>0.16400000000000001</v>
      </c>
      <c r="K849" s="31" t="s">
        <v>822</v>
      </c>
      <c r="L849" s="31" t="s">
        <v>822</v>
      </c>
      <c r="M849" s="31" t="s">
        <v>822</v>
      </c>
      <c r="N849" s="2" t="s">
        <v>807</v>
      </c>
      <c r="W849" s="31"/>
      <c r="X849" s="31"/>
      <c r="Y849" s="31"/>
      <c r="Z849" s="2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</row>
    <row r="850" spans="1:38" x14ac:dyDescent="0.2">
      <c r="A850" t="s">
        <v>801</v>
      </c>
      <c r="B850" s="5">
        <v>2.93</v>
      </c>
      <c r="C850" s="5" t="str">
        <f t="shared" si="14"/>
        <v>42.93</v>
      </c>
      <c r="D850">
        <v>0.04</v>
      </c>
      <c r="E850">
        <v>0.04</v>
      </c>
      <c r="F850">
        <v>6.3E-2</v>
      </c>
      <c r="G850">
        <v>8.7999999999999995E-2</v>
      </c>
      <c r="H850">
        <v>0.113</v>
      </c>
      <c r="I850">
        <v>0.13900000000000001</v>
      </c>
      <c r="J850">
        <v>0.16400000000000001</v>
      </c>
      <c r="K850" s="31" t="s">
        <v>822</v>
      </c>
      <c r="L850" s="31" t="s">
        <v>822</v>
      </c>
      <c r="M850" s="31" t="s">
        <v>822</v>
      </c>
      <c r="N850" s="2" t="s">
        <v>807</v>
      </c>
      <c r="W850" s="31"/>
      <c r="X850" s="31"/>
      <c r="Y850" s="31"/>
      <c r="Z850" s="2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</row>
    <row r="851" spans="1:38" x14ac:dyDescent="0.2">
      <c r="A851" t="s">
        <v>801</v>
      </c>
      <c r="B851" s="5">
        <v>2.94</v>
      </c>
      <c r="C851" s="5" t="str">
        <f t="shared" si="14"/>
        <v>42.94</v>
      </c>
      <c r="D851">
        <v>0.04</v>
      </c>
      <c r="E851">
        <v>0.04</v>
      </c>
      <c r="F851">
        <v>6.3E-2</v>
      </c>
      <c r="G851">
        <v>8.7999999999999995E-2</v>
      </c>
      <c r="H851">
        <v>0.113</v>
      </c>
      <c r="I851">
        <v>0.13900000000000001</v>
      </c>
      <c r="J851">
        <v>0.16400000000000001</v>
      </c>
      <c r="K851" s="31" t="s">
        <v>822</v>
      </c>
      <c r="L851" s="31" t="s">
        <v>822</v>
      </c>
      <c r="M851" s="31" t="s">
        <v>822</v>
      </c>
      <c r="N851" s="2" t="s">
        <v>807</v>
      </c>
      <c r="W851" s="31"/>
      <c r="X851" s="31"/>
      <c r="Y851" s="31"/>
      <c r="Z851" s="2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</row>
    <row r="852" spans="1:38" x14ac:dyDescent="0.2">
      <c r="A852" t="s">
        <v>801</v>
      </c>
      <c r="B852" s="5">
        <v>2.95</v>
      </c>
      <c r="C852" s="5" t="str">
        <f t="shared" si="14"/>
        <v>42.95</v>
      </c>
      <c r="D852">
        <v>0.04</v>
      </c>
      <c r="E852">
        <v>0.04</v>
      </c>
      <c r="F852">
        <v>6.3E-2</v>
      </c>
      <c r="G852">
        <v>8.7999999999999995E-2</v>
      </c>
      <c r="H852">
        <v>0.113</v>
      </c>
      <c r="I852">
        <v>0.13900000000000001</v>
      </c>
      <c r="J852">
        <v>0.16400000000000001</v>
      </c>
      <c r="K852" s="31" t="s">
        <v>822</v>
      </c>
      <c r="L852" s="31" t="s">
        <v>822</v>
      </c>
      <c r="M852" s="31" t="s">
        <v>822</v>
      </c>
      <c r="N852" s="2" t="s">
        <v>807</v>
      </c>
      <c r="W852" s="31"/>
      <c r="X852" s="31"/>
      <c r="Y852" s="31"/>
      <c r="Z852" s="2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</row>
    <row r="853" spans="1:38" x14ac:dyDescent="0.2">
      <c r="A853" t="s">
        <v>801</v>
      </c>
      <c r="B853" s="5">
        <v>2.96</v>
      </c>
      <c r="C853" s="5" t="str">
        <f t="shared" si="14"/>
        <v>42.96</v>
      </c>
      <c r="D853">
        <v>0.04</v>
      </c>
      <c r="E853">
        <v>0.04</v>
      </c>
      <c r="F853">
        <v>6.3E-2</v>
      </c>
      <c r="G853">
        <v>8.7999999999999995E-2</v>
      </c>
      <c r="H853">
        <v>0.113</v>
      </c>
      <c r="I853">
        <v>0.13900000000000001</v>
      </c>
      <c r="J853">
        <v>0.16400000000000001</v>
      </c>
      <c r="K853" s="31" t="s">
        <v>822</v>
      </c>
      <c r="L853" s="31" t="s">
        <v>822</v>
      </c>
      <c r="M853" s="31" t="s">
        <v>822</v>
      </c>
      <c r="N853" s="2" t="s">
        <v>807</v>
      </c>
      <c r="W853" s="31"/>
      <c r="X853" s="31"/>
      <c r="Y853" s="31"/>
      <c r="Z853" s="2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</row>
    <row r="854" spans="1:38" x14ac:dyDescent="0.2">
      <c r="A854" t="s">
        <v>801</v>
      </c>
      <c r="B854" s="5">
        <v>2.97</v>
      </c>
      <c r="C854" s="5" t="str">
        <f t="shared" si="14"/>
        <v>42.97</v>
      </c>
      <c r="D854">
        <v>0.04</v>
      </c>
      <c r="E854">
        <v>0.04</v>
      </c>
      <c r="F854">
        <v>6.3E-2</v>
      </c>
      <c r="G854">
        <v>8.7999999999999995E-2</v>
      </c>
      <c r="H854">
        <v>0.113</v>
      </c>
      <c r="I854">
        <v>0.13900000000000001</v>
      </c>
      <c r="J854">
        <v>0.16400000000000001</v>
      </c>
      <c r="K854" s="31" t="s">
        <v>822</v>
      </c>
      <c r="L854" s="31" t="s">
        <v>822</v>
      </c>
      <c r="M854" s="31" t="s">
        <v>822</v>
      </c>
      <c r="N854" s="2" t="s">
        <v>807</v>
      </c>
      <c r="W854" s="31"/>
      <c r="X854" s="31"/>
      <c r="Y854" s="31"/>
      <c r="Z854" s="2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</row>
    <row r="855" spans="1:38" x14ac:dyDescent="0.2">
      <c r="A855" t="s">
        <v>801</v>
      </c>
      <c r="B855" s="5">
        <v>2.98</v>
      </c>
      <c r="C855" s="5" t="str">
        <f t="shared" si="14"/>
        <v>42.98</v>
      </c>
      <c r="D855">
        <v>0.04</v>
      </c>
      <c r="E855">
        <v>0.04</v>
      </c>
      <c r="F855">
        <v>6.3E-2</v>
      </c>
      <c r="G855">
        <v>8.7999999999999995E-2</v>
      </c>
      <c r="H855">
        <v>0.113</v>
      </c>
      <c r="I855">
        <v>0.13900000000000001</v>
      </c>
      <c r="J855">
        <v>0.16400000000000001</v>
      </c>
      <c r="K855" s="31" t="s">
        <v>822</v>
      </c>
      <c r="L855" s="31" t="s">
        <v>822</v>
      </c>
      <c r="M855" s="31" t="s">
        <v>822</v>
      </c>
      <c r="N855" s="2" t="s">
        <v>807</v>
      </c>
      <c r="W855" s="31"/>
      <c r="X855" s="31"/>
      <c r="Y855" s="31"/>
      <c r="Z855" s="2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</row>
    <row r="856" spans="1:38" x14ac:dyDescent="0.2">
      <c r="A856" t="s">
        <v>801</v>
      </c>
      <c r="B856" s="5">
        <v>2.99</v>
      </c>
      <c r="C856" s="5" t="str">
        <f t="shared" si="14"/>
        <v>42.99</v>
      </c>
      <c r="D856">
        <v>0.04</v>
      </c>
      <c r="E856">
        <v>0.04</v>
      </c>
      <c r="F856">
        <v>6.3E-2</v>
      </c>
      <c r="G856">
        <v>8.7999999999999995E-2</v>
      </c>
      <c r="H856">
        <v>0.113</v>
      </c>
      <c r="I856">
        <v>0.13900000000000001</v>
      </c>
      <c r="J856">
        <v>0.16400000000000001</v>
      </c>
      <c r="K856" s="31" t="s">
        <v>822</v>
      </c>
      <c r="L856" s="31" t="s">
        <v>822</v>
      </c>
      <c r="M856" s="31" t="s">
        <v>822</v>
      </c>
      <c r="N856" s="2" t="s">
        <v>807</v>
      </c>
      <c r="W856" s="31"/>
      <c r="X856" s="31"/>
      <c r="Y856" s="31"/>
      <c r="Z856" s="2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</row>
    <row r="857" spans="1:38" x14ac:dyDescent="0.2">
      <c r="A857" t="s">
        <v>801</v>
      </c>
      <c r="B857" s="5">
        <v>3</v>
      </c>
      <c r="C857" s="5" t="str">
        <f t="shared" si="14"/>
        <v>43</v>
      </c>
      <c r="D857">
        <v>0.04</v>
      </c>
      <c r="E857">
        <v>0.04</v>
      </c>
      <c r="F857">
        <v>6.3E-2</v>
      </c>
      <c r="G857">
        <v>8.7999999999999995E-2</v>
      </c>
      <c r="H857">
        <v>0.113</v>
      </c>
      <c r="I857">
        <v>0.13900000000000001</v>
      </c>
      <c r="J857">
        <v>0.16400000000000001</v>
      </c>
      <c r="K857" s="31" t="s">
        <v>822</v>
      </c>
      <c r="L857" s="31" t="s">
        <v>822</v>
      </c>
      <c r="M857" s="31" t="s">
        <v>822</v>
      </c>
      <c r="N857" s="2" t="s">
        <v>807</v>
      </c>
      <c r="W857" s="31"/>
      <c r="X857" s="31"/>
      <c r="Y857" s="31"/>
      <c r="Z857" s="2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</row>
  </sheetData>
  <sheetProtection algorithmName="SHA-512" hashValue="s0JH2eEr032aTJAgtEUCwDdTUheSFipZC+FLIKX4rgKIz180PVEfGregl4vAl2j0gZpPGbMZLEFdXMI0uUc4zQ==" saltValue="4b6wAME7adzcy1py+dlrgg==" spinCount="100000" sheet="1" selectLockedCells="1" selectUnlockedCells="1"/>
  <mergeCells count="2">
    <mergeCell ref="D3:M3"/>
    <mergeCell ref="AH3:AN3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3AA4-8072-4F1B-B827-FCE0847027DC}">
  <dimension ref="A1:AR858"/>
  <sheetViews>
    <sheetView zoomScale="85" zoomScaleNormal="85" workbookViewId="0">
      <pane ySplit="5" topLeftCell="A605" activePane="bottomLeft" state="frozen"/>
      <selection activeCell="B9" sqref="B9:G9"/>
      <selection pane="bottomLeft" activeCell="B9" sqref="B9:G9"/>
    </sheetView>
  </sheetViews>
  <sheetFormatPr defaultColWidth="8.85546875" defaultRowHeight="12.75" x14ac:dyDescent="0.2"/>
  <cols>
    <col min="1" max="1" width="20.85546875" customWidth="1"/>
    <col min="25" max="25" width="5.85546875" bestFit="1" customWidth="1"/>
    <col min="26" max="28" width="8.85546875" bestFit="1" customWidth="1"/>
    <col min="29" max="29" width="11.5703125" bestFit="1" customWidth="1"/>
    <col min="30" max="30" width="7" bestFit="1" customWidth="1"/>
    <col min="31" max="31" width="11.5703125" bestFit="1" customWidth="1"/>
    <col min="32" max="32" width="7" bestFit="1" customWidth="1"/>
    <col min="33" max="33" width="11.5703125" bestFit="1" customWidth="1"/>
  </cols>
  <sheetData>
    <row r="1" spans="1:44" x14ac:dyDescent="0.2">
      <c r="G1" s="33" t="s">
        <v>1253</v>
      </c>
      <c r="H1" s="38">
        <v>0.85</v>
      </c>
    </row>
    <row r="2" spans="1:44" x14ac:dyDescent="0.2">
      <c r="P2" t="s">
        <v>1692</v>
      </c>
    </row>
    <row r="3" spans="1:44" x14ac:dyDescent="0.2">
      <c r="B3" s="27"/>
      <c r="C3" s="27"/>
      <c r="D3" s="200" t="s">
        <v>1241</v>
      </c>
      <c r="E3" s="200"/>
      <c r="F3" s="200"/>
      <c r="G3" s="200"/>
      <c r="H3" s="200"/>
      <c r="I3" s="200"/>
      <c r="J3" s="200"/>
      <c r="K3" s="200"/>
      <c r="L3" s="200"/>
      <c r="M3" s="200"/>
      <c r="Z3" s="44" t="s">
        <v>4113</v>
      </c>
      <c r="AA3" s="44"/>
      <c r="AB3" s="44"/>
      <c r="AC3" s="44"/>
      <c r="AD3" s="44"/>
      <c r="AH3" s="201"/>
      <c r="AI3" s="201"/>
      <c r="AJ3" s="201"/>
      <c r="AK3" s="201"/>
      <c r="AL3" s="201"/>
      <c r="AM3" s="201"/>
      <c r="AN3" s="201"/>
    </row>
    <row r="4" spans="1:44" ht="13.5" thickBot="1" x14ac:dyDescent="0.25">
      <c r="B4" s="5" t="s">
        <v>1238</v>
      </c>
      <c r="C4" s="5"/>
      <c r="D4" s="28" t="s">
        <v>303</v>
      </c>
      <c r="E4" s="28" t="s">
        <v>815</v>
      </c>
      <c r="F4" s="28" t="s">
        <v>304</v>
      </c>
      <c r="G4" s="28" t="s">
        <v>816</v>
      </c>
      <c r="H4" s="28" t="s">
        <v>809</v>
      </c>
      <c r="I4" s="28" t="s">
        <v>817</v>
      </c>
      <c r="J4" s="28" t="s">
        <v>810</v>
      </c>
      <c r="K4" s="28" t="s">
        <v>1244</v>
      </c>
      <c r="L4" s="28" t="s">
        <v>1242</v>
      </c>
      <c r="M4" s="28" t="s">
        <v>1245</v>
      </c>
      <c r="N4" s="2" t="s">
        <v>4118</v>
      </c>
      <c r="Y4" s="33"/>
      <c r="Z4" s="33"/>
      <c r="AA4" s="33"/>
      <c r="AB4" s="33"/>
      <c r="AC4" s="33"/>
      <c r="AD4" s="33"/>
      <c r="AE4" s="33"/>
      <c r="AG4" s="33"/>
      <c r="AH4" s="33"/>
      <c r="AI4" s="33"/>
      <c r="AJ4" s="33"/>
      <c r="AK4" s="33"/>
      <c r="AL4" s="33"/>
      <c r="AM4" s="33"/>
      <c r="AN4" s="33"/>
    </row>
    <row r="5" spans="1:44" ht="15.75" thickBot="1" x14ac:dyDescent="0.25">
      <c r="A5" t="s">
        <v>1246</v>
      </c>
      <c r="B5" s="5">
        <v>0</v>
      </c>
      <c r="C5" s="5" t="str">
        <f>SUBSTITUTE(1&amp;B5," ","")</f>
        <v>10</v>
      </c>
      <c r="D5" s="77" t="s">
        <v>822</v>
      </c>
      <c r="E5" s="77" t="s">
        <v>822</v>
      </c>
      <c r="F5" s="77" t="s">
        <v>822</v>
      </c>
      <c r="G5" s="77" t="s">
        <v>822</v>
      </c>
      <c r="H5" s="77" t="s">
        <v>822</v>
      </c>
      <c r="I5" s="77" t="s">
        <v>822</v>
      </c>
      <c r="J5" s="77" t="s">
        <v>822</v>
      </c>
      <c r="K5" s="77" t="s">
        <v>822</v>
      </c>
      <c r="L5" s="2" t="s">
        <v>822</v>
      </c>
      <c r="M5" s="2" t="s">
        <v>822</v>
      </c>
      <c r="N5" s="2" t="s">
        <v>4118</v>
      </c>
      <c r="P5" s="2"/>
      <c r="Q5" s="2"/>
      <c r="R5" s="2"/>
      <c r="S5" s="2"/>
      <c r="T5" s="2"/>
      <c r="U5" s="2"/>
      <c r="V5" s="2"/>
      <c r="W5" s="2"/>
      <c r="X5" s="202"/>
      <c r="Y5" s="89" t="s">
        <v>1238</v>
      </c>
      <c r="Z5" s="86" t="s">
        <v>4094</v>
      </c>
      <c r="AA5" s="87"/>
      <c r="AB5" s="87"/>
      <c r="AC5" s="87"/>
      <c r="AD5" s="87"/>
      <c r="AE5" s="87"/>
      <c r="AF5" s="87"/>
      <c r="AG5" s="88"/>
      <c r="AH5" s="33"/>
      <c r="AI5" s="33"/>
      <c r="AJ5" s="33"/>
      <c r="AK5" s="33"/>
      <c r="AL5" s="33"/>
      <c r="AM5" s="33"/>
      <c r="AN5" s="33"/>
      <c r="AO5" s="33"/>
    </row>
    <row r="6" spans="1:44" ht="15.75" thickBot="1" x14ac:dyDescent="0.25">
      <c r="A6" t="s">
        <v>1246</v>
      </c>
      <c r="B6" s="5">
        <v>0.33</v>
      </c>
      <c r="C6" s="5" t="str">
        <f>SUBSTITUTE(1&amp;B6," ","")</f>
        <v>10.33</v>
      </c>
      <c r="D6" s="77">
        <v>0.154</v>
      </c>
      <c r="E6" s="77" t="s">
        <v>822</v>
      </c>
      <c r="F6" s="77" t="s">
        <v>822</v>
      </c>
      <c r="G6" s="77" t="s">
        <v>822</v>
      </c>
      <c r="H6" s="77" t="s">
        <v>822</v>
      </c>
      <c r="I6" s="77" t="s">
        <v>822</v>
      </c>
      <c r="J6" s="77" t="s">
        <v>822</v>
      </c>
      <c r="K6" s="77" t="s">
        <v>822</v>
      </c>
      <c r="L6" s="2" t="s">
        <v>822</v>
      </c>
      <c r="M6" s="2" t="s">
        <v>822</v>
      </c>
      <c r="N6" s="2" t="s">
        <v>4118</v>
      </c>
      <c r="P6" s="2" t="s">
        <v>4106</v>
      </c>
      <c r="S6" s="2"/>
      <c r="T6" s="2"/>
      <c r="U6" s="2"/>
      <c r="V6" s="2"/>
      <c r="W6" s="2"/>
      <c r="X6" s="203"/>
      <c r="Y6" s="90"/>
      <c r="Z6" s="86" t="s">
        <v>4095</v>
      </c>
      <c r="AA6" s="87"/>
      <c r="AB6" s="87"/>
      <c r="AC6" s="87"/>
      <c r="AD6" s="87"/>
      <c r="AE6" s="87"/>
      <c r="AF6" s="87"/>
      <c r="AG6" s="88"/>
      <c r="AH6" s="33"/>
      <c r="AI6" s="33"/>
      <c r="AJ6" s="33"/>
      <c r="AK6" s="33"/>
      <c r="AL6" s="33"/>
    </row>
    <row r="7" spans="1:44" ht="15.75" thickBot="1" x14ac:dyDescent="0.25">
      <c r="A7" t="s">
        <v>1246</v>
      </c>
      <c r="B7" s="5">
        <v>0.34</v>
      </c>
      <c r="C7" s="5" t="str">
        <f t="shared" ref="C7:C70" si="0">SUBSTITUTE(1&amp;B7," ","")</f>
        <v>10.34</v>
      </c>
      <c r="D7" s="77">
        <v>0.153</v>
      </c>
      <c r="E7" s="77" t="s">
        <v>822</v>
      </c>
      <c r="F7" s="77" t="s">
        <v>822</v>
      </c>
      <c r="G7" s="77" t="s">
        <v>822</v>
      </c>
      <c r="H7" s="77" t="s">
        <v>822</v>
      </c>
      <c r="I7" s="77" t="s">
        <v>822</v>
      </c>
      <c r="J7" s="77" t="s">
        <v>822</v>
      </c>
      <c r="K7" s="77" t="s">
        <v>822</v>
      </c>
      <c r="L7" s="2" t="s">
        <v>822</v>
      </c>
      <c r="M7" s="2" t="s">
        <v>822</v>
      </c>
      <c r="N7" s="2" t="s">
        <v>4118</v>
      </c>
      <c r="S7" s="2"/>
      <c r="T7" s="2"/>
      <c r="U7" s="2"/>
      <c r="V7" s="2"/>
      <c r="W7" s="2"/>
      <c r="X7" s="204"/>
      <c r="Y7" s="91"/>
      <c r="Z7" s="81" t="s">
        <v>4096</v>
      </c>
      <c r="AA7" s="81" t="s">
        <v>4097</v>
      </c>
      <c r="AB7" s="82">
        <v>1</v>
      </c>
      <c r="AC7" s="83" t="s">
        <v>4098</v>
      </c>
      <c r="AD7" s="82">
        <v>2</v>
      </c>
      <c r="AE7" s="83" t="s">
        <v>4099</v>
      </c>
      <c r="AF7" s="82">
        <v>3</v>
      </c>
      <c r="AG7" s="83" t="s">
        <v>4100</v>
      </c>
      <c r="AH7" s="33"/>
      <c r="AI7" s="33" t="s">
        <v>4112</v>
      </c>
      <c r="AL7" s="33"/>
      <c r="AP7" t="s">
        <v>4114</v>
      </c>
    </row>
    <row r="8" spans="1:44" ht="15" thickBot="1" x14ac:dyDescent="0.25">
      <c r="A8" t="s">
        <v>1246</v>
      </c>
      <c r="B8" s="5">
        <v>0.35</v>
      </c>
      <c r="C8" s="5" t="str">
        <f t="shared" si="0"/>
        <v>10.35</v>
      </c>
      <c r="D8" s="77">
        <v>0.153</v>
      </c>
      <c r="E8" s="77" t="s">
        <v>822</v>
      </c>
      <c r="F8" s="77" t="s">
        <v>822</v>
      </c>
      <c r="G8" s="77" t="s">
        <v>822</v>
      </c>
      <c r="H8" s="77" t="s">
        <v>822</v>
      </c>
      <c r="I8" s="77" t="s">
        <v>822</v>
      </c>
      <c r="J8" s="77" t="s">
        <v>822</v>
      </c>
      <c r="K8" s="77" t="s">
        <v>822</v>
      </c>
      <c r="L8" s="2" t="s">
        <v>822</v>
      </c>
      <c r="M8" s="2" t="s">
        <v>822</v>
      </c>
      <c r="N8" s="2" t="s">
        <v>4118</v>
      </c>
      <c r="S8" s="2"/>
      <c r="T8" s="2"/>
      <c r="U8" s="2"/>
      <c r="V8" s="2"/>
      <c r="W8" s="2"/>
      <c r="X8" s="5">
        <v>0</v>
      </c>
      <c r="Z8" s="84" t="s">
        <v>822</v>
      </c>
      <c r="AA8" s="84" t="s">
        <v>822</v>
      </c>
      <c r="AB8" s="84" t="s">
        <v>822</v>
      </c>
      <c r="AC8" s="84" t="s">
        <v>822</v>
      </c>
      <c r="AD8" s="84" t="s">
        <v>822</v>
      </c>
      <c r="AE8" s="84" t="s">
        <v>822</v>
      </c>
      <c r="AF8" s="84" t="s">
        <v>822</v>
      </c>
      <c r="AG8" s="84" t="s">
        <v>822</v>
      </c>
      <c r="AH8" s="33"/>
      <c r="AI8" s="33" t="s">
        <v>1238</v>
      </c>
      <c r="AJ8" s="97" t="s">
        <v>4108</v>
      </c>
      <c r="AK8" s="33" t="s">
        <v>4109</v>
      </c>
      <c r="AL8" s="33" t="s">
        <v>4110</v>
      </c>
      <c r="AM8" s="33" t="s">
        <v>4111</v>
      </c>
      <c r="AO8" s="33" t="s">
        <v>1238</v>
      </c>
      <c r="AP8" s="33" t="s">
        <v>4109</v>
      </c>
      <c r="AQ8" s="33" t="s">
        <v>4110</v>
      </c>
      <c r="AR8" s="33" t="s">
        <v>4111</v>
      </c>
    </row>
    <row r="9" spans="1:44" ht="15" thickBot="1" x14ac:dyDescent="0.25">
      <c r="A9" t="s">
        <v>1246</v>
      </c>
      <c r="B9" s="5">
        <v>0.36</v>
      </c>
      <c r="C9" s="5" t="str">
        <f t="shared" si="0"/>
        <v>10.36</v>
      </c>
      <c r="D9" s="77">
        <v>0.153</v>
      </c>
      <c r="E9" s="77" t="s">
        <v>822</v>
      </c>
      <c r="F9" s="77" t="s">
        <v>822</v>
      </c>
      <c r="G9" s="77" t="s">
        <v>822</v>
      </c>
      <c r="H9" s="77" t="s">
        <v>822</v>
      </c>
      <c r="I9" s="77" t="s">
        <v>822</v>
      </c>
      <c r="J9" s="77" t="s">
        <v>822</v>
      </c>
      <c r="K9" s="77" t="s">
        <v>822</v>
      </c>
      <c r="L9" s="2" t="s">
        <v>822</v>
      </c>
      <c r="M9" s="2" t="s">
        <v>822</v>
      </c>
      <c r="N9" s="2" t="s">
        <v>4118</v>
      </c>
      <c r="S9" s="2"/>
      <c r="T9" s="2"/>
      <c r="U9" s="2"/>
      <c r="V9" s="2"/>
      <c r="W9" s="2"/>
      <c r="X9" s="5">
        <v>0.33</v>
      </c>
      <c r="Y9" s="84">
        <v>0.33</v>
      </c>
      <c r="Z9" s="84">
        <v>6.3E-2</v>
      </c>
      <c r="AA9" s="84">
        <v>0.109</v>
      </c>
      <c r="AB9" s="84">
        <v>0.154</v>
      </c>
      <c r="AC9" s="84" t="s">
        <v>822</v>
      </c>
      <c r="AD9" s="84" t="s">
        <v>822</v>
      </c>
      <c r="AE9" s="84" t="s">
        <v>822</v>
      </c>
      <c r="AF9" s="84" t="s">
        <v>822</v>
      </c>
      <c r="AG9" s="84" t="s">
        <v>822</v>
      </c>
      <c r="AH9" s="33"/>
      <c r="AI9">
        <v>0.33</v>
      </c>
      <c r="AJ9" s="98">
        <f>133.98389/AI9</f>
        <v>406.01178787878786</v>
      </c>
      <c r="AK9" s="101">
        <f>ROUND(((0.0008*AJ9)+3.5825)*0.03937,3)</f>
        <v>0.154</v>
      </c>
      <c r="AL9" s="33"/>
      <c r="AO9">
        <v>0.33</v>
      </c>
      <c r="AP9">
        <v>0.154</v>
      </c>
    </row>
    <row r="10" spans="1:44" ht="15" thickBot="1" x14ac:dyDescent="0.25">
      <c r="A10" t="s">
        <v>1246</v>
      </c>
      <c r="B10" s="5">
        <v>0.37</v>
      </c>
      <c r="C10" s="5" t="str">
        <f t="shared" si="0"/>
        <v>10.37</v>
      </c>
      <c r="D10" s="77">
        <v>0.152</v>
      </c>
      <c r="E10" s="77" t="s">
        <v>822</v>
      </c>
      <c r="F10" s="77" t="s">
        <v>822</v>
      </c>
      <c r="G10" s="77" t="s">
        <v>822</v>
      </c>
      <c r="H10" s="77" t="s">
        <v>822</v>
      </c>
      <c r="I10" s="77" t="s">
        <v>822</v>
      </c>
      <c r="J10" s="77" t="s">
        <v>822</v>
      </c>
      <c r="K10" s="77" t="s">
        <v>822</v>
      </c>
      <c r="L10" s="2" t="s">
        <v>822</v>
      </c>
      <c r="M10" s="2" t="s">
        <v>822</v>
      </c>
      <c r="N10" s="2" t="s">
        <v>4118</v>
      </c>
      <c r="S10" s="2"/>
      <c r="T10" s="2"/>
      <c r="U10" s="2"/>
      <c r="V10" s="2"/>
      <c r="W10" s="2"/>
      <c r="X10" s="5">
        <v>0.34</v>
      </c>
      <c r="Y10" s="84">
        <v>0.34</v>
      </c>
      <c r="Z10" s="84">
        <v>6.0999999999999999E-2</v>
      </c>
      <c r="AA10" s="84">
        <v>0.107</v>
      </c>
      <c r="AB10" s="84">
        <v>0.153</v>
      </c>
      <c r="AC10" s="84" t="s">
        <v>822</v>
      </c>
      <c r="AD10" s="84" t="s">
        <v>822</v>
      </c>
      <c r="AE10" s="84" t="s">
        <v>822</v>
      </c>
      <c r="AF10" s="84" t="s">
        <v>822</v>
      </c>
      <c r="AG10" s="84" t="s">
        <v>822</v>
      </c>
      <c r="AH10" s="33"/>
      <c r="AI10" s="33">
        <v>0.34</v>
      </c>
      <c r="AJ10" s="98">
        <f t="shared" ref="AJ10:AJ73" si="1">133.98389/AI10</f>
        <v>394.07026470588232</v>
      </c>
      <c r="AK10" s="101">
        <f t="shared" ref="AK10:AK21" si="2">ROUND(((0.0008*AJ10)+3.5825)*0.03937,3)</f>
        <v>0.153</v>
      </c>
      <c r="AL10" s="33"/>
      <c r="AO10" s="33">
        <v>0.34</v>
      </c>
      <c r="AP10">
        <v>0.153</v>
      </c>
    </row>
    <row r="11" spans="1:44" ht="15" thickBot="1" x14ac:dyDescent="0.25">
      <c r="A11" t="s">
        <v>1246</v>
      </c>
      <c r="B11" s="5">
        <v>0.38</v>
      </c>
      <c r="C11" s="5" t="str">
        <f t="shared" si="0"/>
        <v>10.38</v>
      </c>
      <c r="D11" s="77">
        <v>0.152</v>
      </c>
      <c r="E11" s="77" t="s">
        <v>822</v>
      </c>
      <c r="F11" s="77" t="s">
        <v>822</v>
      </c>
      <c r="G11" s="77" t="s">
        <v>822</v>
      </c>
      <c r="H11" s="77" t="s">
        <v>822</v>
      </c>
      <c r="I11" s="77" t="s">
        <v>822</v>
      </c>
      <c r="J11" s="77" t="s">
        <v>822</v>
      </c>
      <c r="K11" s="77" t="s">
        <v>822</v>
      </c>
      <c r="L11" s="2" t="s">
        <v>822</v>
      </c>
      <c r="M11" s="2" t="s">
        <v>822</v>
      </c>
      <c r="N11" s="2" t="s">
        <v>4118</v>
      </c>
      <c r="S11" s="2"/>
      <c r="T11" s="2"/>
      <c r="U11" s="2"/>
      <c r="V11" s="2"/>
      <c r="W11" s="2"/>
      <c r="X11" s="5">
        <v>0.35</v>
      </c>
      <c r="Y11" s="84">
        <v>0.35</v>
      </c>
      <c r="Z11" s="84">
        <v>5.8999999999999997E-2</v>
      </c>
      <c r="AA11" s="84">
        <v>0.106</v>
      </c>
      <c r="AB11" s="84">
        <v>0.153</v>
      </c>
      <c r="AC11" s="84" t="s">
        <v>822</v>
      </c>
      <c r="AD11" s="84" t="s">
        <v>822</v>
      </c>
      <c r="AE11" s="84" t="s">
        <v>822</v>
      </c>
      <c r="AF11" s="84" t="s">
        <v>822</v>
      </c>
      <c r="AG11" s="84" t="s">
        <v>822</v>
      </c>
      <c r="AH11" s="33"/>
      <c r="AI11">
        <v>0.35</v>
      </c>
      <c r="AJ11" s="98">
        <f t="shared" si="1"/>
        <v>382.81111428571432</v>
      </c>
      <c r="AK11" s="101">
        <f t="shared" si="2"/>
        <v>0.153</v>
      </c>
      <c r="AL11" s="33"/>
      <c r="AO11">
        <v>0.35</v>
      </c>
      <c r="AP11">
        <v>0.153</v>
      </c>
    </row>
    <row r="12" spans="1:44" ht="15" thickBot="1" x14ac:dyDescent="0.25">
      <c r="A12" t="s">
        <v>1246</v>
      </c>
      <c r="B12" s="5">
        <v>0.39</v>
      </c>
      <c r="C12" s="5" t="str">
        <f t="shared" si="0"/>
        <v>10.39</v>
      </c>
      <c r="D12" s="77">
        <v>0.152</v>
      </c>
      <c r="E12" s="77" t="s">
        <v>822</v>
      </c>
      <c r="F12" s="77" t="s">
        <v>822</v>
      </c>
      <c r="G12" s="77" t="s">
        <v>822</v>
      </c>
      <c r="H12" s="77" t="s">
        <v>822</v>
      </c>
      <c r="I12" s="77" t="s">
        <v>822</v>
      </c>
      <c r="J12" s="77" t="s">
        <v>822</v>
      </c>
      <c r="K12" s="77" t="s">
        <v>822</v>
      </c>
      <c r="L12" s="2" t="s">
        <v>822</v>
      </c>
      <c r="M12" s="2" t="s">
        <v>822</v>
      </c>
      <c r="N12" s="2" t="s">
        <v>4118</v>
      </c>
      <c r="S12" s="2"/>
      <c r="T12" s="2"/>
      <c r="U12" s="2"/>
      <c r="V12" s="2"/>
      <c r="W12" s="2"/>
      <c r="X12" s="5">
        <v>0.36</v>
      </c>
      <c r="Y12" s="84">
        <v>0.36</v>
      </c>
      <c r="Z12" s="84">
        <v>5.8000000000000003E-2</v>
      </c>
      <c r="AA12" s="84">
        <v>0.106</v>
      </c>
      <c r="AB12" s="84">
        <v>0.153</v>
      </c>
      <c r="AC12" s="84" t="s">
        <v>822</v>
      </c>
      <c r="AD12" s="84" t="s">
        <v>822</v>
      </c>
      <c r="AE12" s="84" t="s">
        <v>822</v>
      </c>
      <c r="AF12" s="84" t="s">
        <v>822</v>
      </c>
      <c r="AG12" s="84" t="s">
        <v>822</v>
      </c>
      <c r="AH12" s="33"/>
      <c r="AI12" s="33">
        <v>0.36</v>
      </c>
      <c r="AJ12" s="98">
        <f t="shared" si="1"/>
        <v>372.17747222222226</v>
      </c>
      <c r="AK12" s="101">
        <f t="shared" si="2"/>
        <v>0.153</v>
      </c>
      <c r="AL12" s="33"/>
      <c r="AO12" s="33">
        <v>0.36</v>
      </c>
      <c r="AP12">
        <v>0.153</v>
      </c>
    </row>
    <row r="13" spans="1:44" ht="15" thickBot="1" x14ac:dyDescent="0.25">
      <c r="A13" t="s">
        <v>1246</v>
      </c>
      <c r="B13" s="5">
        <v>0.4</v>
      </c>
      <c r="C13" s="5" t="str">
        <f t="shared" si="0"/>
        <v>10.4</v>
      </c>
      <c r="D13" s="77">
        <v>0.152</v>
      </c>
      <c r="E13" s="77" t="s">
        <v>822</v>
      </c>
      <c r="F13" s="77" t="s">
        <v>822</v>
      </c>
      <c r="G13" s="77" t="s">
        <v>822</v>
      </c>
      <c r="H13" s="77" t="s">
        <v>822</v>
      </c>
      <c r="I13" s="77" t="s">
        <v>822</v>
      </c>
      <c r="J13" s="77" t="s">
        <v>822</v>
      </c>
      <c r="K13" s="77" t="s">
        <v>822</v>
      </c>
      <c r="L13" s="2" t="s">
        <v>822</v>
      </c>
      <c r="M13" s="2" t="s">
        <v>822</v>
      </c>
      <c r="N13" s="2" t="s">
        <v>4118</v>
      </c>
      <c r="S13" s="2"/>
      <c r="T13" s="2"/>
      <c r="U13" s="2"/>
      <c r="V13" s="2"/>
      <c r="W13" s="2"/>
      <c r="X13" s="5">
        <v>0.37</v>
      </c>
      <c r="Z13" s="84">
        <v>5.8000000000000003E-2</v>
      </c>
      <c r="AA13" s="84">
        <v>0.106</v>
      </c>
      <c r="AB13" s="84">
        <v>0.153</v>
      </c>
      <c r="AC13" s="84" t="s">
        <v>822</v>
      </c>
      <c r="AD13" s="84" t="s">
        <v>822</v>
      </c>
      <c r="AE13" s="84" t="s">
        <v>822</v>
      </c>
      <c r="AF13" s="84" t="s">
        <v>822</v>
      </c>
      <c r="AG13" s="84" t="s">
        <v>822</v>
      </c>
      <c r="AH13" s="33"/>
      <c r="AI13">
        <v>0.37</v>
      </c>
      <c r="AJ13" s="98">
        <f t="shared" si="1"/>
        <v>362.11862162162163</v>
      </c>
      <c r="AK13" s="101">
        <f t="shared" si="2"/>
        <v>0.152</v>
      </c>
      <c r="AL13" s="33"/>
      <c r="AO13">
        <v>0.37</v>
      </c>
      <c r="AP13">
        <v>0.152</v>
      </c>
    </row>
    <row r="14" spans="1:44" ht="15" thickBot="1" x14ac:dyDescent="0.25">
      <c r="A14" t="s">
        <v>1246</v>
      </c>
      <c r="B14" s="5">
        <v>0.41</v>
      </c>
      <c r="C14" s="5" t="str">
        <f t="shared" si="0"/>
        <v>10.41</v>
      </c>
      <c r="D14" s="77">
        <v>0.151</v>
      </c>
      <c r="E14" s="77" t="s">
        <v>822</v>
      </c>
      <c r="F14" s="77" t="s">
        <v>822</v>
      </c>
      <c r="G14" s="77" t="s">
        <v>822</v>
      </c>
      <c r="H14" s="77" t="s">
        <v>822</v>
      </c>
      <c r="I14" s="77" t="s">
        <v>822</v>
      </c>
      <c r="J14" s="77" t="s">
        <v>822</v>
      </c>
      <c r="K14" s="77" t="s">
        <v>822</v>
      </c>
      <c r="L14" s="2" t="s">
        <v>822</v>
      </c>
      <c r="M14" s="2" t="s">
        <v>822</v>
      </c>
      <c r="N14" s="2" t="s">
        <v>4118</v>
      </c>
      <c r="S14" s="2"/>
      <c r="T14" s="2"/>
      <c r="U14" s="2"/>
      <c r="V14" s="2"/>
      <c r="W14" s="2"/>
      <c r="X14" s="5">
        <v>0.38</v>
      </c>
      <c r="Z14" s="84">
        <v>5.8000000000000003E-2</v>
      </c>
      <c r="AA14" s="84">
        <v>0.106</v>
      </c>
      <c r="AB14" s="84">
        <v>0.153</v>
      </c>
      <c r="AC14" s="84" t="s">
        <v>822</v>
      </c>
      <c r="AD14" s="84" t="s">
        <v>822</v>
      </c>
      <c r="AE14" s="84" t="s">
        <v>822</v>
      </c>
      <c r="AF14" s="84" t="s">
        <v>822</v>
      </c>
      <c r="AG14" s="84" t="s">
        <v>822</v>
      </c>
      <c r="AH14" s="33"/>
      <c r="AI14" s="33">
        <v>0.38</v>
      </c>
      <c r="AJ14" s="98">
        <f t="shared" si="1"/>
        <v>352.5891842105263</v>
      </c>
      <c r="AK14" s="101">
        <f t="shared" si="2"/>
        <v>0.152</v>
      </c>
      <c r="AL14" s="33"/>
      <c r="AO14" s="33">
        <v>0.38</v>
      </c>
      <c r="AP14">
        <v>0.152</v>
      </c>
    </row>
    <row r="15" spans="1:44" ht="15" thickBot="1" x14ac:dyDescent="0.25">
      <c r="A15" t="s">
        <v>1246</v>
      </c>
      <c r="B15" s="5">
        <v>0.42</v>
      </c>
      <c r="C15" s="5" t="str">
        <f t="shared" si="0"/>
        <v>10.42</v>
      </c>
      <c r="D15" s="77">
        <v>0.151</v>
      </c>
      <c r="E15" s="77" t="s">
        <v>822</v>
      </c>
      <c r="F15" s="77" t="s">
        <v>822</v>
      </c>
      <c r="G15" s="77" t="s">
        <v>822</v>
      </c>
      <c r="H15" s="77" t="s">
        <v>822</v>
      </c>
      <c r="I15" s="77" t="s">
        <v>822</v>
      </c>
      <c r="J15" s="77" t="s">
        <v>822</v>
      </c>
      <c r="K15" s="77" t="s">
        <v>822</v>
      </c>
      <c r="L15" s="2" t="s">
        <v>822</v>
      </c>
      <c r="M15" s="2" t="s">
        <v>822</v>
      </c>
      <c r="N15" s="2" t="s">
        <v>4118</v>
      </c>
      <c r="S15" s="2"/>
      <c r="T15" s="2"/>
      <c r="U15" s="2"/>
      <c r="V15" s="2"/>
      <c r="W15" s="2"/>
      <c r="X15" s="5">
        <v>0.39</v>
      </c>
      <c r="Z15" s="84">
        <v>5.8000000000000003E-2</v>
      </c>
      <c r="AA15" s="84">
        <v>0.106</v>
      </c>
      <c r="AB15" s="84">
        <v>0.153</v>
      </c>
      <c r="AC15" s="84" t="s">
        <v>822</v>
      </c>
      <c r="AD15" s="84" t="s">
        <v>822</v>
      </c>
      <c r="AE15" s="84" t="s">
        <v>822</v>
      </c>
      <c r="AF15" s="84" t="s">
        <v>822</v>
      </c>
      <c r="AG15" s="84" t="s">
        <v>822</v>
      </c>
      <c r="AH15" s="33"/>
      <c r="AI15">
        <v>0.39</v>
      </c>
      <c r="AJ15" s="98">
        <f t="shared" si="1"/>
        <v>343.54843589743587</v>
      </c>
      <c r="AK15" s="101">
        <f t="shared" si="2"/>
        <v>0.152</v>
      </c>
      <c r="AL15" s="33"/>
      <c r="AO15">
        <v>0.39</v>
      </c>
      <c r="AP15">
        <v>0.152</v>
      </c>
    </row>
    <row r="16" spans="1:44" ht="15" thickBot="1" x14ac:dyDescent="0.25">
      <c r="A16" t="s">
        <v>1246</v>
      </c>
      <c r="B16" s="5">
        <v>0.43</v>
      </c>
      <c r="C16" s="5" t="str">
        <f t="shared" si="0"/>
        <v>10.43</v>
      </c>
      <c r="D16" s="77">
        <v>0.151</v>
      </c>
      <c r="E16" s="77" t="s">
        <v>822</v>
      </c>
      <c r="F16" s="77" t="s">
        <v>822</v>
      </c>
      <c r="G16" s="77" t="s">
        <v>822</v>
      </c>
      <c r="H16" s="77" t="s">
        <v>822</v>
      </c>
      <c r="I16" s="77" t="s">
        <v>822</v>
      </c>
      <c r="J16" s="77" t="s">
        <v>822</v>
      </c>
      <c r="K16" s="77" t="s">
        <v>822</v>
      </c>
      <c r="L16" s="2" t="s">
        <v>822</v>
      </c>
      <c r="M16" s="2" t="s">
        <v>822</v>
      </c>
      <c r="N16" s="2" t="s">
        <v>4118</v>
      </c>
      <c r="P16" s="2" t="s">
        <v>4107</v>
      </c>
      <c r="S16" s="2"/>
      <c r="T16" s="2"/>
      <c r="U16" s="2"/>
      <c r="V16" s="2"/>
      <c r="W16" s="2"/>
      <c r="X16" s="5">
        <v>0.4</v>
      </c>
      <c r="Z16" s="84">
        <v>5.8000000000000003E-2</v>
      </c>
      <c r="AA16" s="84">
        <v>0.106</v>
      </c>
      <c r="AB16" s="84">
        <v>0.153</v>
      </c>
      <c r="AC16" s="84" t="s">
        <v>822</v>
      </c>
      <c r="AD16" s="84" t="s">
        <v>822</v>
      </c>
      <c r="AE16" s="84" t="s">
        <v>822</v>
      </c>
      <c r="AF16" s="84" t="s">
        <v>822</v>
      </c>
      <c r="AG16" s="84" t="s">
        <v>822</v>
      </c>
      <c r="AH16" s="33"/>
      <c r="AI16" s="33">
        <v>0.4</v>
      </c>
      <c r="AJ16" s="98">
        <f t="shared" si="1"/>
        <v>334.95972499999999</v>
      </c>
      <c r="AK16" s="101">
        <f t="shared" si="2"/>
        <v>0.152</v>
      </c>
      <c r="AL16" s="33"/>
      <c r="AO16" s="33">
        <v>0.4</v>
      </c>
      <c r="AP16">
        <v>0.152</v>
      </c>
    </row>
    <row r="17" spans="1:44" ht="15" thickBot="1" x14ac:dyDescent="0.25">
      <c r="A17" t="s">
        <v>1246</v>
      </c>
      <c r="B17" s="5">
        <v>0.44</v>
      </c>
      <c r="C17" s="5" t="str">
        <f t="shared" si="0"/>
        <v>10.44</v>
      </c>
      <c r="D17" s="77">
        <v>0.151</v>
      </c>
      <c r="E17" s="77" t="s">
        <v>822</v>
      </c>
      <c r="F17" s="77" t="s">
        <v>822</v>
      </c>
      <c r="G17" s="77" t="s">
        <v>822</v>
      </c>
      <c r="H17" s="77" t="s">
        <v>822</v>
      </c>
      <c r="I17" s="77" t="s">
        <v>822</v>
      </c>
      <c r="J17" s="77" t="s">
        <v>822</v>
      </c>
      <c r="K17" s="77" t="s">
        <v>822</v>
      </c>
      <c r="L17" s="2" t="s">
        <v>822</v>
      </c>
      <c r="M17" s="2" t="s">
        <v>822</v>
      </c>
      <c r="N17" s="2" t="s">
        <v>4118</v>
      </c>
      <c r="S17" s="2"/>
      <c r="T17" s="2"/>
      <c r="U17" s="2"/>
      <c r="V17" s="2"/>
      <c r="W17" s="2"/>
      <c r="X17" s="5">
        <v>0.41</v>
      </c>
      <c r="Y17" s="84">
        <v>0.41</v>
      </c>
      <c r="Z17" s="84">
        <v>5.2999999999999999E-2</v>
      </c>
      <c r="AA17" s="84">
        <v>0.10199999999999999</v>
      </c>
      <c r="AB17" s="84">
        <v>0.151</v>
      </c>
      <c r="AC17" s="84" t="s">
        <v>822</v>
      </c>
      <c r="AD17" s="84" t="s">
        <v>822</v>
      </c>
      <c r="AE17" s="84" t="s">
        <v>822</v>
      </c>
      <c r="AF17" s="84" t="s">
        <v>822</v>
      </c>
      <c r="AG17" s="84" t="s">
        <v>822</v>
      </c>
      <c r="AH17" s="33"/>
      <c r="AI17">
        <v>0.41</v>
      </c>
      <c r="AJ17" s="98">
        <f t="shared" si="1"/>
        <v>326.78997560975614</v>
      </c>
      <c r="AK17" s="101">
        <f t="shared" si="2"/>
        <v>0.151</v>
      </c>
      <c r="AL17" s="33"/>
      <c r="AO17">
        <v>0.41</v>
      </c>
      <c r="AP17">
        <v>0.151</v>
      </c>
    </row>
    <row r="18" spans="1:44" ht="15" thickBot="1" x14ac:dyDescent="0.25">
      <c r="A18" t="s">
        <v>1246</v>
      </c>
      <c r="B18" s="5">
        <v>0.45</v>
      </c>
      <c r="C18" s="5" t="str">
        <f t="shared" si="0"/>
        <v>10.45</v>
      </c>
      <c r="D18" s="77">
        <v>0.15</v>
      </c>
      <c r="E18" s="77">
        <v>0.251</v>
      </c>
      <c r="F18" s="77">
        <v>0.35199999999999998</v>
      </c>
      <c r="G18" s="77" t="s">
        <v>822</v>
      </c>
      <c r="H18" s="77" t="s">
        <v>822</v>
      </c>
      <c r="I18" s="77" t="s">
        <v>822</v>
      </c>
      <c r="J18" s="77" t="s">
        <v>822</v>
      </c>
      <c r="K18" s="77" t="s">
        <v>822</v>
      </c>
      <c r="L18" s="2" t="s">
        <v>822</v>
      </c>
      <c r="M18" s="2" t="s">
        <v>822</v>
      </c>
      <c r="N18" s="2" t="s">
        <v>4118</v>
      </c>
      <c r="P18" s="2" t="s">
        <v>4108</v>
      </c>
      <c r="Q18" s="96">
        <v>406</v>
      </c>
      <c r="R18" s="96">
        <v>300</v>
      </c>
      <c r="S18" s="96">
        <v>295</v>
      </c>
      <c r="T18" s="96">
        <v>160</v>
      </c>
      <c r="U18" s="96">
        <v>155</v>
      </c>
      <c r="V18" s="96">
        <v>53</v>
      </c>
      <c r="W18" s="2"/>
      <c r="X18" s="5">
        <v>0.42</v>
      </c>
      <c r="Y18" s="84">
        <v>0.42</v>
      </c>
      <c r="Z18" s="84">
        <v>5.1999999999999998E-2</v>
      </c>
      <c r="AA18" s="84">
        <v>0.10199999999999999</v>
      </c>
      <c r="AB18" s="84">
        <v>0.151</v>
      </c>
      <c r="AC18" s="84" t="s">
        <v>822</v>
      </c>
      <c r="AD18" s="84" t="s">
        <v>822</v>
      </c>
      <c r="AE18" s="84" t="s">
        <v>822</v>
      </c>
      <c r="AF18" s="84" t="s">
        <v>822</v>
      </c>
      <c r="AG18" s="84" t="s">
        <v>822</v>
      </c>
      <c r="AH18" s="33"/>
      <c r="AI18" s="33">
        <v>0.42</v>
      </c>
      <c r="AJ18" s="98">
        <f t="shared" si="1"/>
        <v>319.0092619047619</v>
      </c>
      <c r="AK18" s="101">
        <f t="shared" si="2"/>
        <v>0.151</v>
      </c>
      <c r="AL18" s="33"/>
      <c r="AO18" s="33">
        <v>0.42</v>
      </c>
      <c r="AP18">
        <v>0.151</v>
      </c>
    </row>
    <row r="19" spans="1:44" ht="15" thickBot="1" x14ac:dyDescent="0.25">
      <c r="A19" t="s">
        <v>1246</v>
      </c>
      <c r="B19" s="5">
        <v>0.46</v>
      </c>
      <c r="C19" s="5" t="str">
        <f t="shared" si="0"/>
        <v>10.46</v>
      </c>
      <c r="D19" s="77">
        <v>0.14699999999999999</v>
      </c>
      <c r="E19" s="77">
        <v>0.246</v>
      </c>
      <c r="F19" s="77">
        <v>0.34499999999999997</v>
      </c>
      <c r="G19" s="77" t="s">
        <v>822</v>
      </c>
      <c r="H19" s="77" t="s">
        <v>822</v>
      </c>
      <c r="I19" s="77" t="s">
        <v>822</v>
      </c>
      <c r="J19" s="77" t="s">
        <v>822</v>
      </c>
      <c r="K19" s="77" t="s">
        <v>822</v>
      </c>
      <c r="L19" s="2" t="s">
        <v>822</v>
      </c>
      <c r="M19" s="2" t="s">
        <v>822</v>
      </c>
      <c r="N19" s="2" t="s">
        <v>4118</v>
      </c>
      <c r="P19" s="2" t="s">
        <v>1238</v>
      </c>
      <c r="Q19" s="2">
        <f>133.98389/Q18</f>
        <v>0.33000958128078817</v>
      </c>
      <c r="R19" s="2">
        <f t="shared" ref="R19:V19" si="3">133.98389/R18</f>
        <v>0.44661296666666667</v>
      </c>
      <c r="S19" s="2">
        <f t="shared" si="3"/>
        <v>0.45418267796610168</v>
      </c>
      <c r="T19" s="2">
        <f t="shared" si="3"/>
        <v>0.83739931249999999</v>
      </c>
      <c r="U19" s="2">
        <f t="shared" si="3"/>
        <v>0.86441219354838716</v>
      </c>
      <c r="V19" s="2">
        <f t="shared" si="3"/>
        <v>2.527997924528302</v>
      </c>
      <c r="W19" s="2"/>
      <c r="X19" s="5">
        <v>0.43</v>
      </c>
      <c r="Y19" s="84">
        <v>0.43</v>
      </c>
      <c r="Z19" s="84">
        <v>5.0999999999999997E-2</v>
      </c>
      <c r="AA19" s="84">
        <v>0.10100000000000001</v>
      </c>
      <c r="AB19" s="84">
        <v>0.151</v>
      </c>
      <c r="AC19" s="84" t="s">
        <v>822</v>
      </c>
      <c r="AD19" s="84" t="s">
        <v>822</v>
      </c>
      <c r="AE19" s="84" t="s">
        <v>822</v>
      </c>
      <c r="AF19" s="84" t="s">
        <v>822</v>
      </c>
      <c r="AG19" s="84" t="s">
        <v>822</v>
      </c>
      <c r="AH19" s="33"/>
      <c r="AI19">
        <v>0.43</v>
      </c>
      <c r="AJ19" s="98">
        <f t="shared" si="1"/>
        <v>311.59044186046515</v>
      </c>
      <c r="AK19" s="101">
        <f t="shared" si="2"/>
        <v>0.151</v>
      </c>
      <c r="AL19" s="33"/>
      <c r="AO19">
        <v>0.43</v>
      </c>
      <c r="AP19">
        <v>0.151</v>
      </c>
    </row>
    <row r="20" spans="1:44" ht="15" thickBot="1" x14ac:dyDescent="0.25">
      <c r="A20" t="s">
        <v>1246</v>
      </c>
      <c r="B20" s="5">
        <v>0.47</v>
      </c>
      <c r="C20" s="5" t="str">
        <f t="shared" si="0"/>
        <v>10.47</v>
      </c>
      <c r="D20" s="77">
        <v>0.14299999999999999</v>
      </c>
      <c r="E20" s="77">
        <v>0.24</v>
      </c>
      <c r="F20" s="77">
        <v>0.33800000000000002</v>
      </c>
      <c r="G20" s="77" t="s">
        <v>822</v>
      </c>
      <c r="H20" s="77" t="s">
        <v>822</v>
      </c>
      <c r="I20" s="77" t="s">
        <v>822</v>
      </c>
      <c r="J20" s="77" t="s">
        <v>822</v>
      </c>
      <c r="K20" s="77" t="s">
        <v>822</v>
      </c>
      <c r="L20" s="2" t="s">
        <v>822</v>
      </c>
      <c r="M20" s="2" t="s">
        <v>822</v>
      </c>
      <c r="N20" s="2" t="s">
        <v>4118</v>
      </c>
      <c r="S20" s="2"/>
      <c r="T20" s="2"/>
      <c r="U20" s="2"/>
      <c r="V20" s="2"/>
      <c r="W20" s="2"/>
      <c r="X20" s="5">
        <v>0.44</v>
      </c>
      <c r="Z20" s="84">
        <v>5.0999999999999997E-2</v>
      </c>
      <c r="AA20" s="84">
        <v>0.10100000000000001</v>
      </c>
      <c r="AB20" s="84">
        <v>0.151</v>
      </c>
      <c r="AC20" s="84" t="s">
        <v>822</v>
      </c>
      <c r="AD20" s="84" t="s">
        <v>822</v>
      </c>
      <c r="AE20" s="84" t="s">
        <v>822</v>
      </c>
      <c r="AF20" s="84" t="s">
        <v>822</v>
      </c>
      <c r="AG20" s="84" t="s">
        <v>822</v>
      </c>
      <c r="AH20" s="33"/>
      <c r="AI20" s="33">
        <v>0.44</v>
      </c>
      <c r="AJ20" s="98">
        <f t="shared" si="1"/>
        <v>304.50884090909091</v>
      </c>
      <c r="AK20" s="101">
        <f t="shared" si="2"/>
        <v>0.151</v>
      </c>
      <c r="AL20" s="33"/>
      <c r="AO20" s="33">
        <v>0.44</v>
      </c>
      <c r="AP20">
        <v>0.151</v>
      </c>
    </row>
    <row r="21" spans="1:44" ht="15.75" thickBot="1" x14ac:dyDescent="0.25">
      <c r="A21" t="s">
        <v>1246</v>
      </c>
      <c r="B21" s="5">
        <v>0.48</v>
      </c>
      <c r="C21" s="5" t="str">
        <f t="shared" si="0"/>
        <v>10.48</v>
      </c>
      <c r="D21" s="77">
        <v>0.14000000000000001</v>
      </c>
      <c r="E21" s="77">
        <v>0.23499999999999999</v>
      </c>
      <c r="F21" s="77">
        <v>0.33100000000000002</v>
      </c>
      <c r="G21" s="77" t="s">
        <v>822</v>
      </c>
      <c r="H21" s="77" t="s">
        <v>822</v>
      </c>
      <c r="I21" s="77" t="s">
        <v>822</v>
      </c>
      <c r="J21" s="77" t="s">
        <v>822</v>
      </c>
      <c r="K21" s="77" t="s">
        <v>822</v>
      </c>
      <c r="L21" s="2" t="s">
        <v>822</v>
      </c>
      <c r="M21" s="2" t="s">
        <v>822</v>
      </c>
      <c r="N21" s="2" t="s">
        <v>4118</v>
      </c>
      <c r="S21" s="2"/>
      <c r="T21" s="2"/>
      <c r="U21" s="2"/>
      <c r="V21" s="2"/>
      <c r="W21" s="2"/>
      <c r="X21" s="5">
        <v>0.45</v>
      </c>
      <c r="Y21" s="85">
        <v>0.45</v>
      </c>
      <c r="Z21" s="84">
        <v>0.05</v>
      </c>
      <c r="AA21" s="84">
        <v>0.1</v>
      </c>
      <c r="AB21" s="84">
        <v>0.151</v>
      </c>
      <c r="AC21" s="84">
        <v>0.251</v>
      </c>
      <c r="AD21" s="84">
        <v>0.35199999999999998</v>
      </c>
      <c r="AE21" s="84" t="s">
        <v>822</v>
      </c>
      <c r="AF21" s="84" t="s">
        <v>822</v>
      </c>
      <c r="AG21" s="84" t="s">
        <v>822</v>
      </c>
      <c r="AH21" s="33"/>
      <c r="AI21">
        <v>0.45</v>
      </c>
      <c r="AJ21" s="102">
        <f t="shared" si="1"/>
        <v>297.74197777777778</v>
      </c>
      <c r="AK21" s="101">
        <f t="shared" si="2"/>
        <v>0.15</v>
      </c>
      <c r="AL21" s="103">
        <f>ROUND(((0.0217*AJ21)-0.0815)*0.03937,3)</f>
        <v>0.251</v>
      </c>
      <c r="AM21" s="77">
        <f>ROUND(((0.0283*AJ21)+0.5201)*0.03937,3)</f>
        <v>0.35199999999999998</v>
      </c>
      <c r="AO21">
        <v>0.45</v>
      </c>
      <c r="AP21">
        <v>0.15</v>
      </c>
      <c r="AQ21">
        <v>0.251</v>
      </c>
      <c r="AR21">
        <v>0.35199999999999998</v>
      </c>
    </row>
    <row r="22" spans="1:44" ht="15" thickBot="1" x14ac:dyDescent="0.25">
      <c r="A22" t="s">
        <v>1246</v>
      </c>
      <c r="B22" s="5">
        <v>0.49</v>
      </c>
      <c r="C22" s="5" t="str">
        <f t="shared" si="0"/>
        <v>10.49</v>
      </c>
      <c r="D22" s="77">
        <v>0.13700000000000001</v>
      </c>
      <c r="E22" s="77">
        <v>0.23</v>
      </c>
      <c r="F22" s="77">
        <v>0.32500000000000001</v>
      </c>
      <c r="G22" s="77" t="s">
        <v>822</v>
      </c>
      <c r="H22" s="77" t="s">
        <v>822</v>
      </c>
      <c r="I22" s="77" t="s">
        <v>822</v>
      </c>
      <c r="J22" s="77" t="s">
        <v>822</v>
      </c>
      <c r="K22" s="77" t="s">
        <v>822</v>
      </c>
      <c r="L22" s="2" t="s">
        <v>822</v>
      </c>
      <c r="M22" s="2" t="s">
        <v>822</v>
      </c>
      <c r="N22" s="2" t="s">
        <v>4118</v>
      </c>
      <c r="S22" s="2"/>
      <c r="T22" s="2"/>
      <c r="U22" s="2"/>
      <c r="V22" s="2"/>
      <c r="W22" s="2"/>
      <c r="X22" s="5">
        <v>0.46</v>
      </c>
      <c r="Z22" s="84">
        <v>0.05</v>
      </c>
      <c r="AA22" s="84">
        <v>0.1</v>
      </c>
      <c r="AB22" s="84">
        <v>0.151</v>
      </c>
      <c r="AC22" s="84">
        <v>0.251</v>
      </c>
      <c r="AD22" s="84">
        <v>0.35199999999999998</v>
      </c>
      <c r="AE22" s="84" t="s">
        <v>822</v>
      </c>
      <c r="AF22" s="84" t="s">
        <v>822</v>
      </c>
      <c r="AG22" s="84" t="s">
        <v>822</v>
      </c>
      <c r="AH22" s="33"/>
      <c r="AI22" s="33">
        <v>0.46</v>
      </c>
      <c r="AJ22" s="99">
        <f t="shared" si="1"/>
        <v>291.26932608695654</v>
      </c>
      <c r="AK22" s="103">
        <f>ROUND(((0.0142*AJ22)-0.4131)*0.03937,3)</f>
        <v>0.14699999999999999</v>
      </c>
      <c r="AL22" s="103">
        <f t="shared" ref="AL22:AL62" si="4">ROUND(((0.0217*AJ22)-0.0815)*0.03937,3)</f>
        <v>0.246</v>
      </c>
      <c r="AM22" s="77">
        <f t="shared" ref="AM22:AM85" si="5">ROUND(((0.0283*AJ22)+0.5201)*0.03937,3)</f>
        <v>0.34499999999999997</v>
      </c>
      <c r="AO22" s="33">
        <v>0.46</v>
      </c>
      <c r="AP22">
        <v>0.14699999999999999</v>
      </c>
      <c r="AQ22">
        <v>0.246</v>
      </c>
      <c r="AR22">
        <v>0.34499999999999997</v>
      </c>
    </row>
    <row r="23" spans="1:44" ht="15" thickBot="1" x14ac:dyDescent="0.25">
      <c r="A23" t="s">
        <v>1246</v>
      </c>
      <c r="B23" s="5">
        <v>0.5</v>
      </c>
      <c r="C23" s="5" t="str">
        <f t="shared" si="0"/>
        <v>10.5</v>
      </c>
      <c r="D23" s="77">
        <v>0.13400000000000001</v>
      </c>
      <c r="E23" s="77">
        <v>0.22600000000000001</v>
      </c>
      <c r="F23" s="77">
        <v>0.31900000000000001</v>
      </c>
      <c r="G23" s="77" t="s">
        <v>822</v>
      </c>
      <c r="H23" s="77" t="s">
        <v>822</v>
      </c>
      <c r="I23" s="77" t="s">
        <v>822</v>
      </c>
      <c r="J23" s="77" t="s">
        <v>822</v>
      </c>
      <c r="K23" s="77" t="s">
        <v>822</v>
      </c>
      <c r="L23" s="2" t="s">
        <v>822</v>
      </c>
      <c r="M23" s="2" t="s">
        <v>822</v>
      </c>
      <c r="N23" s="2" t="s">
        <v>4118</v>
      </c>
      <c r="S23" s="2"/>
      <c r="T23" s="2"/>
      <c r="U23" s="2"/>
      <c r="V23" s="2"/>
      <c r="W23" s="2"/>
      <c r="X23" s="5">
        <v>0.47</v>
      </c>
      <c r="Z23" s="84">
        <v>0.05</v>
      </c>
      <c r="AA23" s="84">
        <v>0.1</v>
      </c>
      <c r="AB23" s="84">
        <v>0.151</v>
      </c>
      <c r="AC23" s="84">
        <v>0.251</v>
      </c>
      <c r="AD23" s="84">
        <v>0.35199999999999998</v>
      </c>
      <c r="AE23" s="84" t="s">
        <v>822</v>
      </c>
      <c r="AF23" s="84" t="s">
        <v>822</v>
      </c>
      <c r="AG23" s="84" t="s">
        <v>822</v>
      </c>
      <c r="AH23" s="33"/>
      <c r="AI23">
        <v>0.47</v>
      </c>
      <c r="AJ23" s="99">
        <f t="shared" si="1"/>
        <v>285.07210638297875</v>
      </c>
      <c r="AK23" s="103">
        <f t="shared" ref="AK23:AK62" si="6">ROUND(((0.0142*AJ23)-0.4131)*0.03937,3)</f>
        <v>0.14299999999999999</v>
      </c>
      <c r="AL23" s="103">
        <f t="shared" si="4"/>
        <v>0.24</v>
      </c>
      <c r="AM23" s="77">
        <f t="shared" si="5"/>
        <v>0.33800000000000002</v>
      </c>
      <c r="AO23">
        <v>0.47</v>
      </c>
      <c r="AP23">
        <v>0.14299999999999999</v>
      </c>
      <c r="AQ23">
        <v>0.24</v>
      </c>
      <c r="AR23">
        <v>0.33800000000000002</v>
      </c>
    </row>
    <row r="24" spans="1:44" ht="15.75" thickBot="1" x14ac:dyDescent="0.25">
      <c r="A24" t="s">
        <v>1246</v>
      </c>
      <c r="B24" s="5">
        <v>0.51</v>
      </c>
      <c r="C24" s="5" t="str">
        <f t="shared" si="0"/>
        <v>10.51</v>
      </c>
      <c r="D24" s="77">
        <v>0.13100000000000001</v>
      </c>
      <c r="E24" s="77">
        <v>0.221</v>
      </c>
      <c r="F24" s="77">
        <v>0.313</v>
      </c>
      <c r="G24" s="77" t="s">
        <v>822</v>
      </c>
      <c r="H24" s="77" t="s">
        <v>822</v>
      </c>
      <c r="I24" s="77" t="s">
        <v>822</v>
      </c>
      <c r="J24" s="77" t="s">
        <v>822</v>
      </c>
      <c r="K24" s="77" t="s">
        <v>822</v>
      </c>
      <c r="L24" s="2" t="s">
        <v>822</v>
      </c>
      <c r="M24" s="2" t="s">
        <v>822</v>
      </c>
      <c r="N24" s="2" t="s">
        <v>4118</v>
      </c>
      <c r="S24" s="2"/>
      <c r="T24" s="2"/>
      <c r="U24" s="2"/>
      <c r="V24" s="2"/>
      <c r="W24" s="2"/>
      <c r="X24" s="5">
        <v>0.48</v>
      </c>
      <c r="Y24" s="85">
        <v>0.48</v>
      </c>
      <c r="Z24" s="84">
        <v>4.9000000000000002E-2</v>
      </c>
      <c r="AA24" s="84">
        <v>9.1999999999999998E-2</v>
      </c>
      <c r="AB24" s="84">
        <v>0.14000000000000001</v>
      </c>
      <c r="AC24" s="84">
        <v>0.23499999999999999</v>
      </c>
      <c r="AD24" s="84">
        <v>0.33200000000000002</v>
      </c>
      <c r="AE24" s="84" t="s">
        <v>822</v>
      </c>
      <c r="AF24" s="84" t="s">
        <v>822</v>
      </c>
      <c r="AG24" s="84" t="s">
        <v>822</v>
      </c>
      <c r="AH24" s="33"/>
      <c r="AI24" s="33">
        <v>0.48</v>
      </c>
      <c r="AJ24" s="99">
        <f t="shared" si="1"/>
        <v>279.13310416666667</v>
      </c>
      <c r="AK24" s="103">
        <f t="shared" si="6"/>
        <v>0.14000000000000001</v>
      </c>
      <c r="AL24" s="103">
        <f t="shared" si="4"/>
        <v>0.23499999999999999</v>
      </c>
      <c r="AM24" s="77">
        <f t="shared" si="5"/>
        <v>0.33100000000000002</v>
      </c>
      <c r="AO24" s="33">
        <v>0.48</v>
      </c>
      <c r="AP24">
        <v>0.14000000000000001</v>
      </c>
      <c r="AQ24">
        <v>0.23499999999999999</v>
      </c>
      <c r="AR24">
        <v>0.33100000000000002</v>
      </c>
    </row>
    <row r="25" spans="1:44" ht="15.75" thickBot="1" x14ac:dyDescent="0.25">
      <c r="A25" t="s">
        <v>1246</v>
      </c>
      <c r="B25" s="5">
        <v>0.52</v>
      </c>
      <c r="C25" s="5" t="str">
        <f t="shared" si="0"/>
        <v>10.52</v>
      </c>
      <c r="D25" s="77">
        <v>0.128</v>
      </c>
      <c r="E25" s="77">
        <v>0.217</v>
      </c>
      <c r="F25" s="77">
        <v>0.308</v>
      </c>
      <c r="G25" s="77" t="s">
        <v>822</v>
      </c>
      <c r="H25" s="77" t="s">
        <v>822</v>
      </c>
      <c r="I25" s="77" t="s">
        <v>822</v>
      </c>
      <c r="J25" s="77" t="s">
        <v>822</v>
      </c>
      <c r="K25" s="77" t="s">
        <v>822</v>
      </c>
      <c r="L25" s="2" t="s">
        <v>822</v>
      </c>
      <c r="M25" s="2" t="s">
        <v>822</v>
      </c>
      <c r="N25" s="2" t="s">
        <v>4118</v>
      </c>
      <c r="S25" s="2"/>
      <c r="T25" s="2"/>
      <c r="U25" s="2"/>
      <c r="V25" s="2"/>
      <c r="W25" s="2"/>
      <c r="X25" s="5">
        <v>0.49</v>
      </c>
      <c r="Y25" s="85">
        <v>0.49</v>
      </c>
      <c r="Z25" s="84">
        <v>4.9000000000000002E-2</v>
      </c>
      <c r="AA25" s="84">
        <v>0.09</v>
      </c>
      <c r="AB25" s="84">
        <v>0.13700000000000001</v>
      </c>
      <c r="AC25" s="84">
        <v>0.23</v>
      </c>
      <c r="AD25" s="84">
        <v>0.32500000000000001</v>
      </c>
      <c r="AE25" s="84" t="s">
        <v>822</v>
      </c>
      <c r="AF25" s="84" t="s">
        <v>822</v>
      </c>
      <c r="AG25" s="84" t="s">
        <v>822</v>
      </c>
      <c r="AH25" s="33"/>
      <c r="AI25">
        <v>0.49</v>
      </c>
      <c r="AJ25" s="99">
        <f t="shared" si="1"/>
        <v>273.43651020408163</v>
      </c>
      <c r="AK25" s="103">
        <f t="shared" si="6"/>
        <v>0.13700000000000001</v>
      </c>
      <c r="AL25" s="103">
        <f t="shared" si="4"/>
        <v>0.23</v>
      </c>
      <c r="AM25" s="77">
        <f t="shared" si="5"/>
        <v>0.32500000000000001</v>
      </c>
      <c r="AO25">
        <v>0.49</v>
      </c>
      <c r="AP25">
        <v>0.13700000000000001</v>
      </c>
      <c r="AQ25">
        <v>0.23</v>
      </c>
      <c r="AR25">
        <v>0.32500000000000001</v>
      </c>
    </row>
    <row r="26" spans="1:44" ht="15.75" thickBot="1" x14ac:dyDescent="0.25">
      <c r="A26" t="s">
        <v>1246</v>
      </c>
      <c r="B26" s="5">
        <v>0.53</v>
      </c>
      <c r="C26" s="5" t="str">
        <f t="shared" si="0"/>
        <v>10.53</v>
      </c>
      <c r="D26" s="77">
        <v>0.125</v>
      </c>
      <c r="E26" s="77">
        <v>0.21299999999999999</v>
      </c>
      <c r="F26" s="77">
        <v>0.30199999999999999</v>
      </c>
      <c r="G26" s="77" t="s">
        <v>822</v>
      </c>
      <c r="H26" s="77" t="s">
        <v>822</v>
      </c>
      <c r="I26" s="77" t="s">
        <v>822</v>
      </c>
      <c r="J26" s="77" t="s">
        <v>822</v>
      </c>
      <c r="K26" s="77" t="s">
        <v>822</v>
      </c>
      <c r="L26" s="2" t="s">
        <v>822</v>
      </c>
      <c r="M26" s="2" t="s">
        <v>822</v>
      </c>
      <c r="N26" s="2" t="s">
        <v>4118</v>
      </c>
      <c r="S26" s="2"/>
      <c r="T26" s="2"/>
      <c r="U26" s="2"/>
      <c r="V26" s="2"/>
      <c r="W26" s="2"/>
      <c r="X26" s="5">
        <v>0.5</v>
      </c>
      <c r="Y26" s="85">
        <v>0.5</v>
      </c>
      <c r="Z26" s="84">
        <v>4.9000000000000002E-2</v>
      </c>
      <c r="AA26" s="84">
        <v>8.7999999999999995E-2</v>
      </c>
      <c r="AB26" s="84">
        <v>0.13400000000000001</v>
      </c>
      <c r="AC26" s="84">
        <v>0.22600000000000001</v>
      </c>
      <c r="AD26" s="84">
        <v>0.31900000000000001</v>
      </c>
      <c r="AE26" s="84" t="s">
        <v>822</v>
      </c>
      <c r="AF26" s="84" t="s">
        <v>822</v>
      </c>
      <c r="AG26" s="84" t="s">
        <v>822</v>
      </c>
      <c r="AH26" s="33"/>
      <c r="AI26" s="33">
        <v>0.5</v>
      </c>
      <c r="AJ26" s="99">
        <f t="shared" si="1"/>
        <v>267.96778</v>
      </c>
      <c r="AK26" s="103">
        <f t="shared" si="6"/>
        <v>0.13400000000000001</v>
      </c>
      <c r="AL26" s="103">
        <f t="shared" si="4"/>
        <v>0.22600000000000001</v>
      </c>
      <c r="AM26" s="77">
        <f t="shared" si="5"/>
        <v>0.31900000000000001</v>
      </c>
      <c r="AO26" s="33">
        <v>0.5</v>
      </c>
      <c r="AP26">
        <v>0.13400000000000001</v>
      </c>
      <c r="AQ26">
        <v>0.22600000000000001</v>
      </c>
      <c r="AR26">
        <v>0.31900000000000001</v>
      </c>
    </row>
    <row r="27" spans="1:44" ht="15.75" thickBot="1" x14ac:dyDescent="0.25">
      <c r="A27" t="s">
        <v>1246</v>
      </c>
      <c r="B27" s="5">
        <v>0.54</v>
      </c>
      <c r="C27" s="5" t="str">
        <f t="shared" si="0"/>
        <v>10.54</v>
      </c>
      <c r="D27" s="77">
        <v>0.122</v>
      </c>
      <c r="E27" s="77">
        <v>0.20899999999999999</v>
      </c>
      <c r="F27" s="77">
        <v>0.29699999999999999</v>
      </c>
      <c r="G27" s="77" t="s">
        <v>822</v>
      </c>
      <c r="H27" s="77" t="s">
        <v>822</v>
      </c>
      <c r="I27" s="77" t="s">
        <v>822</v>
      </c>
      <c r="J27" s="77" t="s">
        <v>822</v>
      </c>
      <c r="K27" s="77" t="s">
        <v>822</v>
      </c>
      <c r="L27" s="2" t="s">
        <v>822</v>
      </c>
      <c r="M27" s="2" t="s">
        <v>822</v>
      </c>
      <c r="N27" s="2" t="s">
        <v>4118</v>
      </c>
      <c r="S27" s="2"/>
      <c r="T27" s="2"/>
      <c r="U27" s="2"/>
      <c r="V27" s="2"/>
      <c r="W27" s="2"/>
      <c r="X27" s="5">
        <v>0.51</v>
      </c>
      <c r="Y27" s="85"/>
      <c r="Z27" s="84">
        <v>4.9000000000000002E-2</v>
      </c>
      <c r="AA27" s="84">
        <v>8.7999999999999995E-2</v>
      </c>
      <c r="AB27" s="84">
        <v>0.13400000000000001</v>
      </c>
      <c r="AC27" s="84">
        <v>0.22600000000000001</v>
      </c>
      <c r="AD27" s="84">
        <v>0.31900000000000001</v>
      </c>
      <c r="AE27" s="84" t="s">
        <v>822</v>
      </c>
      <c r="AF27" s="84" t="s">
        <v>822</v>
      </c>
      <c r="AG27" s="84" t="s">
        <v>822</v>
      </c>
      <c r="AH27" s="33"/>
      <c r="AI27">
        <v>0.51</v>
      </c>
      <c r="AJ27" s="99">
        <f t="shared" si="1"/>
        <v>262.71350980392157</v>
      </c>
      <c r="AK27" s="103">
        <f t="shared" si="6"/>
        <v>0.13100000000000001</v>
      </c>
      <c r="AL27" s="103">
        <f t="shared" si="4"/>
        <v>0.221</v>
      </c>
      <c r="AM27" s="77">
        <f t="shared" si="5"/>
        <v>0.313</v>
      </c>
      <c r="AO27">
        <v>0.51</v>
      </c>
      <c r="AP27">
        <v>0.13100000000000001</v>
      </c>
      <c r="AQ27">
        <v>0.221</v>
      </c>
      <c r="AR27">
        <v>0.313</v>
      </c>
    </row>
    <row r="28" spans="1:44" ht="15.75" thickBot="1" x14ac:dyDescent="0.25">
      <c r="A28" t="s">
        <v>1246</v>
      </c>
      <c r="B28" s="5">
        <v>0.55000000000000004</v>
      </c>
      <c r="C28" s="5" t="str">
        <f t="shared" si="0"/>
        <v>10.55</v>
      </c>
      <c r="D28" s="77">
        <v>0.12</v>
      </c>
      <c r="E28" s="77">
        <v>0.20499999999999999</v>
      </c>
      <c r="F28" s="77">
        <v>0.29199999999999998</v>
      </c>
      <c r="G28" s="77" t="s">
        <v>822</v>
      </c>
      <c r="H28" s="77" t="s">
        <v>822</v>
      </c>
      <c r="I28" s="77" t="s">
        <v>822</v>
      </c>
      <c r="J28" s="77" t="s">
        <v>822</v>
      </c>
      <c r="K28" s="77" t="s">
        <v>822</v>
      </c>
      <c r="L28" s="2" t="s">
        <v>822</v>
      </c>
      <c r="M28" s="2" t="s">
        <v>822</v>
      </c>
      <c r="N28" s="2" t="s">
        <v>4118</v>
      </c>
      <c r="S28" s="2"/>
      <c r="T28" s="2"/>
      <c r="U28" s="2"/>
      <c r="V28" s="2"/>
      <c r="W28" s="2"/>
      <c r="X28" s="5">
        <v>0.52</v>
      </c>
      <c r="Y28" s="85">
        <v>0.52</v>
      </c>
      <c r="Z28" s="84">
        <v>4.8000000000000001E-2</v>
      </c>
      <c r="AA28" s="84">
        <v>8.4000000000000005E-2</v>
      </c>
      <c r="AB28" s="84">
        <v>0.128</v>
      </c>
      <c r="AC28" s="84">
        <v>0.217</v>
      </c>
      <c r="AD28" s="84">
        <v>0.308</v>
      </c>
      <c r="AE28" s="84" t="s">
        <v>822</v>
      </c>
      <c r="AF28" s="84" t="s">
        <v>822</v>
      </c>
      <c r="AG28" s="84" t="s">
        <v>822</v>
      </c>
      <c r="AH28" s="33"/>
      <c r="AI28" s="33">
        <v>0.52</v>
      </c>
      <c r="AJ28" s="99">
        <f t="shared" si="1"/>
        <v>257.6613269230769</v>
      </c>
      <c r="AK28" s="103">
        <f t="shared" si="6"/>
        <v>0.128</v>
      </c>
      <c r="AL28" s="103">
        <f t="shared" si="4"/>
        <v>0.217</v>
      </c>
      <c r="AM28" s="77">
        <f t="shared" si="5"/>
        <v>0.308</v>
      </c>
      <c r="AO28" s="33">
        <v>0.52</v>
      </c>
      <c r="AP28">
        <v>0.128</v>
      </c>
      <c r="AQ28">
        <v>0.217</v>
      </c>
      <c r="AR28">
        <v>0.308</v>
      </c>
    </row>
    <row r="29" spans="1:44" ht="15.75" thickBot="1" x14ac:dyDescent="0.25">
      <c r="A29" t="s">
        <v>1246</v>
      </c>
      <c r="B29" s="5">
        <v>0.56000000000000005</v>
      </c>
      <c r="C29" s="5" t="str">
        <f t="shared" si="0"/>
        <v>10.56</v>
      </c>
      <c r="D29" s="77">
        <v>0.11700000000000001</v>
      </c>
      <c r="E29" s="77">
        <v>0.20100000000000001</v>
      </c>
      <c r="F29" s="77">
        <v>0.28699999999999998</v>
      </c>
      <c r="G29" s="77" t="s">
        <v>822</v>
      </c>
      <c r="H29" s="77" t="s">
        <v>822</v>
      </c>
      <c r="I29" s="77" t="s">
        <v>822</v>
      </c>
      <c r="J29" s="77" t="s">
        <v>822</v>
      </c>
      <c r="K29" s="77" t="s">
        <v>822</v>
      </c>
      <c r="L29" s="2" t="s">
        <v>822</v>
      </c>
      <c r="M29" s="2" t="s">
        <v>822</v>
      </c>
      <c r="N29" s="2" t="s">
        <v>4118</v>
      </c>
      <c r="S29" s="2"/>
      <c r="T29" s="2"/>
      <c r="U29" s="2"/>
      <c r="V29" s="2"/>
      <c r="W29" s="2"/>
      <c r="X29" s="5">
        <v>0.53</v>
      </c>
      <c r="Y29" s="85">
        <v>0.53</v>
      </c>
      <c r="Z29" s="84">
        <v>4.8000000000000001E-2</v>
      </c>
      <c r="AA29" s="84">
        <v>8.2000000000000003E-2</v>
      </c>
      <c r="AB29" s="84">
        <v>0.125</v>
      </c>
      <c r="AC29" s="84">
        <v>0.21299999999999999</v>
      </c>
      <c r="AD29" s="84">
        <v>0.30199999999999999</v>
      </c>
      <c r="AE29" s="84" t="s">
        <v>822</v>
      </c>
      <c r="AF29" s="84" t="s">
        <v>822</v>
      </c>
      <c r="AG29" s="84" t="s">
        <v>822</v>
      </c>
      <c r="AH29" s="33"/>
      <c r="AI29">
        <v>0.53</v>
      </c>
      <c r="AJ29" s="99">
        <f t="shared" si="1"/>
        <v>252.79979245283019</v>
      </c>
      <c r="AK29" s="103">
        <f t="shared" si="6"/>
        <v>0.125</v>
      </c>
      <c r="AL29" s="103">
        <f t="shared" si="4"/>
        <v>0.21299999999999999</v>
      </c>
      <c r="AM29" s="77">
        <f t="shared" si="5"/>
        <v>0.30199999999999999</v>
      </c>
      <c r="AO29">
        <v>0.53</v>
      </c>
      <c r="AP29">
        <v>0.125</v>
      </c>
      <c r="AQ29">
        <v>0.21299999999999999</v>
      </c>
      <c r="AR29">
        <v>0.30199999999999999</v>
      </c>
    </row>
    <row r="30" spans="1:44" ht="15.75" thickBot="1" x14ac:dyDescent="0.25">
      <c r="A30" t="s">
        <v>1246</v>
      </c>
      <c r="B30" s="5">
        <v>0.56999999999999995</v>
      </c>
      <c r="C30" s="5" t="str">
        <f t="shared" si="0"/>
        <v>10.57</v>
      </c>
      <c r="D30" s="77">
        <v>0.115</v>
      </c>
      <c r="E30" s="77">
        <v>0.19800000000000001</v>
      </c>
      <c r="F30" s="77">
        <v>0.28199999999999997</v>
      </c>
      <c r="G30" s="77" t="s">
        <v>822</v>
      </c>
      <c r="H30" s="77" t="s">
        <v>822</v>
      </c>
      <c r="I30" s="77" t="s">
        <v>822</v>
      </c>
      <c r="J30" s="77" t="s">
        <v>822</v>
      </c>
      <c r="K30" s="77" t="s">
        <v>822</v>
      </c>
      <c r="L30" s="2" t="s">
        <v>822</v>
      </c>
      <c r="M30" s="2" t="s">
        <v>822</v>
      </c>
      <c r="N30" s="2" t="s">
        <v>4118</v>
      </c>
      <c r="S30" s="2"/>
      <c r="T30" s="2"/>
      <c r="U30" s="2"/>
      <c r="V30" s="2"/>
      <c r="W30" s="2"/>
      <c r="X30" s="5">
        <v>0.54</v>
      </c>
      <c r="Y30" s="85">
        <v>0.54</v>
      </c>
      <c r="Z30" s="84">
        <v>4.8000000000000001E-2</v>
      </c>
      <c r="AA30" s="84">
        <v>0.08</v>
      </c>
      <c r="AB30" s="84">
        <v>0.122</v>
      </c>
      <c r="AC30" s="84">
        <v>0.20899999999999999</v>
      </c>
      <c r="AD30" s="84">
        <v>0.29699999999999999</v>
      </c>
      <c r="AE30" s="84" t="s">
        <v>822</v>
      </c>
      <c r="AF30" s="84" t="s">
        <v>822</v>
      </c>
      <c r="AG30" s="84" t="s">
        <v>822</v>
      </c>
      <c r="AH30" s="33"/>
      <c r="AI30" s="33">
        <v>0.54</v>
      </c>
      <c r="AJ30" s="99">
        <f t="shared" si="1"/>
        <v>248.11831481481479</v>
      </c>
      <c r="AK30" s="103">
        <f t="shared" si="6"/>
        <v>0.122</v>
      </c>
      <c r="AL30" s="103">
        <f t="shared" si="4"/>
        <v>0.20899999999999999</v>
      </c>
      <c r="AM30" s="77">
        <f t="shared" si="5"/>
        <v>0.29699999999999999</v>
      </c>
      <c r="AO30" s="33">
        <v>0.54</v>
      </c>
      <c r="AP30">
        <v>0.122</v>
      </c>
      <c r="AQ30">
        <v>0.20899999999999999</v>
      </c>
      <c r="AR30">
        <v>0.29699999999999999</v>
      </c>
    </row>
    <row r="31" spans="1:44" ht="15.75" thickBot="1" x14ac:dyDescent="0.25">
      <c r="A31" t="s">
        <v>1246</v>
      </c>
      <c r="B31" s="5">
        <v>0.57999999999999996</v>
      </c>
      <c r="C31" s="5" t="str">
        <f t="shared" si="0"/>
        <v>10.58</v>
      </c>
      <c r="D31" s="77">
        <v>0.113</v>
      </c>
      <c r="E31" s="77">
        <v>0.19400000000000001</v>
      </c>
      <c r="F31" s="77">
        <v>0.27800000000000002</v>
      </c>
      <c r="G31" s="77" t="s">
        <v>822</v>
      </c>
      <c r="H31" s="77" t="s">
        <v>822</v>
      </c>
      <c r="I31" s="77" t="s">
        <v>822</v>
      </c>
      <c r="J31" s="77" t="s">
        <v>822</v>
      </c>
      <c r="K31" s="77" t="s">
        <v>822</v>
      </c>
      <c r="L31" s="2" t="s">
        <v>822</v>
      </c>
      <c r="M31" s="2" t="s">
        <v>822</v>
      </c>
      <c r="N31" s="2" t="s">
        <v>4118</v>
      </c>
      <c r="V31" s="2"/>
      <c r="W31" s="2"/>
      <c r="X31" s="5">
        <v>0.55000000000000004</v>
      </c>
      <c r="Y31" s="85">
        <v>0.55000000000000004</v>
      </c>
      <c r="Z31" s="84">
        <v>4.8000000000000001E-2</v>
      </c>
      <c r="AA31" s="84">
        <v>7.8E-2</v>
      </c>
      <c r="AB31" s="84">
        <v>0.12</v>
      </c>
      <c r="AC31" s="84">
        <v>0.20499999999999999</v>
      </c>
      <c r="AD31" s="84">
        <v>0.29199999999999998</v>
      </c>
      <c r="AE31" s="84" t="s">
        <v>822</v>
      </c>
      <c r="AF31" s="84" t="s">
        <v>822</v>
      </c>
      <c r="AG31" s="84" t="s">
        <v>822</v>
      </c>
      <c r="AH31" s="33"/>
      <c r="AI31">
        <v>0.55000000000000004</v>
      </c>
      <c r="AJ31" s="99">
        <f t="shared" si="1"/>
        <v>243.60707272727271</v>
      </c>
      <c r="AK31" s="103">
        <f t="shared" si="6"/>
        <v>0.12</v>
      </c>
      <c r="AL31" s="103">
        <f t="shared" si="4"/>
        <v>0.20499999999999999</v>
      </c>
      <c r="AM31" s="77">
        <f t="shared" si="5"/>
        <v>0.29199999999999998</v>
      </c>
      <c r="AO31">
        <v>0.55000000000000004</v>
      </c>
      <c r="AP31">
        <v>0.12</v>
      </c>
      <c r="AQ31">
        <v>0.20499999999999999</v>
      </c>
      <c r="AR31">
        <v>0.29199999999999998</v>
      </c>
    </row>
    <row r="32" spans="1:44" ht="15.75" thickBot="1" x14ac:dyDescent="0.25">
      <c r="A32" t="s">
        <v>1246</v>
      </c>
      <c r="B32" s="5">
        <v>0.59</v>
      </c>
      <c r="C32" s="5" t="str">
        <f t="shared" si="0"/>
        <v>10.59</v>
      </c>
      <c r="D32" s="77">
        <v>0.111</v>
      </c>
      <c r="E32" s="77">
        <v>0.191</v>
      </c>
      <c r="F32" s="77">
        <v>0.27300000000000002</v>
      </c>
      <c r="G32" s="77" t="s">
        <v>822</v>
      </c>
      <c r="H32" s="77" t="s">
        <v>822</v>
      </c>
      <c r="I32" s="77" t="s">
        <v>822</v>
      </c>
      <c r="J32" s="77" t="s">
        <v>822</v>
      </c>
      <c r="K32" s="77" t="s">
        <v>822</v>
      </c>
      <c r="L32" s="2" t="s">
        <v>822</v>
      </c>
      <c r="M32" s="2" t="s">
        <v>822</v>
      </c>
      <c r="N32" s="2" t="s">
        <v>4118</v>
      </c>
      <c r="V32" s="2"/>
      <c r="W32" s="2"/>
      <c r="X32" s="5">
        <v>0.56000000000000005</v>
      </c>
      <c r="Y32" s="85">
        <v>0.56000000000000005</v>
      </c>
      <c r="Z32" s="84">
        <v>4.8000000000000001E-2</v>
      </c>
      <c r="AA32" s="84">
        <v>7.5999999999999998E-2</v>
      </c>
      <c r="AB32" s="84">
        <v>0.11700000000000001</v>
      </c>
      <c r="AC32" s="84">
        <v>0.20100000000000001</v>
      </c>
      <c r="AD32" s="84">
        <v>0.28699999999999998</v>
      </c>
      <c r="AE32" s="84" t="s">
        <v>822</v>
      </c>
      <c r="AF32" s="84" t="s">
        <v>822</v>
      </c>
      <c r="AG32" s="84" t="s">
        <v>822</v>
      </c>
      <c r="AH32" s="33"/>
      <c r="AI32" s="33">
        <v>0.56000000000000005</v>
      </c>
      <c r="AJ32" s="99">
        <f t="shared" si="1"/>
        <v>239.25694642857141</v>
      </c>
      <c r="AK32" s="103">
        <f t="shared" si="6"/>
        <v>0.11700000000000001</v>
      </c>
      <c r="AL32" s="103">
        <f t="shared" si="4"/>
        <v>0.20100000000000001</v>
      </c>
      <c r="AM32" s="77">
        <f t="shared" si="5"/>
        <v>0.28699999999999998</v>
      </c>
      <c r="AO32" s="33">
        <v>0.56000000000000005</v>
      </c>
      <c r="AP32">
        <v>0.11700000000000001</v>
      </c>
      <c r="AQ32">
        <v>0.20100000000000001</v>
      </c>
      <c r="AR32">
        <v>0.28699999999999998</v>
      </c>
    </row>
    <row r="33" spans="1:44" ht="15.75" thickBot="1" x14ac:dyDescent="0.25">
      <c r="A33" t="s">
        <v>1246</v>
      </c>
      <c r="B33" s="5">
        <v>0.6</v>
      </c>
      <c r="C33" s="5" t="str">
        <f t="shared" si="0"/>
        <v>10.6</v>
      </c>
      <c r="D33" s="77">
        <v>0.109</v>
      </c>
      <c r="E33" s="77">
        <v>0.188</v>
      </c>
      <c r="F33" s="77">
        <v>0.26900000000000002</v>
      </c>
      <c r="G33" s="77" t="s">
        <v>822</v>
      </c>
      <c r="H33" s="77" t="s">
        <v>822</v>
      </c>
      <c r="I33" s="77" t="s">
        <v>822</v>
      </c>
      <c r="J33" s="77" t="s">
        <v>822</v>
      </c>
      <c r="K33" s="77" t="s">
        <v>822</v>
      </c>
      <c r="L33" s="2" t="s">
        <v>822</v>
      </c>
      <c r="M33" s="2" t="s">
        <v>822</v>
      </c>
      <c r="N33" s="2" t="s">
        <v>4118</v>
      </c>
      <c r="V33" s="2"/>
      <c r="W33" s="2"/>
      <c r="X33" s="5">
        <v>0.56999999999999995</v>
      </c>
      <c r="Y33" s="85"/>
      <c r="Z33" s="84">
        <v>4.8000000000000001E-2</v>
      </c>
      <c r="AA33" s="84">
        <v>7.5999999999999998E-2</v>
      </c>
      <c r="AB33" s="84">
        <v>0.11700000000000001</v>
      </c>
      <c r="AC33" s="84">
        <v>0.20100000000000001</v>
      </c>
      <c r="AD33" s="84">
        <v>0.28699999999999998</v>
      </c>
      <c r="AE33" s="84" t="s">
        <v>822</v>
      </c>
      <c r="AF33" s="84" t="s">
        <v>822</v>
      </c>
      <c r="AG33" s="84" t="s">
        <v>822</v>
      </c>
      <c r="AH33" s="33"/>
      <c r="AI33">
        <v>0.56999999999999995</v>
      </c>
      <c r="AJ33" s="99">
        <f t="shared" si="1"/>
        <v>235.0594561403509</v>
      </c>
      <c r="AK33" s="103">
        <f t="shared" si="6"/>
        <v>0.115</v>
      </c>
      <c r="AL33" s="103">
        <f t="shared" si="4"/>
        <v>0.19800000000000001</v>
      </c>
      <c r="AM33" s="77">
        <f t="shared" si="5"/>
        <v>0.28199999999999997</v>
      </c>
      <c r="AO33">
        <v>0.56999999999999995</v>
      </c>
      <c r="AP33">
        <v>0.115</v>
      </c>
      <c r="AQ33">
        <v>0.19800000000000001</v>
      </c>
      <c r="AR33">
        <v>0.28199999999999997</v>
      </c>
    </row>
    <row r="34" spans="1:44" ht="15.75" thickBot="1" x14ac:dyDescent="0.25">
      <c r="A34" t="s">
        <v>1246</v>
      </c>
      <c r="B34" s="5">
        <v>0.61</v>
      </c>
      <c r="C34" s="5" t="str">
        <f t="shared" si="0"/>
        <v>10.61</v>
      </c>
      <c r="D34" s="77">
        <v>0.106</v>
      </c>
      <c r="E34" s="77">
        <v>0.184</v>
      </c>
      <c r="F34" s="77">
        <v>0.26500000000000001</v>
      </c>
      <c r="G34" s="77" t="s">
        <v>822</v>
      </c>
      <c r="H34" s="77" t="s">
        <v>822</v>
      </c>
      <c r="I34" s="77" t="s">
        <v>822</v>
      </c>
      <c r="J34" s="77" t="s">
        <v>822</v>
      </c>
      <c r="K34" s="77" t="s">
        <v>822</v>
      </c>
      <c r="L34" s="2" t="s">
        <v>822</v>
      </c>
      <c r="M34" s="2" t="s">
        <v>822</v>
      </c>
      <c r="N34" s="2" t="s">
        <v>4118</v>
      </c>
      <c r="V34" s="2"/>
      <c r="W34" s="2"/>
      <c r="X34" s="5">
        <v>0.57999999999999996</v>
      </c>
      <c r="Y34" s="85">
        <v>0.57999999999999996</v>
      </c>
      <c r="Z34" s="84">
        <v>4.7E-2</v>
      </c>
      <c r="AA34" s="84">
        <v>7.2999999999999995E-2</v>
      </c>
      <c r="AB34" s="84">
        <v>0.113</v>
      </c>
      <c r="AC34" s="84">
        <v>0.19400000000000001</v>
      </c>
      <c r="AD34" s="84">
        <v>0.27800000000000002</v>
      </c>
      <c r="AE34" s="84" t="s">
        <v>822</v>
      </c>
      <c r="AF34" s="84" t="s">
        <v>822</v>
      </c>
      <c r="AG34" s="84" t="s">
        <v>822</v>
      </c>
      <c r="AH34" s="33"/>
      <c r="AI34" s="33">
        <v>0.57999999999999996</v>
      </c>
      <c r="AJ34" s="99">
        <f t="shared" si="1"/>
        <v>231.00670689655175</v>
      </c>
      <c r="AK34" s="103">
        <f t="shared" si="6"/>
        <v>0.113</v>
      </c>
      <c r="AL34" s="103">
        <f t="shared" si="4"/>
        <v>0.19400000000000001</v>
      </c>
      <c r="AM34" s="77">
        <f t="shared" si="5"/>
        <v>0.27800000000000002</v>
      </c>
      <c r="AO34" s="33">
        <v>0.57999999999999996</v>
      </c>
      <c r="AP34">
        <v>0.113</v>
      </c>
      <c r="AQ34">
        <v>0.19400000000000001</v>
      </c>
      <c r="AR34">
        <v>0.27800000000000002</v>
      </c>
    </row>
    <row r="35" spans="1:44" ht="15.75" thickBot="1" x14ac:dyDescent="0.25">
      <c r="A35" t="s">
        <v>1246</v>
      </c>
      <c r="B35" s="5">
        <v>0.62</v>
      </c>
      <c r="C35" s="5" t="str">
        <f t="shared" si="0"/>
        <v>10.62</v>
      </c>
      <c r="D35" s="77">
        <v>0.105</v>
      </c>
      <c r="E35" s="77">
        <v>0.18099999999999999</v>
      </c>
      <c r="F35" s="77">
        <v>0.26100000000000001</v>
      </c>
      <c r="G35" s="77" t="s">
        <v>822</v>
      </c>
      <c r="H35" s="77" t="s">
        <v>822</v>
      </c>
      <c r="I35" s="77" t="s">
        <v>822</v>
      </c>
      <c r="J35" s="77" t="s">
        <v>822</v>
      </c>
      <c r="K35" s="77" t="s">
        <v>822</v>
      </c>
      <c r="L35" s="2" t="s">
        <v>822</v>
      </c>
      <c r="M35" s="2" t="s">
        <v>822</v>
      </c>
      <c r="N35" s="2" t="s">
        <v>4118</v>
      </c>
      <c r="V35" s="2"/>
      <c r="W35" s="2"/>
      <c r="X35" s="5">
        <v>0.59</v>
      </c>
      <c r="Y35" s="85">
        <v>0.59</v>
      </c>
      <c r="Z35" s="84">
        <v>4.7E-2</v>
      </c>
      <c r="AA35" s="84">
        <v>7.0999999999999994E-2</v>
      </c>
      <c r="AB35" s="84">
        <v>0.111</v>
      </c>
      <c r="AC35" s="84">
        <v>0.191</v>
      </c>
      <c r="AD35" s="84">
        <v>0.27400000000000002</v>
      </c>
      <c r="AE35" s="84" t="s">
        <v>822</v>
      </c>
      <c r="AF35" s="84" t="s">
        <v>822</v>
      </c>
      <c r="AG35" s="84" t="s">
        <v>822</v>
      </c>
      <c r="AH35" s="33"/>
      <c r="AI35">
        <v>0.59</v>
      </c>
      <c r="AJ35" s="99">
        <f t="shared" si="1"/>
        <v>227.09133898305086</v>
      </c>
      <c r="AK35" s="103">
        <f t="shared" si="6"/>
        <v>0.111</v>
      </c>
      <c r="AL35" s="103">
        <f t="shared" si="4"/>
        <v>0.191</v>
      </c>
      <c r="AM35" s="77">
        <f t="shared" si="5"/>
        <v>0.27300000000000002</v>
      </c>
      <c r="AO35">
        <v>0.59</v>
      </c>
      <c r="AP35">
        <v>0.111</v>
      </c>
      <c r="AQ35">
        <v>0.191</v>
      </c>
      <c r="AR35">
        <v>0.27300000000000002</v>
      </c>
    </row>
    <row r="36" spans="1:44" ht="15.75" thickBot="1" x14ac:dyDescent="0.25">
      <c r="A36" t="s">
        <v>1246</v>
      </c>
      <c r="B36" s="5">
        <v>0.63</v>
      </c>
      <c r="C36" s="5" t="str">
        <f t="shared" si="0"/>
        <v>10.63</v>
      </c>
      <c r="D36" s="77">
        <v>0.10299999999999999</v>
      </c>
      <c r="E36" s="77">
        <v>0.17799999999999999</v>
      </c>
      <c r="F36" s="77">
        <v>0.25700000000000001</v>
      </c>
      <c r="G36" s="77" t="s">
        <v>822</v>
      </c>
      <c r="H36" s="77" t="s">
        <v>822</v>
      </c>
      <c r="I36" s="77" t="s">
        <v>822</v>
      </c>
      <c r="J36" s="77" t="s">
        <v>822</v>
      </c>
      <c r="K36" s="77" t="s">
        <v>822</v>
      </c>
      <c r="L36" s="2" t="s">
        <v>822</v>
      </c>
      <c r="M36" s="2" t="s">
        <v>822</v>
      </c>
      <c r="N36" s="2" t="s">
        <v>4118</v>
      </c>
      <c r="V36" s="2"/>
      <c r="W36" s="2"/>
      <c r="X36" s="5">
        <v>0.6</v>
      </c>
      <c r="Y36" s="85">
        <v>0.6</v>
      </c>
      <c r="Z36" s="84">
        <v>4.7E-2</v>
      </c>
      <c r="AA36" s="84">
        <v>7.0000000000000007E-2</v>
      </c>
      <c r="AB36" s="84">
        <v>0.109</v>
      </c>
      <c r="AC36" s="84">
        <v>0.188</v>
      </c>
      <c r="AD36" s="84">
        <v>0.26900000000000002</v>
      </c>
      <c r="AE36" s="84" t="s">
        <v>822</v>
      </c>
      <c r="AF36" s="84" t="s">
        <v>822</v>
      </c>
      <c r="AG36" s="84" t="s">
        <v>822</v>
      </c>
      <c r="AH36" s="33"/>
      <c r="AI36" s="33">
        <v>0.6</v>
      </c>
      <c r="AJ36" s="99">
        <f t="shared" si="1"/>
        <v>223.30648333333335</v>
      </c>
      <c r="AK36" s="103">
        <f t="shared" si="6"/>
        <v>0.109</v>
      </c>
      <c r="AL36" s="103">
        <f t="shared" si="4"/>
        <v>0.188</v>
      </c>
      <c r="AM36" s="77">
        <f t="shared" si="5"/>
        <v>0.26900000000000002</v>
      </c>
      <c r="AO36" s="33">
        <v>0.6</v>
      </c>
      <c r="AP36">
        <v>0.109</v>
      </c>
      <c r="AQ36">
        <v>0.188</v>
      </c>
      <c r="AR36">
        <v>0.26900000000000002</v>
      </c>
    </row>
    <row r="37" spans="1:44" ht="15.75" thickBot="1" x14ac:dyDescent="0.25">
      <c r="A37" t="s">
        <v>1246</v>
      </c>
      <c r="B37" s="5">
        <v>0.64</v>
      </c>
      <c r="C37" s="5" t="str">
        <f t="shared" si="0"/>
        <v>10.64</v>
      </c>
      <c r="D37" s="77">
        <v>0.10100000000000001</v>
      </c>
      <c r="E37" s="77">
        <v>0.17599999999999999</v>
      </c>
      <c r="F37" s="77">
        <v>0.254</v>
      </c>
      <c r="G37" s="77" t="s">
        <v>822</v>
      </c>
      <c r="H37" s="77" t="s">
        <v>822</v>
      </c>
      <c r="I37" s="77" t="s">
        <v>822</v>
      </c>
      <c r="J37" s="77" t="s">
        <v>822</v>
      </c>
      <c r="K37" s="77" t="s">
        <v>822</v>
      </c>
      <c r="L37" s="2" t="s">
        <v>822</v>
      </c>
      <c r="M37" s="2" t="s">
        <v>822</v>
      </c>
      <c r="N37" s="2" t="s">
        <v>4118</v>
      </c>
      <c r="V37" s="2"/>
      <c r="W37" s="2"/>
      <c r="X37" s="5">
        <v>0.61</v>
      </c>
      <c r="Y37" s="85">
        <v>0.61</v>
      </c>
      <c r="Z37" s="84">
        <v>4.7E-2</v>
      </c>
      <c r="AA37" s="84">
        <v>6.8000000000000005E-2</v>
      </c>
      <c r="AB37" s="84">
        <v>0.106</v>
      </c>
      <c r="AC37" s="84">
        <v>0.184</v>
      </c>
      <c r="AD37" s="84">
        <v>0.26500000000000001</v>
      </c>
      <c r="AE37" s="84" t="s">
        <v>822</v>
      </c>
      <c r="AF37" s="84" t="s">
        <v>822</v>
      </c>
      <c r="AG37" s="84" t="s">
        <v>822</v>
      </c>
      <c r="AH37" s="33"/>
      <c r="AI37">
        <v>0.61</v>
      </c>
      <c r="AJ37" s="99">
        <f t="shared" si="1"/>
        <v>219.64572131147543</v>
      </c>
      <c r="AK37" s="103">
        <f t="shared" si="6"/>
        <v>0.107</v>
      </c>
      <c r="AL37" s="103">
        <f t="shared" si="4"/>
        <v>0.184</v>
      </c>
      <c r="AM37" s="77">
        <f t="shared" si="5"/>
        <v>0.26500000000000001</v>
      </c>
      <c r="AO37">
        <v>0.61</v>
      </c>
      <c r="AP37">
        <v>0.106</v>
      </c>
      <c r="AQ37">
        <v>0.184</v>
      </c>
      <c r="AR37">
        <v>0.26500000000000001</v>
      </c>
    </row>
    <row r="38" spans="1:44" ht="15.75" thickBot="1" x14ac:dyDescent="0.25">
      <c r="A38" t="s">
        <v>1246</v>
      </c>
      <c r="B38" s="5">
        <v>0.65</v>
      </c>
      <c r="C38" s="5" t="str">
        <f t="shared" si="0"/>
        <v>10.65</v>
      </c>
      <c r="D38" s="77">
        <v>9.9000000000000005E-2</v>
      </c>
      <c r="E38" s="77">
        <v>0.17299999999999999</v>
      </c>
      <c r="F38" s="77">
        <v>0.25</v>
      </c>
      <c r="G38" s="77" t="s">
        <v>822</v>
      </c>
      <c r="H38" s="77" t="s">
        <v>822</v>
      </c>
      <c r="I38" s="77" t="s">
        <v>822</v>
      </c>
      <c r="J38" s="77" t="s">
        <v>822</v>
      </c>
      <c r="K38" s="77" t="s">
        <v>822</v>
      </c>
      <c r="L38" s="2" t="s">
        <v>822</v>
      </c>
      <c r="M38" s="2" t="s">
        <v>822</v>
      </c>
      <c r="N38" s="2" t="s">
        <v>4118</v>
      </c>
      <c r="V38" s="2"/>
      <c r="W38" s="2"/>
      <c r="X38" s="5">
        <v>0.62</v>
      </c>
      <c r="Y38" s="85">
        <v>0.62</v>
      </c>
      <c r="Z38" s="84">
        <v>4.7E-2</v>
      </c>
      <c r="AA38" s="84">
        <v>6.7000000000000004E-2</v>
      </c>
      <c r="AB38" s="84">
        <v>0.105</v>
      </c>
      <c r="AC38" s="84">
        <v>0.18099999999999999</v>
      </c>
      <c r="AD38" s="84">
        <v>0.26100000000000001</v>
      </c>
      <c r="AE38" s="84" t="s">
        <v>822</v>
      </c>
      <c r="AF38" s="84" t="s">
        <v>822</v>
      </c>
      <c r="AG38" s="84" t="s">
        <v>822</v>
      </c>
      <c r="AH38" s="33"/>
      <c r="AI38" s="33">
        <v>0.62</v>
      </c>
      <c r="AJ38" s="99">
        <f t="shared" si="1"/>
        <v>216.10304838709678</v>
      </c>
      <c r="AK38" s="103">
        <f t="shared" si="6"/>
        <v>0.105</v>
      </c>
      <c r="AL38" s="103">
        <f t="shared" si="4"/>
        <v>0.18099999999999999</v>
      </c>
      <c r="AM38" s="77">
        <f t="shared" si="5"/>
        <v>0.26100000000000001</v>
      </c>
      <c r="AO38" s="33">
        <v>0.62</v>
      </c>
      <c r="AP38">
        <v>0.105</v>
      </c>
      <c r="AQ38">
        <v>0.18099999999999999</v>
      </c>
      <c r="AR38">
        <v>0.26100000000000001</v>
      </c>
    </row>
    <row r="39" spans="1:44" ht="15.75" thickBot="1" x14ac:dyDescent="0.25">
      <c r="A39" t="s">
        <v>1246</v>
      </c>
      <c r="B39" s="5">
        <v>0.66</v>
      </c>
      <c r="C39" s="5" t="str">
        <f t="shared" si="0"/>
        <v>10.66</v>
      </c>
      <c r="D39" s="77">
        <v>9.7000000000000003E-2</v>
      </c>
      <c r="E39" s="77">
        <v>0.17</v>
      </c>
      <c r="F39" s="77">
        <v>0.247</v>
      </c>
      <c r="G39" s="77" t="s">
        <v>822</v>
      </c>
      <c r="H39" s="77" t="s">
        <v>822</v>
      </c>
      <c r="I39" s="77" t="s">
        <v>822</v>
      </c>
      <c r="J39" s="77" t="s">
        <v>822</v>
      </c>
      <c r="K39" s="77" t="s">
        <v>822</v>
      </c>
      <c r="L39" s="2" t="s">
        <v>822</v>
      </c>
      <c r="M39" s="2" t="s">
        <v>822</v>
      </c>
      <c r="N39" s="2" t="s">
        <v>4118</v>
      </c>
      <c r="V39" s="2"/>
      <c r="W39" s="2"/>
      <c r="X39" s="5">
        <v>0.63</v>
      </c>
      <c r="Y39" s="85">
        <v>0.63</v>
      </c>
      <c r="Z39" s="84">
        <v>4.5999999999999999E-2</v>
      </c>
      <c r="AA39" s="84">
        <v>6.5000000000000002E-2</v>
      </c>
      <c r="AB39" s="84">
        <v>0.10299999999999999</v>
      </c>
      <c r="AC39" s="84">
        <v>0.17899999999999999</v>
      </c>
      <c r="AD39" s="84">
        <v>0.25700000000000001</v>
      </c>
      <c r="AE39" s="84" t="s">
        <v>822</v>
      </c>
      <c r="AF39" s="84" t="s">
        <v>822</v>
      </c>
      <c r="AG39" s="84" t="s">
        <v>822</v>
      </c>
      <c r="AH39" s="33"/>
      <c r="AI39">
        <v>0.63</v>
      </c>
      <c r="AJ39" s="99">
        <f t="shared" si="1"/>
        <v>212.67284126984129</v>
      </c>
      <c r="AK39" s="103">
        <f t="shared" si="6"/>
        <v>0.10299999999999999</v>
      </c>
      <c r="AL39" s="103">
        <f t="shared" si="4"/>
        <v>0.17799999999999999</v>
      </c>
      <c r="AM39" s="77">
        <f t="shared" si="5"/>
        <v>0.25700000000000001</v>
      </c>
      <c r="AO39">
        <v>0.63</v>
      </c>
      <c r="AP39">
        <v>0.10299999999999999</v>
      </c>
      <c r="AQ39">
        <v>0.17799999999999999</v>
      </c>
      <c r="AR39">
        <v>0.25700000000000001</v>
      </c>
    </row>
    <row r="40" spans="1:44" ht="15.75" thickBot="1" x14ac:dyDescent="0.25">
      <c r="A40" t="s">
        <v>1246</v>
      </c>
      <c r="B40" s="5">
        <v>0.67</v>
      </c>
      <c r="C40" s="5" t="str">
        <f t="shared" si="0"/>
        <v>10.67</v>
      </c>
      <c r="D40" s="77">
        <v>9.6000000000000002E-2</v>
      </c>
      <c r="E40" s="77">
        <v>0.16800000000000001</v>
      </c>
      <c r="F40" s="77">
        <v>0.24299999999999999</v>
      </c>
      <c r="G40" s="77" t="s">
        <v>822</v>
      </c>
      <c r="H40" s="77" t="s">
        <v>822</v>
      </c>
      <c r="I40" s="77" t="s">
        <v>822</v>
      </c>
      <c r="J40" s="77" t="s">
        <v>822</v>
      </c>
      <c r="K40" s="77" t="s">
        <v>822</v>
      </c>
      <c r="L40" s="2" t="s">
        <v>822</v>
      </c>
      <c r="M40" s="2" t="s">
        <v>822</v>
      </c>
      <c r="N40" s="2" t="s">
        <v>4118</v>
      </c>
      <c r="V40" s="2"/>
      <c r="W40" s="2"/>
      <c r="X40" s="5">
        <v>0.64</v>
      </c>
      <c r="Y40" s="85">
        <v>0.64</v>
      </c>
      <c r="Z40" s="84">
        <v>4.5999999999999999E-2</v>
      </c>
      <c r="AA40" s="84">
        <v>6.4000000000000001E-2</v>
      </c>
      <c r="AB40" s="84">
        <v>0.10100000000000001</v>
      </c>
      <c r="AC40" s="84">
        <v>0.17599999999999999</v>
      </c>
      <c r="AD40" s="84">
        <v>0.254</v>
      </c>
      <c r="AE40" s="84" t="s">
        <v>822</v>
      </c>
      <c r="AF40" s="84" t="s">
        <v>822</v>
      </c>
      <c r="AG40" s="84" t="s">
        <v>822</v>
      </c>
      <c r="AH40" s="33"/>
      <c r="AI40" s="33">
        <v>0.64</v>
      </c>
      <c r="AJ40" s="99">
        <f t="shared" si="1"/>
        <v>209.34982812499999</v>
      </c>
      <c r="AK40" s="103">
        <f t="shared" si="6"/>
        <v>0.10100000000000001</v>
      </c>
      <c r="AL40" s="103">
        <f t="shared" si="4"/>
        <v>0.17599999999999999</v>
      </c>
      <c r="AM40" s="77">
        <f t="shared" si="5"/>
        <v>0.254</v>
      </c>
      <c r="AO40" s="33">
        <v>0.64</v>
      </c>
      <c r="AP40">
        <v>0.10100000000000001</v>
      </c>
      <c r="AQ40">
        <v>0.17599999999999999</v>
      </c>
      <c r="AR40">
        <v>0.254</v>
      </c>
    </row>
    <row r="41" spans="1:44" ht="15" thickBot="1" x14ac:dyDescent="0.25">
      <c r="A41" t="s">
        <v>1246</v>
      </c>
      <c r="B41" s="5">
        <v>0.68</v>
      </c>
      <c r="C41" s="5" t="str">
        <f t="shared" si="0"/>
        <v>10.68</v>
      </c>
      <c r="D41" s="77">
        <v>9.4E-2</v>
      </c>
      <c r="E41" s="77">
        <v>0.16500000000000001</v>
      </c>
      <c r="F41" s="77">
        <v>0.24</v>
      </c>
      <c r="G41" s="77" t="s">
        <v>822</v>
      </c>
      <c r="H41" s="77" t="s">
        <v>822</v>
      </c>
      <c r="I41" s="77" t="s">
        <v>822</v>
      </c>
      <c r="J41" s="77" t="s">
        <v>822</v>
      </c>
      <c r="K41" s="77" t="s">
        <v>822</v>
      </c>
      <c r="L41" s="2" t="s">
        <v>822</v>
      </c>
      <c r="M41" s="2" t="s">
        <v>822</v>
      </c>
      <c r="N41" s="2" t="s">
        <v>4118</v>
      </c>
      <c r="V41" s="2"/>
      <c r="W41" s="2"/>
      <c r="X41" s="5">
        <v>0.65</v>
      </c>
      <c r="Z41" s="84">
        <v>4.5999999999999999E-2</v>
      </c>
      <c r="AA41" s="84">
        <v>6.4000000000000001E-2</v>
      </c>
      <c r="AB41" s="84">
        <v>0.10100000000000001</v>
      </c>
      <c r="AC41" s="84">
        <v>0.17599999999999999</v>
      </c>
      <c r="AD41" s="84">
        <v>0.254</v>
      </c>
      <c r="AE41" s="84" t="s">
        <v>822</v>
      </c>
      <c r="AF41" s="84" t="s">
        <v>822</v>
      </c>
      <c r="AG41" s="84" t="s">
        <v>822</v>
      </c>
      <c r="AH41" s="33"/>
      <c r="AI41">
        <v>0.65</v>
      </c>
      <c r="AJ41" s="99">
        <f t="shared" si="1"/>
        <v>206.12906153846154</v>
      </c>
      <c r="AK41" s="103">
        <f t="shared" si="6"/>
        <v>9.9000000000000005E-2</v>
      </c>
      <c r="AL41" s="103">
        <f t="shared" si="4"/>
        <v>0.17299999999999999</v>
      </c>
      <c r="AM41" s="77">
        <f t="shared" si="5"/>
        <v>0.25</v>
      </c>
      <c r="AO41">
        <v>0.65</v>
      </c>
      <c r="AP41">
        <v>9.9000000000000005E-2</v>
      </c>
      <c r="AQ41">
        <v>0.17299999999999999</v>
      </c>
      <c r="AR41">
        <v>0.25</v>
      </c>
    </row>
    <row r="42" spans="1:44" ht="15.75" thickBot="1" x14ac:dyDescent="0.25">
      <c r="A42" t="s">
        <v>1246</v>
      </c>
      <c r="B42" s="5">
        <v>0.69</v>
      </c>
      <c r="C42" s="5" t="str">
        <f t="shared" si="0"/>
        <v>10.69</v>
      </c>
      <c r="D42" s="77">
        <v>9.1999999999999998E-2</v>
      </c>
      <c r="E42" s="77">
        <v>0.16300000000000001</v>
      </c>
      <c r="F42" s="77">
        <v>0.23699999999999999</v>
      </c>
      <c r="G42" s="77" t="s">
        <v>822</v>
      </c>
      <c r="H42" s="77" t="s">
        <v>822</v>
      </c>
      <c r="I42" s="77" t="s">
        <v>822</v>
      </c>
      <c r="J42" s="77" t="s">
        <v>822</v>
      </c>
      <c r="K42" s="77" t="s">
        <v>822</v>
      </c>
      <c r="L42" s="2" t="s">
        <v>822</v>
      </c>
      <c r="M42" s="2" t="s">
        <v>822</v>
      </c>
      <c r="N42" s="2" t="s">
        <v>4118</v>
      </c>
      <c r="V42" s="2"/>
      <c r="W42" s="2"/>
      <c r="X42" s="5">
        <v>0.66</v>
      </c>
      <c r="Y42" s="85">
        <v>0.66</v>
      </c>
      <c r="Z42" s="84">
        <v>4.5999999999999999E-2</v>
      </c>
      <c r="AA42" s="84">
        <v>6.0999999999999999E-2</v>
      </c>
      <c r="AB42" s="84">
        <v>9.7000000000000003E-2</v>
      </c>
      <c r="AC42" s="84">
        <v>0.17</v>
      </c>
      <c r="AD42" s="84">
        <v>0.247</v>
      </c>
      <c r="AE42" s="84" t="s">
        <v>822</v>
      </c>
      <c r="AF42" s="84" t="s">
        <v>822</v>
      </c>
      <c r="AG42" s="84" t="s">
        <v>822</v>
      </c>
      <c r="AH42" s="33"/>
      <c r="AI42" s="33">
        <v>0.66</v>
      </c>
      <c r="AJ42" s="99">
        <f t="shared" si="1"/>
        <v>203.00589393939393</v>
      </c>
      <c r="AK42" s="103">
        <f t="shared" si="6"/>
        <v>9.7000000000000003E-2</v>
      </c>
      <c r="AL42" s="103">
        <f t="shared" si="4"/>
        <v>0.17</v>
      </c>
      <c r="AM42" s="77">
        <f t="shared" si="5"/>
        <v>0.247</v>
      </c>
      <c r="AO42" s="33">
        <v>0.66</v>
      </c>
      <c r="AP42">
        <v>9.7000000000000003E-2</v>
      </c>
      <c r="AQ42">
        <v>0.17</v>
      </c>
      <c r="AR42">
        <v>0.247</v>
      </c>
    </row>
    <row r="43" spans="1:44" ht="15.75" thickBot="1" x14ac:dyDescent="0.25">
      <c r="A43" t="s">
        <v>1246</v>
      </c>
      <c r="B43" s="5">
        <v>0.7</v>
      </c>
      <c r="C43" s="5" t="str">
        <f t="shared" si="0"/>
        <v>10.7</v>
      </c>
      <c r="D43" s="77">
        <v>9.0999999999999998E-2</v>
      </c>
      <c r="E43" s="77">
        <v>0.16</v>
      </c>
      <c r="F43" s="77">
        <v>0.23400000000000001</v>
      </c>
      <c r="G43" s="77" t="s">
        <v>822</v>
      </c>
      <c r="H43" s="77" t="s">
        <v>822</v>
      </c>
      <c r="I43" s="77" t="s">
        <v>822</v>
      </c>
      <c r="J43" s="77" t="s">
        <v>822</v>
      </c>
      <c r="K43" s="77" t="s">
        <v>822</v>
      </c>
      <c r="L43" s="2" t="s">
        <v>822</v>
      </c>
      <c r="M43" s="2" t="s">
        <v>822</v>
      </c>
      <c r="N43" s="2" t="s">
        <v>4118</v>
      </c>
      <c r="V43" s="2"/>
      <c r="W43" s="2"/>
      <c r="X43" s="5">
        <v>0.67</v>
      </c>
      <c r="Y43" s="85">
        <v>0.67</v>
      </c>
      <c r="Z43" s="84">
        <v>4.5999999999999999E-2</v>
      </c>
      <c r="AA43" s="84">
        <v>0.06</v>
      </c>
      <c r="AB43" s="84">
        <v>9.6000000000000002E-2</v>
      </c>
      <c r="AC43" s="84">
        <v>0.16800000000000001</v>
      </c>
      <c r="AD43" s="84">
        <v>0.24299999999999999</v>
      </c>
      <c r="AE43" s="84" t="s">
        <v>822</v>
      </c>
      <c r="AF43" s="84" t="s">
        <v>822</v>
      </c>
      <c r="AG43" s="84" t="s">
        <v>822</v>
      </c>
      <c r="AH43" s="33"/>
      <c r="AI43">
        <v>0.67</v>
      </c>
      <c r="AJ43" s="99">
        <f t="shared" si="1"/>
        <v>199.97595522388059</v>
      </c>
      <c r="AK43" s="103">
        <f t="shared" si="6"/>
        <v>9.6000000000000002E-2</v>
      </c>
      <c r="AL43" s="103">
        <f t="shared" si="4"/>
        <v>0.16800000000000001</v>
      </c>
      <c r="AM43" s="77">
        <f t="shared" si="5"/>
        <v>0.24299999999999999</v>
      </c>
      <c r="AO43">
        <v>0.67</v>
      </c>
      <c r="AP43">
        <v>9.6000000000000002E-2</v>
      </c>
      <c r="AQ43">
        <v>0.16800000000000001</v>
      </c>
      <c r="AR43">
        <v>0.24299999999999999</v>
      </c>
    </row>
    <row r="44" spans="1:44" ht="15.75" thickBot="1" x14ac:dyDescent="0.25">
      <c r="A44" t="s">
        <v>1246</v>
      </c>
      <c r="B44" s="5">
        <v>0.71</v>
      </c>
      <c r="C44" s="5" t="str">
        <f t="shared" si="0"/>
        <v>10.71</v>
      </c>
      <c r="D44" s="77">
        <v>8.8999999999999996E-2</v>
      </c>
      <c r="E44" s="77">
        <v>0.158</v>
      </c>
      <c r="F44" s="77">
        <v>0.23100000000000001</v>
      </c>
      <c r="G44" s="77" t="s">
        <v>822</v>
      </c>
      <c r="H44" s="77" t="s">
        <v>822</v>
      </c>
      <c r="I44" s="77" t="s">
        <v>822</v>
      </c>
      <c r="J44" s="77" t="s">
        <v>822</v>
      </c>
      <c r="K44" s="77" t="s">
        <v>822</v>
      </c>
      <c r="L44" s="2" t="s">
        <v>822</v>
      </c>
      <c r="M44" s="2" t="s">
        <v>822</v>
      </c>
      <c r="N44" s="2" t="s">
        <v>4118</v>
      </c>
      <c r="V44" s="2"/>
      <c r="W44" s="2"/>
      <c r="X44" s="5">
        <v>0.68</v>
      </c>
      <c r="Y44" s="85"/>
      <c r="Z44" s="84">
        <v>4.5999999999999999E-2</v>
      </c>
      <c r="AA44" s="84">
        <v>0.06</v>
      </c>
      <c r="AB44" s="84">
        <v>9.6000000000000002E-2</v>
      </c>
      <c r="AC44" s="84">
        <v>0.16800000000000001</v>
      </c>
      <c r="AD44" s="84">
        <v>0.24299999999999999</v>
      </c>
      <c r="AE44" s="84" t="s">
        <v>822</v>
      </c>
      <c r="AF44" s="84" t="s">
        <v>822</v>
      </c>
      <c r="AG44" s="84" t="s">
        <v>822</v>
      </c>
      <c r="AH44" s="33"/>
      <c r="AI44" s="33">
        <v>0.68</v>
      </c>
      <c r="AJ44" s="99">
        <f t="shared" si="1"/>
        <v>197.03513235294116</v>
      </c>
      <c r="AK44" s="103">
        <f t="shared" si="6"/>
        <v>9.4E-2</v>
      </c>
      <c r="AL44" s="103">
        <f t="shared" si="4"/>
        <v>0.16500000000000001</v>
      </c>
      <c r="AM44" s="77">
        <f t="shared" si="5"/>
        <v>0.24</v>
      </c>
      <c r="AO44" s="33">
        <v>0.68</v>
      </c>
      <c r="AP44">
        <v>9.4E-2</v>
      </c>
      <c r="AQ44">
        <v>0.16500000000000001</v>
      </c>
      <c r="AR44">
        <v>0.24</v>
      </c>
    </row>
    <row r="45" spans="1:44" ht="15.75" thickBot="1" x14ac:dyDescent="0.25">
      <c r="A45" t="s">
        <v>1246</v>
      </c>
      <c r="B45" s="5">
        <v>0.72</v>
      </c>
      <c r="C45" s="5" t="str">
        <f t="shared" si="0"/>
        <v>10.72</v>
      </c>
      <c r="D45" s="77">
        <v>8.7999999999999995E-2</v>
      </c>
      <c r="E45" s="77">
        <v>0.156</v>
      </c>
      <c r="F45" s="77">
        <v>0.22800000000000001</v>
      </c>
      <c r="G45" s="77" t="s">
        <v>822</v>
      </c>
      <c r="H45" s="77" t="s">
        <v>822</v>
      </c>
      <c r="I45" s="77" t="s">
        <v>822</v>
      </c>
      <c r="J45" s="77" t="s">
        <v>822</v>
      </c>
      <c r="K45" s="77" t="s">
        <v>822</v>
      </c>
      <c r="L45" s="2" t="s">
        <v>822</v>
      </c>
      <c r="M45" s="2" t="s">
        <v>822</v>
      </c>
      <c r="N45" s="2" t="s">
        <v>4118</v>
      </c>
      <c r="V45" s="2"/>
      <c r="W45" s="2"/>
      <c r="X45" s="5">
        <v>0.69</v>
      </c>
      <c r="Y45" s="85">
        <v>0.69</v>
      </c>
      <c r="Z45" s="84">
        <v>4.5999999999999999E-2</v>
      </c>
      <c r="AA45" s="84">
        <v>5.8000000000000003E-2</v>
      </c>
      <c r="AB45" s="84">
        <v>9.1999999999999998E-2</v>
      </c>
      <c r="AC45" s="84">
        <v>0.16300000000000001</v>
      </c>
      <c r="AD45" s="84">
        <v>0.23699999999999999</v>
      </c>
      <c r="AE45" s="84" t="s">
        <v>822</v>
      </c>
      <c r="AF45" s="84" t="s">
        <v>822</v>
      </c>
      <c r="AG45" s="84" t="s">
        <v>822</v>
      </c>
      <c r="AH45" s="33"/>
      <c r="AI45">
        <v>0.69</v>
      </c>
      <c r="AJ45" s="99">
        <f t="shared" si="1"/>
        <v>194.17955072463769</v>
      </c>
      <c r="AK45" s="103">
        <f t="shared" si="6"/>
        <v>9.1999999999999998E-2</v>
      </c>
      <c r="AL45" s="103">
        <f t="shared" si="4"/>
        <v>0.16300000000000001</v>
      </c>
      <c r="AM45" s="77">
        <f t="shared" si="5"/>
        <v>0.23699999999999999</v>
      </c>
      <c r="AO45">
        <v>0.69</v>
      </c>
      <c r="AP45">
        <v>9.1999999999999998E-2</v>
      </c>
      <c r="AQ45">
        <v>0.16300000000000001</v>
      </c>
      <c r="AR45">
        <v>0.23699999999999999</v>
      </c>
    </row>
    <row r="46" spans="1:44" ht="15.75" thickBot="1" x14ac:dyDescent="0.25">
      <c r="A46" t="s">
        <v>1246</v>
      </c>
      <c r="B46" s="5">
        <v>0.73</v>
      </c>
      <c r="C46" s="5" t="str">
        <f t="shared" si="0"/>
        <v>10.73</v>
      </c>
      <c r="D46" s="77">
        <v>8.5999999999999993E-2</v>
      </c>
      <c r="E46" s="77">
        <v>0.154</v>
      </c>
      <c r="F46" s="77">
        <v>0.22500000000000001</v>
      </c>
      <c r="G46" s="77" t="s">
        <v>822</v>
      </c>
      <c r="H46" s="77" t="s">
        <v>822</v>
      </c>
      <c r="I46" s="77" t="s">
        <v>822</v>
      </c>
      <c r="J46" s="77" t="s">
        <v>822</v>
      </c>
      <c r="K46" s="77" t="s">
        <v>822</v>
      </c>
      <c r="L46" s="2" t="s">
        <v>822</v>
      </c>
      <c r="M46" s="2" t="s">
        <v>822</v>
      </c>
      <c r="N46" s="2" t="s">
        <v>4118</v>
      </c>
      <c r="V46" s="2"/>
      <c r="W46" s="2"/>
      <c r="X46" s="5">
        <v>0.7</v>
      </c>
      <c r="Y46" s="85">
        <v>0.7</v>
      </c>
      <c r="Z46" s="84">
        <v>4.5999999999999999E-2</v>
      </c>
      <c r="AA46" s="84">
        <v>5.7000000000000002E-2</v>
      </c>
      <c r="AB46" s="84">
        <v>9.0999999999999998E-2</v>
      </c>
      <c r="AC46" s="84">
        <v>0.16</v>
      </c>
      <c r="AD46" s="84">
        <v>0.23400000000000001</v>
      </c>
      <c r="AE46" s="84" t="s">
        <v>822</v>
      </c>
      <c r="AF46" s="84" t="s">
        <v>822</v>
      </c>
      <c r="AG46" s="84" t="s">
        <v>822</v>
      </c>
      <c r="AH46" s="33"/>
      <c r="AI46" s="33">
        <v>0.7</v>
      </c>
      <c r="AJ46" s="99">
        <f t="shared" si="1"/>
        <v>191.40555714285716</v>
      </c>
      <c r="AK46" s="103">
        <f t="shared" si="6"/>
        <v>9.0999999999999998E-2</v>
      </c>
      <c r="AL46" s="103">
        <f t="shared" si="4"/>
        <v>0.16</v>
      </c>
      <c r="AM46" s="77">
        <f t="shared" si="5"/>
        <v>0.23400000000000001</v>
      </c>
      <c r="AO46" s="33">
        <v>0.7</v>
      </c>
      <c r="AP46">
        <v>9.0999999999999998E-2</v>
      </c>
      <c r="AQ46">
        <v>0.16</v>
      </c>
      <c r="AR46">
        <v>0.23400000000000001</v>
      </c>
    </row>
    <row r="47" spans="1:44" ht="15.75" thickBot="1" x14ac:dyDescent="0.25">
      <c r="A47" t="s">
        <v>1246</v>
      </c>
      <c r="B47" s="5">
        <v>0.74</v>
      </c>
      <c r="C47" s="5" t="str">
        <f t="shared" si="0"/>
        <v>10.74</v>
      </c>
      <c r="D47" s="77">
        <v>8.5000000000000006E-2</v>
      </c>
      <c r="E47" s="77">
        <v>0.151</v>
      </c>
      <c r="F47" s="77">
        <v>0.222</v>
      </c>
      <c r="G47" s="77" t="s">
        <v>822</v>
      </c>
      <c r="H47" s="77" t="s">
        <v>822</v>
      </c>
      <c r="I47" s="77" t="s">
        <v>822</v>
      </c>
      <c r="J47" s="77" t="s">
        <v>822</v>
      </c>
      <c r="K47" s="77" t="s">
        <v>822</v>
      </c>
      <c r="L47" s="2" t="s">
        <v>822</v>
      </c>
      <c r="M47" s="2" t="s">
        <v>822</v>
      </c>
      <c r="N47" s="2" t="s">
        <v>4118</v>
      </c>
      <c r="V47" s="2"/>
      <c r="W47" s="2"/>
      <c r="X47" s="5">
        <v>0.71</v>
      </c>
      <c r="Y47" s="85">
        <v>0.71</v>
      </c>
      <c r="Z47" s="84">
        <v>4.4999999999999998E-2</v>
      </c>
      <c r="AA47" s="84">
        <v>5.6000000000000001E-2</v>
      </c>
      <c r="AB47" s="84">
        <v>8.8999999999999996E-2</v>
      </c>
      <c r="AC47" s="84">
        <v>0.158</v>
      </c>
      <c r="AD47" s="84">
        <v>0.23100000000000001</v>
      </c>
      <c r="AE47" s="84" t="s">
        <v>822</v>
      </c>
      <c r="AF47" s="84" t="s">
        <v>822</v>
      </c>
      <c r="AG47" s="84" t="s">
        <v>822</v>
      </c>
      <c r="AH47" s="33"/>
      <c r="AI47">
        <v>0.71</v>
      </c>
      <c r="AJ47" s="99">
        <f t="shared" si="1"/>
        <v>188.70970422535211</v>
      </c>
      <c r="AK47" s="103">
        <f t="shared" si="6"/>
        <v>8.8999999999999996E-2</v>
      </c>
      <c r="AL47" s="103">
        <f t="shared" si="4"/>
        <v>0.158</v>
      </c>
      <c r="AM47" s="77">
        <f t="shared" si="5"/>
        <v>0.23100000000000001</v>
      </c>
      <c r="AO47">
        <v>0.71</v>
      </c>
      <c r="AP47">
        <v>8.8999999999999996E-2</v>
      </c>
      <c r="AQ47">
        <v>0.158</v>
      </c>
      <c r="AR47">
        <v>0.23100000000000001</v>
      </c>
    </row>
    <row r="48" spans="1:44" ht="15" thickBot="1" x14ac:dyDescent="0.25">
      <c r="A48" t="s">
        <v>1246</v>
      </c>
      <c r="B48" s="5">
        <v>0.75</v>
      </c>
      <c r="C48" s="5" t="str">
        <f t="shared" si="0"/>
        <v>10.75</v>
      </c>
      <c r="D48" s="77">
        <v>8.4000000000000005E-2</v>
      </c>
      <c r="E48" s="77">
        <v>0.14899999999999999</v>
      </c>
      <c r="F48" s="77">
        <v>0.22</v>
      </c>
      <c r="G48" s="77" t="s">
        <v>822</v>
      </c>
      <c r="H48" s="77" t="s">
        <v>822</v>
      </c>
      <c r="I48" s="77" t="s">
        <v>822</v>
      </c>
      <c r="J48" s="77" t="s">
        <v>822</v>
      </c>
      <c r="K48" s="77" t="s">
        <v>822</v>
      </c>
      <c r="L48" s="2" t="s">
        <v>822</v>
      </c>
      <c r="M48" s="2" t="s">
        <v>822</v>
      </c>
      <c r="N48" s="2" t="s">
        <v>4118</v>
      </c>
      <c r="V48" s="2"/>
      <c r="W48" s="2"/>
      <c r="X48" s="5">
        <v>0.72</v>
      </c>
      <c r="Z48" s="84">
        <v>4.4999999999999998E-2</v>
      </c>
      <c r="AA48" s="84">
        <v>5.6000000000000001E-2</v>
      </c>
      <c r="AB48" s="84">
        <v>8.8999999999999996E-2</v>
      </c>
      <c r="AC48" s="84">
        <v>0.158</v>
      </c>
      <c r="AD48" s="84">
        <v>0.23100000000000001</v>
      </c>
      <c r="AE48" s="84" t="s">
        <v>822</v>
      </c>
      <c r="AF48" s="84" t="s">
        <v>822</v>
      </c>
      <c r="AG48" s="84" t="s">
        <v>822</v>
      </c>
      <c r="AH48" s="33"/>
      <c r="AI48" s="33">
        <v>0.72</v>
      </c>
      <c r="AJ48" s="99">
        <f t="shared" si="1"/>
        <v>186.08873611111113</v>
      </c>
      <c r="AK48" s="103">
        <f t="shared" si="6"/>
        <v>8.7999999999999995E-2</v>
      </c>
      <c r="AL48" s="103">
        <f t="shared" si="4"/>
        <v>0.156</v>
      </c>
      <c r="AM48" s="77">
        <f t="shared" si="5"/>
        <v>0.22800000000000001</v>
      </c>
      <c r="AO48" s="33">
        <v>0.72</v>
      </c>
      <c r="AP48">
        <v>8.7999999999999995E-2</v>
      </c>
      <c r="AQ48">
        <v>0.156</v>
      </c>
      <c r="AR48">
        <v>0.22800000000000001</v>
      </c>
    </row>
    <row r="49" spans="1:44" ht="15.75" thickBot="1" x14ac:dyDescent="0.25">
      <c r="A49" t="s">
        <v>1246</v>
      </c>
      <c r="B49" s="5">
        <v>0.76</v>
      </c>
      <c r="C49" s="5" t="str">
        <f t="shared" si="0"/>
        <v>10.76</v>
      </c>
      <c r="D49" s="77">
        <v>8.2000000000000003E-2</v>
      </c>
      <c r="E49" s="77">
        <v>0.14699999999999999</v>
      </c>
      <c r="F49" s="77">
        <v>0.217</v>
      </c>
      <c r="G49" s="77" t="s">
        <v>822</v>
      </c>
      <c r="H49" s="77" t="s">
        <v>822</v>
      </c>
      <c r="I49" s="77" t="s">
        <v>822</v>
      </c>
      <c r="J49" s="77" t="s">
        <v>822</v>
      </c>
      <c r="K49" s="77" t="s">
        <v>822</v>
      </c>
      <c r="L49" s="2" t="s">
        <v>822</v>
      </c>
      <c r="M49" s="2" t="s">
        <v>822</v>
      </c>
      <c r="N49" s="2" t="s">
        <v>4118</v>
      </c>
      <c r="V49" s="2"/>
      <c r="W49" s="2"/>
      <c r="X49" s="5">
        <v>0.73</v>
      </c>
      <c r="Y49" s="85">
        <v>0.73</v>
      </c>
      <c r="Z49" s="84">
        <v>4.4999999999999998E-2</v>
      </c>
      <c r="AA49" s="84">
        <v>5.3999999999999999E-2</v>
      </c>
      <c r="AB49" s="84">
        <v>8.5999999999999993E-2</v>
      </c>
      <c r="AC49" s="84">
        <v>0.154</v>
      </c>
      <c r="AD49" s="84">
        <v>0.22500000000000001</v>
      </c>
      <c r="AE49" s="84" t="s">
        <v>822</v>
      </c>
      <c r="AF49" s="84" t="s">
        <v>822</v>
      </c>
      <c r="AG49" s="84" t="s">
        <v>822</v>
      </c>
      <c r="AH49" s="33"/>
      <c r="AI49">
        <v>0.73</v>
      </c>
      <c r="AJ49" s="99">
        <f t="shared" si="1"/>
        <v>183.53957534246575</v>
      </c>
      <c r="AK49" s="103">
        <f t="shared" si="6"/>
        <v>8.5999999999999993E-2</v>
      </c>
      <c r="AL49" s="103">
        <f t="shared" si="4"/>
        <v>0.154</v>
      </c>
      <c r="AM49" s="77">
        <f t="shared" si="5"/>
        <v>0.22500000000000001</v>
      </c>
      <c r="AO49">
        <v>0.73</v>
      </c>
      <c r="AP49">
        <v>8.5999999999999993E-2</v>
      </c>
      <c r="AQ49">
        <v>0.154</v>
      </c>
      <c r="AR49">
        <v>0.22500000000000001</v>
      </c>
    </row>
    <row r="50" spans="1:44" ht="15.75" thickBot="1" x14ac:dyDescent="0.25">
      <c r="A50" t="s">
        <v>1246</v>
      </c>
      <c r="B50" s="5">
        <v>0.77</v>
      </c>
      <c r="C50" s="5" t="str">
        <f t="shared" si="0"/>
        <v>10.77</v>
      </c>
      <c r="D50" s="77">
        <v>8.1000000000000003E-2</v>
      </c>
      <c r="E50" s="77">
        <v>0.14499999999999999</v>
      </c>
      <c r="F50" s="77">
        <v>0.214</v>
      </c>
      <c r="G50" s="77" t="s">
        <v>822</v>
      </c>
      <c r="H50" s="77" t="s">
        <v>822</v>
      </c>
      <c r="I50" s="77" t="s">
        <v>822</v>
      </c>
      <c r="J50" s="77" t="s">
        <v>822</v>
      </c>
      <c r="K50" s="77" t="s">
        <v>822</v>
      </c>
      <c r="L50" s="2" t="s">
        <v>822</v>
      </c>
      <c r="M50" s="2" t="s">
        <v>822</v>
      </c>
      <c r="N50" s="2" t="s">
        <v>4118</v>
      </c>
      <c r="W50" s="2"/>
      <c r="X50" s="5">
        <v>0.74</v>
      </c>
      <c r="Y50" s="85"/>
      <c r="Z50" s="84">
        <v>4.4999999999999998E-2</v>
      </c>
      <c r="AA50" s="84">
        <v>5.3999999999999999E-2</v>
      </c>
      <c r="AB50" s="84">
        <v>8.5999999999999993E-2</v>
      </c>
      <c r="AC50" s="84">
        <v>0.154</v>
      </c>
      <c r="AD50" s="84">
        <v>0.22500000000000001</v>
      </c>
      <c r="AE50" s="84" t="s">
        <v>822</v>
      </c>
      <c r="AF50" s="84" t="s">
        <v>822</v>
      </c>
      <c r="AG50" s="84" t="s">
        <v>822</v>
      </c>
      <c r="AH50" s="33"/>
      <c r="AI50" s="33">
        <v>0.74</v>
      </c>
      <c r="AJ50" s="99">
        <f t="shared" si="1"/>
        <v>181.05931081081081</v>
      </c>
      <c r="AK50" s="103">
        <f t="shared" si="6"/>
        <v>8.5000000000000006E-2</v>
      </c>
      <c r="AL50" s="103">
        <f t="shared" si="4"/>
        <v>0.151</v>
      </c>
      <c r="AM50" s="77">
        <f t="shared" si="5"/>
        <v>0.222</v>
      </c>
      <c r="AO50" s="33">
        <v>0.74</v>
      </c>
      <c r="AP50">
        <v>8.5000000000000006E-2</v>
      </c>
      <c r="AQ50">
        <v>0.151</v>
      </c>
      <c r="AR50">
        <v>0.222</v>
      </c>
    </row>
    <row r="51" spans="1:44" ht="15.75" thickBot="1" x14ac:dyDescent="0.25">
      <c r="A51" t="s">
        <v>1246</v>
      </c>
      <c r="B51" s="5">
        <v>0.78</v>
      </c>
      <c r="C51" s="5" t="str">
        <f t="shared" si="0"/>
        <v>10.78</v>
      </c>
      <c r="D51" s="77">
        <v>0.08</v>
      </c>
      <c r="E51" s="77">
        <v>0.14399999999999999</v>
      </c>
      <c r="F51" s="77">
        <v>0.21199999999999999</v>
      </c>
      <c r="G51" s="77" t="s">
        <v>822</v>
      </c>
      <c r="H51" s="77" t="s">
        <v>822</v>
      </c>
      <c r="I51" s="77" t="s">
        <v>822</v>
      </c>
      <c r="J51" s="77" t="s">
        <v>822</v>
      </c>
      <c r="K51" s="77" t="s">
        <v>822</v>
      </c>
      <c r="L51" s="2" t="s">
        <v>822</v>
      </c>
      <c r="M51" s="2" t="s">
        <v>822</v>
      </c>
      <c r="N51" s="2" t="s">
        <v>4118</v>
      </c>
      <c r="W51" s="2"/>
      <c r="X51" s="5">
        <v>0.75</v>
      </c>
      <c r="Y51" s="85">
        <v>0.75</v>
      </c>
      <c r="Z51" s="84">
        <v>4.4999999999999998E-2</v>
      </c>
      <c r="AA51" s="84">
        <v>5.1999999999999998E-2</v>
      </c>
      <c r="AB51" s="84">
        <v>8.4000000000000005E-2</v>
      </c>
      <c r="AC51" s="84">
        <v>0.14899999999999999</v>
      </c>
      <c r="AD51" s="84">
        <v>0.22</v>
      </c>
      <c r="AE51" s="84" t="s">
        <v>822</v>
      </c>
      <c r="AF51" s="84" t="s">
        <v>822</v>
      </c>
      <c r="AG51" s="84" t="s">
        <v>822</v>
      </c>
      <c r="AH51" s="33"/>
      <c r="AI51">
        <v>0.75</v>
      </c>
      <c r="AJ51" s="99">
        <f t="shared" si="1"/>
        <v>178.64518666666666</v>
      </c>
      <c r="AK51" s="103">
        <f t="shared" si="6"/>
        <v>8.4000000000000005E-2</v>
      </c>
      <c r="AL51" s="103">
        <f t="shared" si="4"/>
        <v>0.14899999999999999</v>
      </c>
      <c r="AM51" s="77">
        <f t="shared" si="5"/>
        <v>0.22</v>
      </c>
      <c r="AO51">
        <v>0.75</v>
      </c>
      <c r="AP51">
        <v>8.4000000000000005E-2</v>
      </c>
      <c r="AQ51">
        <v>0.14899999999999999</v>
      </c>
      <c r="AR51">
        <v>0.22</v>
      </c>
    </row>
    <row r="52" spans="1:44" ht="15.75" thickBot="1" x14ac:dyDescent="0.25">
      <c r="A52" t="s">
        <v>1246</v>
      </c>
      <c r="B52" s="5">
        <v>0.79</v>
      </c>
      <c r="C52" s="5" t="str">
        <f t="shared" si="0"/>
        <v>10.79</v>
      </c>
      <c r="D52" s="77">
        <v>7.9000000000000001E-2</v>
      </c>
      <c r="E52" s="77">
        <v>0.14199999999999999</v>
      </c>
      <c r="F52" s="77">
        <v>0.20899999999999999</v>
      </c>
      <c r="G52" s="77" t="s">
        <v>822</v>
      </c>
      <c r="H52" s="77" t="s">
        <v>822</v>
      </c>
      <c r="I52" s="77" t="s">
        <v>822</v>
      </c>
      <c r="J52" s="77" t="s">
        <v>822</v>
      </c>
      <c r="K52" s="77" t="s">
        <v>822</v>
      </c>
      <c r="L52" s="2" t="s">
        <v>822</v>
      </c>
      <c r="M52" s="2" t="s">
        <v>822</v>
      </c>
      <c r="N52" s="2" t="s">
        <v>4118</v>
      </c>
      <c r="W52" s="2"/>
      <c r="X52" s="5">
        <v>0.76</v>
      </c>
      <c r="Y52" s="85"/>
      <c r="Z52" s="84">
        <v>4.4999999999999998E-2</v>
      </c>
      <c r="AA52" s="84">
        <v>5.1999999999999998E-2</v>
      </c>
      <c r="AB52" s="84">
        <v>8.4000000000000005E-2</v>
      </c>
      <c r="AC52" s="84">
        <v>0.14899999999999999</v>
      </c>
      <c r="AD52" s="84">
        <v>0.22</v>
      </c>
      <c r="AE52" s="84" t="s">
        <v>822</v>
      </c>
      <c r="AF52" s="84" t="s">
        <v>822</v>
      </c>
      <c r="AG52" s="84" t="s">
        <v>822</v>
      </c>
      <c r="AH52" s="33"/>
      <c r="AI52" s="33">
        <v>0.76</v>
      </c>
      <c r="AJ52" s="99">
        <f t="shared" si="1"/>
        <v>176.29459210526315</v>
      </c>
      <c r="AK52" s="103">
        <f t="shared" si="6"/>
        <v>8.2000000000000003E-2</v>
      </c>
      <c r="AL52" s="103">
        <f t="shared" si="4"/>
        <v>0.14699999999999999</v>
      </c>
      <c r="AM52" s="77">
        <f t="shared" si="5"/>
        <v>0.217</v>
      </c>
      <c r="AO52" s="33">
        <v>0.76</v>
      </c>
      <c r="AP52">
        <v>8.2000000000000003E-2</v>
      </c>
      <c r="AQ52">
        <v>0.14699999999999999</v>
      </c>
      <c r="AR52">
        <v>0.217</v>
      </c>
    </row>
    <row r="53" spans="1:44" ht="15.75" thickBot="1" x14ac:dyDescent="0.25">
      <c r="A53" t="s">
        <v>1246</v>
      </c>
      <c r="B53" s="5">
        <v>0.8</v>
      </c>
      <c r="C53" s="5" t="str">
        <f t="shared" si="0"/>
        <v>10.8</v>
      </c>
      <c r="D53" s="77">
        <v>7.6999999999999999E-2</v>
      </c>
      <c r="E53" s="77">
        <v>0.14000000000000001</v>
      </c>
      <c r="F53" s="77">
        <v>0.20699999999999999</v>
      </c>
      <c r="G53" s="77" t="s">
        <v>822</v>
      </c>
      <c r="H53" s="77" t="s">
        <v>822</v>
      </c>
      <c r="I53" s="77" t="s">
        <v>822</v>
      </c>
      <c r="J53" s="77" t="s">
        <v>822</v>
      </c>
      <c r="K53" s="77" t="s">
        <v>822</v>
      </c>
      <c r="L53" s="2" t="s">
        <v>822</v>
      </c>
      <c r="M53" s="2" t="s">
        <v>822</v>
      </c>
      <c r="N53" s="2" t="s">
        <v>4118</v>
      </c>
      <c r="W53" s="2"/>
      <c r="X53" s="5">
        <v>0.77</v>
      </c>
      <c r="Y53" s="85">
        <v>0.77</v>
      </c>
      <c r="Z53" s="84">
        <v>4.4999999999999998E-2</v>
      </c>
      <c r="AA53" s="84">
        <v>0.05</v>
      </c>
      <c r="AB53" s="84">
        <v>8.1000000000000003E-2</v>
      </c>
      <c r="AC53" s="84">
        <v>0.14499999999999999</v>
      </c>
      <c r="AD53" s="84">
        <v>0.214</v>
      </c>
      <c r="AE53" s="84" t="s">
        <v>822</v>
      </c>
      <c r="AF53" s="84" t="s">
        <v>822</v>
      </c>
      <c r="AG53" s="84" t="s">
        <v>822</v>
      </c>
      <c r="AH53" s="33"/>
      <c r="AI53">
        <v>0.77</v>
      </c>
      <c r="AJ53" s="99">
        <f t="shared" si="1"/>
        <v>174.00505194805194</v>
      </c>
      <c r="AK53" s="103">
        <f t="shared" si="6"/>
        <v>8.1000000000000003E-2</v>
      </c>
      <c r="AL53" s="103">
        <f t="shared" si="4"/>
        <v>0.14499999999999999</v>
      </c>
      <c r="AM53" s="77">
        <f t="shared" si="5"/>
        <v>0.214</v>
      </c>
      <c r="AO53">
        <v>0.77</v>
      </c>
      <c r="AP53">
        <v>8.1000000000000003E-2</v>
      </c>
      <c r="AQ53">
        <v>0.14499999999999999</v>
      </c>
      <c r="AR53">
        <v>0.214</v>
      </c>
    </row>
    <row r="54" spans="1:44" ht="15.75" thickBot="1" x14ac:dyDescent="0.25">
      <c r="A54" t="s">
        <v>1246</v>
      </c>
      <c r="B54" s="5">
        <v>0.81</v>
      </c>
      <c r="C54" s="5" t="str">
        <f t="shared" si="0"/>
        <v>10.81</v>
      </c>
      <c r="D54" s="77">
        <v>7.5999999999999998E-2</v>
      </c>
      <c r="E54" s="77">
        <v>0.13800000000000001</v>
      </c>
      <c r="F54" s="77">
        <v>0.20499999999999999</v>
      </c>
      <c r="G54" s="77" t="s">
        <v>822</v>
      </c>
      <c r="H54" s="77" t="s">
        <v>822</v>
      </c>
      <c r="I54" s="77" t="s">
        <v>822</v>
      </c>
      <c r="J54" s="77" t="s">
        <v>822</v>
      </c>
      <c r="K54" s="77" t="s">
        <v>822</v>
      </c>
      <c r="L54" s="2" t="s">
        <v>822</v>
      </c>
      <c r="M54" s="2" t="s">
        <v>822</v>
      </c>
      <c r="N54" s="2" t="s">
        <v>4118</v>
      </c>
      <c r="W54" s="2"/>
      <c r="X54" s="5">
        <v>0.78</v>
      </c>
      <c r="Y54" s="85">
        <v>0.78</v>
      </c>
      <c r="Z54" s="84">
        <v>4.4999999999999998E-2</v>
      </c>
      <c r="AA54" s="84">
        <v>4.9000000000000002E-2</v>
      </c>
      <c r="AB54" s="84">
        <v>0.08</v>
      </c>
      <c r="AC54" s="84">
        <v>0.14399999999999999</v>
      </c>
      <c r="AD54" s="84">
        <v>0.21199999999999999</v>
      </c>
      <c r="AE54" s="84" t="s">
        <v>822</v>
      </c>
      <c r="AF54" s="84" t="s">
        <v>822</v>
      </c>
      <c r="AG54" s="84" t="s">
        <v>822</v>
      </c>
      <c r="AH54" s="33"/>
      <c r="AI54" s="33">
        <v>0.78</v>
      </c>
      <c r="AJ54" s="99">
        <f t="shared" si="1"/>
        <v>171.77421794871793</v>
      </c>
      <c r="AK54" s="103">
        <f t="shared" si="6"/>
        <v>0.08</v>
      </c>
      <c r="AL54" s="103">
        <f t="shared" si="4"/>
        <v>0.14399999999999999</v>
      </c>
      <c r="AM54" s="77">
        <f t="shared" si="5"/>
        <v>0.21199999999999999</v>
      </c>
      <c r="AO54" s="33">
        <v>0.78</v>
      </c>
      <c r="AP54">
        <v>0.08</v>
      </c>
      <c r="AQ54">
        <v>0.14399999999999999</v>
      </c>
      <c r="AR54">
        <v>0.21199999999999999</v>
      </c>
    </row>
    <row r="55" spans="1:44" ht="15.75" thickBot="1" x14ac:dyDescent="0.25">
      <c r="A55" t="s">
        <v>1246</v>
      </c>
      <c r="B55" s="5">
        <v>0.82</v>
      </c>
      <c r="C55" s="5" t="str">
        <f t="shared" si="0"/>
        <v>10.82</v>
      </c>
      <c r="D55" s="77">
        <v>7.4999999999999997E-2</v>
      </c>
      <c r="E55" s="77">
        <v>0.13600000000000001</v>
      </c>
      <c r="F55" s="77">
        <v>0.20300000000000001</v>
      </c>
      <c r="G55" s="77" t="s">
        <v>822</v>
      </c>
      <c r="H55" s="77" t="s">
        <v>822</v>
      </c>
      <c r="I55" s="77" t="s">
        <v>822</v>
      </c>
      <c r="J55" s="77" t="s">
        <v>822</v>
      </c>
      <c r="K55" s="77" t="s">
        <v>822</v>
      </c>
      <c r="L55" s="2" t="s">
        <v>822</v>
      </c>
      <c r="M55" s="2" t="s">
        <v>822</v>
      </c>
      <c r="N55" s="2" t="s">
        <v>4118</v>
      </c>
      <c r="W55" s="2"/>
      <c r="X55" s="5">
        <v>0.79</v>
      </c>
      <c r="Y55" s="85">
        <v>0.79</v>
      </c>
      <c r="Z55" s="84">
        <v>4.4999999999999998E-2</v>
      </c>
      <c r="AA55" s="84">
        <v>4.8000000000000001E-2</v>
      </c>
      <c r="AB55" s="84">
        <v>7.9000000000000001E-2</v>
      </c>
      <c r="AC55" s="84">
        <v>0.14199999999999999</v>
      </c>
      <c r="AD55" s="84">
        <v>0.20899999999999999</v>
      </c>
      <c r="AE55" s="84" t="s">
        <v>822</v>
      </c>
      <c r="AF55" s="84" t="s">
        <v>822</v>
      </c>
      <c r="AG55" s="84" t="s">
        <v>822</v>
      </c>
      <c r="AH55" s="33"/>
      <c r="AI55">
        <v>0.79</v>
      </c>
      <c r="AJ55" s="99">
        <f t="shared" si="1"/>
        <v>169.59986075949368</v>
      </c>
      <c r="AK55" s="103">
        <f t="shared" si="6"/>
        <v>7.9000000000000001E-2</v>
      </c>
      <c r="AL55" s="103">
        <f t="shared" si="4"/>
        <v>0.14199999999999999</v>
      </c>
      <c r="AM55" s="77">
        <f t="shared" si="5"/>
        <v>0.20899999999999999</v>
      </c>
      <c r="AO55">
        <v>0.79</v>
      </c>
      <c r="AP55">
        <v>7.9000000000000001E-2</v>
      </c>
      <c r="AQ55">
        <v>0.14199999999999999</v>
      </c>
      <c r="AR55">
        <v>0.20899999999999999</v>
      </c>
    </row>
    <row r="56" spans="1:44" ht="15" thickBot="1" x14ac:dyDescent="0.25">
      <c r="A56" t="s">
        <v>1246</v>
      </c>
      <c r="B56" s="5">
        <v>0.83</v>
      </c>
      <c r="C56" s="5" t="str">
        <f t="shared" si="0"/>
        <v>10.83</v>
      </c>
      <c r="D56" s="77">
        <v>7.3999999999999996E-2</v>
      </c>
      <c r="E56" s="77">
        <v>0.13500000000000001</v>
      </c>
      <c r="F56" s="77">
        <v>0.2</v>
      </c>
      <c r="G56" s="77" t="s">
        <v>822</v>
      </c>
      <c r="H56" s="77" t="s">
        <v>822</v>
      </c>
      <c r="I56" s="77" t="s">
        <v>822</v>
      </c>
      <c r="J56" s="77" t="s">
        <v>822</v>
      </c>
      <c r="K56" s="77" t="s">
        <v>822</v>
      </c>
      <c r="L56" s="2" t="s">
        <v>822</v>
      </c>
      <c r="M56" s="2" t="s">
        <v>822</v>
      </c>
      <c r="N56" s="2" t="s">
        <v>4118</v>
      </c>
      <c r="W56" s="2"/>
      <c r="X56" s="5">
        <v>0.8</v>
      </c>
      <c r="Z56" s="84">
        <v>4.4999999999999998E-2</v>
      </c>
      <c r="AA56" s="84">
        <v>4.8000000000000001E-2</v>
      </c>
      <c r="AB56" s="84">
        <v>7.9000000000000001E-2</v>
      </c>
      <c r="AC56" s="84">
        <v>0.14199999999999999</v>
      </c>
      <c r="AD56" s="84">
        <v>0.20899999999999999</v>
      </c>
      <c r="AE56" s="84" t="s">
        <v>822</v>
      </c>
      <c r="AF56" s="84" t="s">
        <v>822</v>
      </c>
      <c r="AG56" s="84" t="s">
        <v>822</v>
      </c>
      <c r="AH56" s="33"/>
      <c r="AI56" s="33">
        <v>0.8</v>
      </c>
      <c r="AJ56" s="99">
        <f t="shared" si="1"/>
        <v>167.4798625</v>
      </c>
      <c r="AK56" s="103">
        <f t="shared" si="6"/>
        <v>7.6999999999999999E-2</v>
      </c>
      <c r="AL56" s="103">
        <f t="shared" si="4"/>
        <v>0.14000000000000001</v>
      </c>
      <c r="AM56" s="77">
        <f t="shared" si="5"/>
        <v>0.20699999999999999</v>
      </c>
      <c r="AO56" s="33">
        <v>0.8</v>
      </c>
      <c r="AP56">
        <v>7.6999999999999999E-2</v>
      </c>
      <c r="AQ56">
        <v>0.14000000000000001</v>
      </c>
      <c r="AR56">
        <v>0.20699999999999999</v>
      </c>
    </row>
    <row r="57" spans="1:44" ht="15" thickBot="1" x14ac:dyDescent="0.25">
      <c r="A57" t="s">
        <v>1246</v>
      </c>
      <c r="B57" s="5">
        <v>0.84</v>
      </c>
      <c r="C57" s="5" t="str">
        <f t="shared" si="0"/>
        <v>10.84</v>
      </c>
      <c r="D57" s="77">
        <v>7.2999999999999995E-2</v>
      </c>
      <c r="E57" s="77">
        <v>0.13300000000000001</v>
      </c>
      <c r="F57" s="77">
        <v>0.19800000000000001</v>
      </c>
      <c r="G57" s="77" t="s">
        <v>822</v>
      </c>
      <c r="H57" s="77" t="s">
        <v>822</v>
      </c>
      <c r="I57" s="77" t="s">
        <v>822</v>
      </c>
      <c r="J57" s="77" t="s">
        <v>822</v>
      </c>
      <c r="K57" s="77" t="s">
        <v>822</v>
      </c>
      <c r="L57" s="2" t="s">
        <v>822</v>
      </c>
      <c r="M57" s="2" t="s">
        <v>822</v>
      </c>
      <c r="N57" s="2" t="s">
        <v>4118</v>
      </c>
      <c r="W57" s="2"/>
      <c r="X57" s="5">
        <v>0.81</v>
      </c>
      <c r="Z57" s="84">
        <v>4.4999999999999998E-2</v>
      </c>
      <c r="AA57" s="84">
        <v>4.8000000000000001E-2</v>
      </c>
      <c r="AB57" s="84">
        <v>7.9000000000000001E-2</v>
      </c>
      <c r="AC57" s="84">
        <v>0.14199999999999999</v>
      </c>
      <c r="AD57" s="84">
        <v>0.20899999999999999</v>
      </c>
      <c r="AE57" s="84" t="s">
        <v>822</v>
      </c>
      <c r="AF57" s="84" t="s">
        <v>822</v>
      </c>
      <c r="AG57" s="84" t="s">
        <v>822</v>
      </c>
      <c r="AH57" s="33"/>
      <c r="AI57">
        <v>0.81</v>
      </c>
      <c r="AJ57" s="99">
        <f t="shared" si="1"/>
        <v>165.41220987654322</v>
      </c>
      <c r="AK57" s="103">
        <f t="shared" si="6"/>
        <v>7.5999999999999998E-2</v>
      </c>
      <c r="AL57" s="103">
        <f t="shared" si="4"/>
        <v>0.13800000000000001</v>
      </c>
      <c r="AM57" s="77">
        <f t="shared" si="5"/>
        <v>0.20499999999999999</v>
      </c>
      <c r="AO57">
        <v>0.81</v>
      </c>
      <c r="AP57">
        <v>7.5999999999999998E-2</v>
      </c>
      <c r="AQ57">
        <v>0.13800000000000001</v>
      </c>
      <c r="AR57">
        <v>0.20499999999999999</v>
      </c>
    </row>
    <row r="58" spans="1:44" ht="15" thickBot="1" x14ac:dyDescent="0.25">
      <c r="A58" t="s">
        <v>1246</v>
      </c>
      <c r="B58" s="5">
        <v>0.85</v>
      </c>
      <c r="C58" s="5" t="str">
        <f t="shared" si="0"/>
        <v>10.85</v>
      </c>
      <c r="D58" s="77">
        <v>7.1999999999999995E-2</v>
      </c>
      <c r="E58" s="77">
        <v>0.13100000000000001</v>
      </c>
      <c r="F58" s="77">
        <v>0.19600000000000001</v>
      </c>
      <c r="G58" s="77" t="s">
        <v>822</v>
      </c>
      <c r="H58" s="77" t="s">
        <v>822</v>
      </c>
      <c r="I58" s="77" t="s">
        <v>822</v>
      </c>
      <c r="J58" s="77" t="s">
        <v>822</v>
      </c>
      <c r="K58" s="77" t="s">
        <v>822</v>
      </c>
      <c r="L58" s="2" t="s">
        <v>822</v>
      </c>
      <c r="M58" s="2" t="s">
        <v>822</v>
      </c>
      <c r="N58" s="2" t="s">
        <v>4118</v>
      </c>
      <c r="W58" s="2"/>
      <c r="X58" s="5">
        <v>0.82</v>
      </c>
      <c r="Z58" s="84">
        <v>4.4999999999999998E-2</v>
      </c>
      <c r="AA58" s="84">
        <v>4.8000000000000001E-2</v>
      </c>
      <c r="AB58" s="84">
        <v>7.9000000000000001E-2</v>
      </c>
      <c r="AC58" s="84">
        <v>0.14199999999999999</v>
      </c>
      <c r="AD58" s="84">
        <v>0.20899999999999999</v>
      </c>
      <c r="AE58" s="84" t="s">
        <v>822</v>
      </c>
      <c r="AF58" s="84" t="s">
        <v>822</v>
      </c>
      <c r="AG58" s="84" t="s">
        <v>822</v>
      </c>
      <c r="AH58" s="33"/>
      <c r="AI58" s="33">
        <v>0.82</v>
      </c>
      <c r="AJ58" s="99">
        <f t="shared" si="1"/>
        <v>163.39498780487807</v>
      </c>
      <c r="AK58" s="103">
        <f t="shared" si="6"/>
        <v>7.4999999999999997E-2</v>
      </c>
      <c r="AL58" s="103">
        <f t="shared" si="4"/>
        <v>0.13600000000000001</v>
      </c>
      <c r="AM58" s="77">
        <f t="shared" si="5"/>
        <v>0.20300000000000001</v>
      </c>
      <c r="AO58" s="33">
        <v>0.82</v>
      </c>
      <c r="AP58">
        <v>7.4999999999999997E-2</v>
      </c>
      <c r="AQ58">
        <v>0.13600000000000001</v>
      </c>
      <c r="AR58">
        <v>0.20300000000000001</v>
      </c>
    </row>
    <row r="59" spans="1:44" ht="15.75" thickBot="1" x14ac:dyDescent="0.25">
      <c r="A59" t="s">
        <v>1246</v>
      </c>
      <c r="B59" s="5">
        <v>0.86</v>
      </c>
      <c r="C59" s="5" t="str">
        <f t="shared" si="0"/>
        <v>10.86</v>
      </c>
      <c r="D59" s="77">
        <v>7.0999999999999994E-2</v>
      </c>
      <c r="E59" s="77">
        <v>0.13</v>
      </c>
      <c r="F59" s="77">
        <v>0.19400000000000001</v>
      </c>
      <c r="G59" s="77" t="s">
        <v>822</v>
      </c>
      <c r="H59" s="77" t="s">
        <v>822</v>
      </c>
      <c r="I59" s="77" t="s">
        <v>822</v>
      </c>
      <c r="J59" s="77" t="s">
        <v>822</v>
      </c>
      <c r="K59" s="77" t="s">
        <v>822</v>
      </c>
      <c r="L59" s="2" t="s">
        <v>822</v>
      </c>
      <c r="M59" s="2" t="s">
        <v>822</v>
      </c>
      <c r="N59" s="2" t="s">
        <v>4118</v>
      </c>
      <c r="W59" s="2"/>
      <c r="X59" s="5">
        <v>0.83</v>
      </c>
      <c r="Y59" s="85">
        <v>0.83</v>
      </c>
      <c r="Z59" s="84">
        <v>4.3999999999999997E-2</v>
      </c>
      <c r="AA59" s="84">
        <v>4.4999999999999998E-2</v>
      </c>
      <c r="AB59" s="84">
        <v>7.3999999999999996E-2</v>
      </c>
      <c r="AC59" s="84">
        <v>0.13500000000000001</v>
      </c>
      <c r="AD59" s="84">
        <v>0.2</v>
      </c>
      <c r="AE59" s="84" t="s">
        <v>822</v>
      </c>
      <c r="AF59" s="84" t="s">
        <v>822</v>
      </c>
      <c r="AG59" s="84" t="s">
        <v>822</v>
      </c>
      <c r="AH59" s="33"/>
      <c r="AI59">
        <v>0.83</v>
      </c>
      <c r="AJ59" s="99">
        <f t="shared" si="1"/>
        <v>161.42637349397592</v>
      </c>
      <c r="AK59" s="103">
        <f t="shared" si="6"/>
        <v>7.3999999999999996E-2</v>
      </c>
      <c r="AL59" s="103">
        <f t="shared" si="4"/>
        <v>0.13500000000000001</v>
      </c>
      <c r="AM59" s="77">
        <f t="shared" si="5"/>
        <v>0.2</v>
      </c>
      <c r="AO59">
        <v>0.83</v>
      </c>
      <c r="AP59">
        <v>7.3999999999999996E-2</v>
      </c>
      <c r="AQ59">
        <v>0.13500000000000001</v>
      </c>
      <c r="AR59">
        <v>0.2</v>
      </c>
    </row>
    <row r="60" spans="1:44" ht="15.75" thickBot="1" x14ac:dyDescent="0.25">
      <c r="A60" t="s">
        <v>1246</v>
      </c>
      <c r="B60" s="5">
        <v>0.87</v>
      </c>
      <c r="C60" s="5" t="str">
        <f t="shared" si="0"/>
        <v>10.87</v>
      </c>
      <c r="D60" s="77">
        <v>7.0999999999999994E-2</v>
      </c>
      <c r="E60" s="77">
        <v>0.129</v>
      </c>
      <c r="F60" s="77">
        <v>0.192</v>
      </c>
      <c r="G60" s="77" t="s">
        <v>822</v>
      </c>
      <c r="H60" s="77" t="s">
        <v>822</v>
      </c>
      <c r="I60" s="77" t="s">
        <v>822</v>
      </c>
      <c r="J60" s="77" t="s">
        <v>822</v>
      </c>
      <c r="K60" s="77" t="s">
        <v>822</v>
      </c>
      <c r="L60" s="2" t="s">
        <v>822</v>
      </c>
      <c r="M60" s="2" t="s">
        <v>822</v>
      </c>
      <c r="N60" s="2" t="s">
        <v>4118</v>
      </c>
      <c r="W60" s="2"/>
      <c r="X60" s="5">
        <v>0.84</v>
      </c>
      <c r="Y60" s="85">
        <v>0.84</v>
      </c>
      <c r="Z60" s="84">
        <v>4.3999999999999997E-2</v>
      </c>
      <c r="AA60" s="84">
        <v>4.3999999999999997E-2</v>
      </c>
      <c r="AB60" s="84">
        <v>7.2999999999999995E-2</v>
      </c>
      <c r="AC60" s="84">
        <v>0.13300000000000001</v>
      </c>
      <c r="AD60" s="84">
        <v>0.19800000000000001</v>
      </c>
      <c r="AE60" s="84" t="s">
        <v>822</v>
      </c>
      <c r="AF60" s="84" t="s">
        <v>822</v>
      </c>
      <c r="AG60" s="84" t="s">
        <v>822</v>
      </c>
      <c r="AH60" s="33"/>
      <c r="AI60" s="33">
        <v>0.84</v>
      </c>
      <c r="AJ60" s="99">
        <f t="shared" si="1"/>
        <v>159.50463095238095</v>
      </c>
      <c r="AK60" s="103">
        <f t="shared" si="6"/>
        <v>7.2999999999999995E-2</v>
      </c>
      <c r="AL60" s="103">
        <f t="shared" si="4"/>
        <v>0.13300000000000001</v>
      </c>
      <c r="AM60" s="77">
        <f t="shared" si="5"/>
        <v>0.19800000000000001</v>
      </c>
      <c r="AO60" s="33">
        <v>0.84</v>
      </c>
      <c r="AP60">
        <v>7.2999999999999995E-2</v>
      </c>
      <c r="AQ60">
        <v>0.13300000000000001</v>
      </c>
      <c r="AR60">
        <v>0.19800000000000001</v>
      </c>
    </row>
    <row r="61" spans="1:44" ht="15.75" thickBot="1" x14ac:dyDescent="0.25">
      <c r="A61" t="s">
        <v>1246</v>
      </c>
      <c r="B61" s="5">
        <v>0.88</v>
      </c>
      <c r="C61" s="5" t="str">
        <f t="shared" si="0"/>
        <v>10.88</v>
      </c>
      <c r="D61" s="77">
        <v>7.0000000000000007E-2</v>
      </c>
      <c r="E61" s="77">
        <v>0.127</v>
      </c>
      <c r="F61" s="77">
        <v>0.19</v>
      </c>
      <c r="G61" s="77" t="s">
        <v>822</v>
      </c>
      <c r="H61" s="77" t="s">
        <v>822</v>
      </c>
      <c r="I61" s="77" t="s">
        <v>822</v>
      </c>
      <c r="J61" s="77" t="s">
        <v>822</v>
      </c>
      <c r="K61" s="77" t="s">
        <v>822</v>
      </c>
      <c r="L61" s="2" t="s">
        <v>822</v>
      </c>
      <c r="M61" s="2" t="s">
        <v>822</v>
      </c>
      <c r="N61" s="2" t="s">
        <v>4118</v>
      </c>
      <c r="W61" s="2"/>
      <c r="X61" s="5">
        <v>0.85</v>
      </c>
      <c r="Y61" s="85">
        <v>0.85</v>
      </c>
      <c r="Z61" s="84">
        <v>4.3999999999999997E-2</v>
      </c>
      <c r="AA61" s="84">
        <v>4.3999999999999997E-2</v>
      </c>
      <c r="AB61" s="84">
        <v>7.1999999999999995E-2</v>
      </c>
      <c r="AC61" s="84">
        <v>0.13200000000000001</v>
      </c>
      <c r="AD61" s="84">
        <v>0.19600000000000001</v>
      </c>
      <c r="AE61" s="84" t="s">
        <v>822</v>
      </c>
      <c r="AF61" s="84" t="s">
        <v>822</v>
      </c>
      <c r="AG61" s="84" t="s">
        <v>822</v>
      </c>
      <c r="AH61" s="33"/>
      <c r="AI61">
        <v>0.85</v>
      </c>
      <c r="AJ61" s="104">
        <f t="shared" si="1"/>
        <v>157.62810588235294</v>
      </c>
      <c r="AK61" s="103">
        <f t="shared" si="6"/>
        <v>7.1999999999999995E-2</v>
      </c>
      <c r="AL61" s="103">
        <f t="shared" si="4"/>
        <v>0.13100000000000001</v>
      </c>
      <c r="AM61" s="77">
        <f t="shared" si="5"/>
        <v>0.19600000000000001</v>
      </c>
      <c r="AO61">
        <v>0.85</v>
      </c>
      <c r="AP61">
        <v>7.1999999999999995E-2</v>
      </c>
      <c r="AQ61">
        <v>0.13100000000000001</v>
      </c>
      <c r="AR61">
        <v>0.19600000000000001</v>
      </c>
    </row>
    <row r="62" spans="1:44" ht="15.75" thickBot="1" x14ac:dyDescent="0.25">
      <c r="A62" t="s">
        <v>1246</v>
      </c>
      <c r="B62" s="5">
        <v>0.89</v>
      </c>
      <c r="C62" s="5" t="str">
        <f t="shared" si="0"/>
        <v>10.89</v>
      </c>
      <c r="D62" s="77">
        <v>6.9000000000000006E-2</v>
      </c>
      <c r="E62" s="77">
        <v>0.126</v>
      </c>
      <c r="F62" s="77">
        <v>0.188</v>
      </c>
      <c r="G62" s="77" t="s">
        <v>822</v>
      </c>
      <c r="H62" s="77" t="s">
        <v>822</v>
      </c>
      <c r="I62" s="77" t="s">
        <v>822</v>
      </c>
      <c r="J62" s="77" t="s">
        <v>822</v>
      </c>
      <c r="K62" s="77" t="s">
        <v>822</v>
      </c>
      <c r="L62" s="2" t="s">
        <v>822</v>
      </c>
      <c r="M62" s="2" t="s">
        <v>822</v>
      </c>
      <c r="N62" s="2" t="s">
        <v>4118</v>
      </c>
      <c r="X62" s="5">
        <v>0.86</v>
      </c>
      <c r="Y62" s="85">
        <v>0.86</v>
      </c>
      <c r="Z62" s="84">
        <v>4.2999999999999997E-2</v>
      </c>
      <c r="AA62" s="84">
        <v>4.2999999999999997E-2</v>
      </c>
      <c r="AB62" s="84">
        <v>7.1999999999999995E-2</v>
      </c>
      <c r="AC62" s="84">
        <v>0.13</v>
      </c>
      <c r="AD62" s="84">
        <v>0.19400000000000001</v>
      </c>
      <c r="AE62" s="84" t="s">
        <v>822</v>
      </c>
      <c r="AF62" s="84" t="s">
        <v>822</v>
      </c>
      <c r="AG62" s="84" t="s">
        <v>822</v>
      </c>
      <c r="AH62" s="33"/>
      <c r="AI62" s="33">
        <v>0.86</v>
      </c>
      <c r="AJ62" s="104">
        <f t="shared" si="1"/>
        <v>155.79522093023257</v>
      </c>
      <c r="AK62" s="103">
        <f t="shared" si="6"/>
        <v>7.0999999999999994E-2</v>
      </c>
      <c r="AL62" s="103">
        <f t="shared" si="4"/>
        <v>0.13</v>
      </c>
      <c r="AM62" s="77">
        <f t="shared" si="5"/>
        <v>0.19400000000000001</v>
      </c>
      <c r="AO62" s="33">
        <v>0.86</v>
      </c>
      <c r="AP62">
        <v>7.0999999999999994E-2</v>
      </c>
      <c r="AQ62">
        <v>0.13</v>
      </c>
      <c r="AR62">
        <v>0.19400000000000001</v>
      </c>
    </row>
    <row r="63" spans="1:44" ht="15" thickBot="1" x14ac:dyDescent="0.25">
      <c r="A63" t="s">
        <v>1246</v>
      </c>
      <c r="B63" s="5">
        <v>0.9</v>
      </c>
      <c r="C63" s="5" t="str">
        <f t="shared" si="0"/>
        <v>10.9</v>
      </c>
      <c r="D63" s="77">
        <v>6.8000000000000005E-2</v>
      </c>
      <c r="E63" s="77">
        <v>0.124</v>
      </c>
      <c r="F63" s="77">
        <v>0.186</v>
      </c>
      <c r="G63" s="77" t="s">
        <v>822</v>
      </c>
      <c r="H63" s="77" t="s">
        <v>822</v>
      </c>
      <c r="I63" s="77" t="s">
        <v>822</v>
      </c>
      <c r="J63" s="77" t="s">
        <v>822</v>
      </c>
      <c r="K63" s="77" t="s">
        <v>822</v>
      </c>
      <c r="L63" s="2" t="s">
        <v>822</v>
      </c>
      <c r="M63" s="2" t="s">
        <v>822</v>
      </c>
      <c r="N63" s="2" t="s">
        <v>4118</v>
      </c>
      <c r="X63" s="5">
        <v>0.87</v>
      </c>
      <c r="Z63" s="84">
        <v>4.2999999999999997E-2</v>
      </c>
      <c r="AA63" s="84">
        <v>4.2999999999999997E-2</v>
      </c>
      <c r="AB63" s="84">
        <v>7.1999999999999995E-2</v>
      </c>
      <c r="AC63" s="84">
        <v>0.13</v>
      </c>
      <c r="AD63" s="84">
        <v>0.19400000000000001</v>
      </c>
      <c r="AE63" s="84" t="s">
        <v>822</v>
      </c>
      <c r="AF63" s="84" t="s">
        <v>822</v>
      </c>
      <c r="AG63" s="84" t="s">
        <v>822</v>
      </c>
      <c r="AH63" s="33"/>
      <c r="AI63">
        <v>0.87</v>
      </c>
      <c r="AJ63" s="100">
        <f t="shared" si="1"/>
        <v>154.00447126436782</v>
      </c>
      <c r="AK63" s="105">
        <f>ROUND(((0.0131*AJ63)-0.225)*0.03937,3)</f>
        <v>7.0999999999999994E-2</v>
      </c>
      <c r="AL63" s="106">
        <f>ROUND(((0.0203*AJ63)+0.14)*0.03937,3)</f>
        <v>0.129</v>
      </c>
      <c r="AM63" s="77">
        <f t="shared" si="5"/>
        <v>0.192</v>
      </c>
      <c r="AO63">
        <v>0.87</v>
      </c>
      <c r="AP63">
        <v>7.0999999999999994E-2</v>
      </c>
      <c r="AQ63">
        <v>0.129</v>
      </c>
      <c r="AR63">
        <v>0.192</v>
      </c>
    </row>
    <row r="64" spans="1:44" ht="15" thickBot="1" x14ac:dyDescent="0.25">
      <c r="A64" t="s">
        <v>1246</v>
      </c>
      <c r="B64" s="5">
        <v>0.91</v>
      </c>
      <c r="C64" s="5" t="str">
        <f t="shared" si="0"/>
        <v>10.91</v>
      </c>
      <c r="D64" s="77">
        <v>6.7000000000000004E-2</v>
      </c>
      <c r="E64" s="77">
        <v>0.123</v>
      </c>
      <c r="F64" s="77">
        <v>0.185</v>
      </c>
      <c r="G64" s="77" t="s">
        <v>822</v>
      </c>
      <c r="H64" s="77" t="s">
        <v>822</v>
      </c>
      <c r="I64" s="77" t="s">
        <v>822</v>
      </c>
      <c r="J64" s="77" t="s">
        <v>822</v>
      </c>
      <c r="K64" s="77" t="s">
        <v>822</v>
      </c>
      <c r="L64" s="2" t="s">
        <v>822</v>
      </c>
      <c r="M64" s="2" t="s">
        <v>822</v>
      </c>
      <c r="N64" s="2" t="s">
        <v>4118</v>
      </c>
      <c r="X64" s="5">
        <v>0.88</v>
      </c>
      <c r="Z64" s="84">
        <v>4.2999999999999997E-2</v>
      </c>
      <c r="AA64" s="84">
        <v>4.2999999999999997E-2</v>
      </c>
      <c r="AB64" s="84">
        <v>7.1999999999999995E-2</v>
      </c>
      <c r="AC64" s="84">
        <v>0.13</v>
      </c>
      <c r="AD64" s="84">
        <v>0.19400000000000001</v>
      </c>
      <c r="AE64" s="84" t="s">
        <v>822</v>
      </c>
      <c r="AF64" s="84" t="s">
        <v>822</v>
      </c>
      <c r="AG64" s="84" t="s">
        <v>822</v>
      </c>
      <c r="AH64" s="33"/>
      <c r="AI64" s="33">
        <v>0.88</v>
      </c>
      <c r="AJ64" s="100">
        <f t="shared" si="1"/>
        <v>152.25442045454545</v>
      </c>
      <c r="AK64" s="105">
        <f t="shared" ref="AK64:AK127" si="7">ROUND(((0.0131*AJ64)-0.225)*0.03937,3)</f>
        <v>7.0000000000000007E-2</v>
      </c>
      <c r="AL64" s="106">
        <f t="shared" ref="AL64:AL127" si="8">ROUND(((0.0203*AJ64)+0.14)*0.03937,3)</f>
        <v>0.127</v>
      </c>
      <c r="AM64" s="77">
        <f t="shared" si="5"/>
        <v>0.19</v>
      </c>
      <c r="AO64" s="33">
        <v>0.88</v>
      </c>
      <c r="AP64">
        <v>7.0000000000000007E-2</v>
      </c>
      <c r="AQ64">
        <v>0.127</v>
      </c>
      <c r="AR64">
        <v>0.19</v>
      </c>
    </row>
    <row r="65" spans="1:44" ht="15.75" thickBot="1" x14ac:dyDescent="0.25">
      <c r="A65" t="s">
        <v>1246</v>
      </c>
      <c r="B65" s="5">
        <v>0.92</v>
      </c>
      <c r="C65" s="5" t="str">
        <f t="shared" si="0"/>
        <v>10.92</v>
      </c>
      <c r="D65" s="77">
        <v>6.6000000000000003E-2</v>
      </c>
      <c r="E65" s="77">
        <v>0.122</v>
      </c>
      <c r="F65" s="77">
        <v>0.183</v>
      </c>
      <c r="G65" s="77" t="s">
        <v>822</v>
      </c>
      <c r="H65" s="77" t="s">
        <v>822</v>
      </c>
      <c r="I65" s="77" t="s">
        <v>822</v>
      </c>
      <c r="J65" s="77" t="s">
        <v>822</v>
      </c>
      <c r="K65" s="77" t="s">
        <v>822</v>
      </c>
      <c r="L65" s="2" t="s">
        <v>822</v>
      </c>
      <c r="M65" s="2" t="s">
        <v>822</v>
      </c>
      <c r="N65" s="2" t="s">
        <v>4118</v>
      </c>
      <c r="X65" s="5">
        <v>0.89</v>
      </c>
      <c r="Y65" s="85">
        <v>0.89</v>
      </c>
      <c r="Z65" s="84">
        <v>4.2000000000000003E-2</v>
      </c>
      <c r="AA65" s="84">
        <v>4.2000000000000003E-2</v>
      </c>
      <c r="AB65" s="84">
        <v>6.9000000000000006E-2</v>
      </c>
      <c r="AC65" s="84">
        <v>0.126</v>
      </c>
      <c r="AD65" s="84">
        <v>0.188</v>
      </c>
      <c r="AE65" s="84" t="s">
        <v>822</v>
      </c>
      <c r="AF65" s="84" t="s">
        <v>822</v>
      </c>
      <c r="AG65" s="84" t="s">
        <v>822</v>
      </c>
      <c r="AH65" s="33"/>
      <c r="AI65">
        <v>0.89</v>
      </c>
      <c r="AJ65" s="100">
        <f t="shared" si="1"/>
        <v>150.54369662921349</v>
      </c>
      <c r="AK65" s="105">
        <f t="shared" si="7"/>
        <v>6.9000000000000006E-2</v>
      </c>
      <c r="AL65" s="106">
        <f t="shared" si="8"/>
        <v>0.126</v>
      </c>
      <c r="AM65" s="77">
        <f t="shared" si="5"/>
        <v>0.188</v>
      </c>
      <c r="AO65">
        <v>0.89</v>
      </c>
      <c r="AP65">
        <v>6.9000000000000006E-2</v>
      </c>
      <c r="AQ65">
        <v>0.126</v>
      </c>
      <c r="AR65">
        <v>0.188</v>
      </c>
    </row>
    <row r="66" spans="1:44" ht="15" thickBot="1" x14ac:dyDescent="0.25">
      <c r="A66" t="s">
        <v>1246</v>
      </c>
      <c r="B66" s="5">
        <v>0.93</v>
      </c>
      <c r="C66" s="5" t="str">
        <f t="shared" si="0"/>
        <v>10.93</v>
      </c>
      <c r="D66" s="77">
        <v>6.5000000000000002E-2</v>
      </c>
      <c r="E66" s="77">
        <v>0.121</v>
      </c>
      <c r="F66" s="77">
        <v>0.18099999999999999</v>
      </c>
      <c r="G66" s="77" t="s">
        <v>822</v>
      </c>
      <c r="H66" s="77" t="s">
        <v>822</v>
      </c>
      <c r="I66" s="77" t="s">
        <v>822</v>
      </c>
      <c r="J66" s="77" t="s">
        <v>822</v>
      </c>
      <c r="K66" s="77" t="s">
        <v>822</v>
      </c>
      <c r="L66" s="2" t="s">
        <v>822</v>
      </c>
      <c r="M66" s="2" t="s">
        <v>822</v>
      </c>
      <c r="N66" s="2" t="s">
        <v>4118</v>
      </c>
      <c r="X66" s="5">
        <v>0.9</v>
      </c>
      <c r="Z66" s="84">
        <v>4.2000000000000003E-2</v>
      </c>
      <c r="AA66" s="84">
        <v>4.2000000000000003E-2</v>
      </c>
      <c r="AB66" s="84">
        <v>6.9000000000000006E-2</v>
      </c>
      <c r="AC66" s="84">
        <v>0.126</v>
      </c>
      <c r="AD66" s="84">
        <v>0.188</v>
      </c>
      <c r="AE66" s="84" t="s">
        <v>822</v>
      </c>
      <c r="AF66" s="84" t="s">
        <v>822</v>
      </c>
      <c r="AG66" s="84" t="s">
        <v>822</v>
      </c>
      <c r="AH66" s="33"/>
      <c r="AI66" s="33">
        <v>0.90000000000000102</v>
      </c>
      <c r="AJ66" s="100">
        <f t="shared" si="1"/>
        <v>148.87098888888872</v>
      </c>
      <c r="AK66" s="105">
        <f t="shared" si="7"/>
        <v>6.8000000000000005E-2</v>
      </c>
      <c r="AL66" s="106">
        <f t="shared" si="8"/>
        <v>0.124</v>
      </c>
      <c r="AM66" s="77">
        <f t="shared" si="5"/>
        <v>0.186</v>
      </c>
      <c r="AO66" s="33">
        <v>0.90000000000000102</v>
      </c>
      <c r="AP66">
        <v>6.8000000000000005E-2</v>
      </c>
      <c r="AQ66">
        <v>0.124</v>
      </c>
      <c r="AR66">
        <v>0.186</v>
      </c>
    </row>
    <row r="67" spans="1:44" ht="15.75" thickBot="1" x14ac:dyDescent="0.25">
      <c r="A67" t="s">
        <v>1246</v>
      </c>
      <c r="B67" s="5">
        <v>0.94</v>
      </c>
      <c r="C67" s="5" t="str">
        <f t="shared" si="0"/>
        <v>10.94</v>
      </c>
      <c r="D67" s="77">
        <v>6.5000000000000002E-2</v>
      </c>
      <c r="E67" s="77">
        <v>0.11899999999999999</v>
      </c>
      <c r="F67" s="77">
        <v>0.17899999999999999</v>
      </c>
      <c r="G67" s="77" t="s">
        <v>822</v>
      </c>
      <c r="H67" s="77" t="s">
        <v>822</v>
      </c>
      <c r="I67" s="77" t="s">
        <v>822</v>
      </c>
      <c r="J67" s="77" t="s">
        <v>822</v>
      </c>
      <c r="K67" s="77" t="s">
        <v>822</v>
      </c>
      <c r="L67" s="2" t="s">
        <v>822</v>
      </c>
      <c r="M67" s="2" t="s">
        <v>822</v>
      </c>
      <c r="N67" s="2" t="s">
        <v>4118</v>
      </c>
      <c r="X67" s="5">
        <v>0.91</v>
      </c>
      <c r="Y67" s="85">
        <v>0.91</v>
      </c>
      <c r="Z67" s="84">
        <v>4.1000000000000002E-2</v>
      </c>
      <c r="AA67" s="84">
        <v>4.1000000000000002E-2</v>
      </c>
      <c r="AB67" s="84">
        <v>6.7000000000000004E-2</v>
      </c>
      <c r="AC67" s="84">
        <v>0.123</v>
      </c>
      <c r="AD67" s="84">
        <v>0.185</v>
      </c>
      <c r="AE67" s="84" t="s">
        <v>822</v>
      </c>
      <c r="AF67" s="84" t="s">
        <v>822</v>
      </c>
      <c r="AG67" s="84" t="s">
        <v>822</v>
      </c>
      <c r="AH67" s="33"/>
      <c r="AI67">
        <v>0.91000000000000103</v>
      </c>
      <c r="AJ67" s="100">
        <f t="shared" si="1"/>
        <v>147.2350439560438</v>
      </c>
      <c r="AK67" s="105">
        <f t="shared" si="7"/>
        <v>6.7000000000000004E-2</v>
      </c>
      <c r="AL67" s="106">
        <f t="shared" si="8"/>
        <v>0.123</v>
      </c>
      <c r="AM67" s="77">
        <f t="shared" si="5"/>
        <v>0.185</v>
      </c>
      <c r="AO67">
        <v>0.91000000000000103</v>
      </c>
      <c r="AP67">
        <v>6.7000000000000004E-2</v>
      </c>
      <c r="AQ67">
        <v>0.123</v>
      </c>
      <c r="AR67">
        <v>0.185</v>
      </c>
    </row>
    <row r="68" spans="1:44" ht="15.75" thickBot="1" x14ac:dyDescent="0.25">
      <c r="A68" t="s">
        <v>1246</v>
      </c>
      <c r="B68" s="5">
        <v>0.95</v>
      </c>
      <c r="C68" s="5" t="str">
        <f t="shared" si="0"/>
        <v>10.95</v>
      </c>
      <c r="D68" s="77">
        <v>6.4000000000000001E-2</v>
      </c>
      <c r="E68" s="77">
        <v>0.11799999999999999</v>
      </c>
      <c r="F68" s="77">
        <v>0.17799999999999999</v>
      </c>
      <c r="G68" s="77" t="s">
        <v>822</v>
      </c>
      <c r="H68" s="77" t="s">
        <v>822</v>
      </c>
      <c r="I68" s="77" t="s">
        <v>822</v>
      </c>
      <c r="J68" s="77" t="s">
        <v>822</v>
      </c>
      <c r="K68" s="77" t="s">
        <v>822</v>
      </c>
      <c r="L68" s="2" t="s">
        <v>822</v>
      </c>
      <c r="M68" s="2" t="s">
        <v>822</v>
      </c>
      <c r="N68" s="2" t="s">
        <v>4118</v>
      </c>
      <c r="X68" s="5">
        <v>0.92</v>
      </c>
      <c r="Y68" s="85">
        <v>0.92</v>
      </c>
      <c r="Z68" s="84">
        <v>4.1000000000000002E-2</v>
      </c>
      <c r="AA68" s="84">
        <v>4.1000000000000002E-2</v>
      </c>
      <c r="AB68" s="84">
        <v>6.6000000000000003E-2</v>
      </c>
      <c r="AC68" s="84">
        <v>0.122</v>
      </c>
      <c r="AD68" s="84">
        <v>0.183</v>
      </c>
      <c r="AE68" s="84" t="s">
        <v>822</v>
      </c>
      <c r="AF68" s="84" t="s">
        <v>822</v>
      </c>
      <c r="AG68" s="84" t="s">
        <v>822</v>
      </c>
      <c r="AH68" s="33"/>
      <c r="AI68" s="33">
        <v>0.92000000000000104</v>
      </c>
      <c r="AJ68" s="100">
        <f t="shared" si="1"/>
        <v>145.6346630434781</v>
      </c>
      <c r="AK68" s="105">
        <f t="shared" si="7"/>
        <v>6.6000000000000003E-2</v>
      </c>
      <c r="AL68" s="106">
        <f t="shared" si="8"/>
        <v>0.122</v>
      </c>
      <c r="AM68" s="77">
        <f t="shared" si="5"/>
        <v>0.183</v>
      </c>
      <c r="AO68" s="33">
        <v>0.92000000000000104</v>
      </c>
      <c r="AP68">
        <v>6.6000000000000003E-2</v>
      </c>
      <c r="AQ68">
        <v>0.122</v>
      </c>
      <c r="AR68">
        <v>0.183</v>
      </c>
    </row>
    <row r="69" spans="1:44" ht="15.75" thickBot="1" x14ac:dyDescent="0.25">
      <c r="A69" t="s">
        <v>1246</v>
      </c>
      <c r="B69" s="5">
        <v>0.96</v>
      </c>
      <c r="C69" s="5" t="str">
        <f t="shared" si="0"/>
        <v>10.96</v>
      </c>
      <c r="D69" s="77">
        <v>6.3E-2</v>
      </c>
      <c r="E69" s="77">
        <v>0.11700000000000001</v>
      </c>
      <c r="F69" s="77">
        <v>0.17599999999999999</v>
      </c>
      <c r="G69" s="77" t="s">
        <v>822</v>
      </c>
      <c r="H69" s="77" t="s">
        <v>822</v>
      </c>
      <c r="I69" s="77" t="s">
        <v>822</v>
      </c>
      <c r="J69" s="77" t="s">
        <v>822</v>
      </c>
      <c r="K69" s="77" t="s">
        <v>822</v>
      </c>
      <c r="L69" s="2" t="s">
        <v>822</v>
      </c>
      <c r="M69" s="2" t="s">
        <v>822</v>
      </c>
      <c r="N69" s="2" t="s">
        <v>4118</v>
      </c>
      <c r="X69" s="5">
        <v>0.93</v>
      </c>
      <c r="Y69" s="85">
        <v>0.93</v>
      </c>
      <c r="Z69" s="84">
        <v>0.04</v>
      </c>
      <c r="AA69" s="84">
        <v>0.04</v>
      </c>
      <c r="AB69" s="84">
        <v>6.5000000000000002E-2</v>
      </c>
      <c r="AC69" s="84">
        <v>0.121</v>
      </c>
      <c r="AD69" s="84">
        <v>0.18099999999999999</v>
      </c>
      <c r="AE69" s="84" t="s">
        <v>822</v>
      </c>
      <c r="AF69" s="84" t="s">
        <v>822</v>
      </c>
      <c r="AG69" s="84" t="s">
        <v>822</v>
      </c>
      <c r="AH69" s="33"/>
      <c r="AI69">
        <v>0.93000000000000105</v>
      </c>
      <c r="AJ69" s="100">
        <f t="shared" si="1"/>
        <v>144.06869892473102</v>
      </c>
      <c r="AK69" s="105">
        <f t="shared" si="7"/>
        <v>6.5000000000000002E-2</v>
      </c>
      <c r="AL69" s="106">
        <f t="shared" si="8"/>
        <v>0.121</v>
      </c>
      <c r="AM69" s="77">
        <f t="shared" si="5"/>
        <v>0.18099999999999999</v>
      </c>
      <c r="AO69">
        <v>0.93000000000000105</v>
      </c>
      <c r="AP69">
        <v>6.5000000000000002E-2</v>
      </c>
      <c r="AQ69">
        <v>0.121</v>
      </c>
      <c r="AR69">
        <v>0.18099999999999999</v>
      </c>
    </row>
    <row r="70" spans="1:44" ht="15.75" thickBot="1" x14ac:dyDescent="0.25">
      <c r="A70" t="s">
        <v>1246</v>
      </c>
      <c r="B70" s="5">
        <v>0.97</v>
      </c>
      <c r="C70" s="5" t="str">
        <f t="shared" si="0"/>
        <v>10.97</v>
      </c>
      <c r="D70" s="77">
        <v>6.2E-2</v>
      </c>
      <c r="E70" s="77">
        <v>0.11600000000000001</v>
      </c>
      <c r="F70" s="77">
        <v>0.17399999999999999</v>
      </c>
      <c r="G70" s="77" t="s">
        <v>822</v>
      </c>
      <c r="H70" s="77" t="s">
        <v>822</v>
      </c>
      <c r="I70" s="77" t="s">
        <v>822</v>
      </c>
      <c r="J70" s="77" t="s">
        <v>822</v>
      </c>
      <c r="K70" s="77" t="s">
        <v>822</v>
      </c>
      <c r="L70" s="2" t="s">
        <v>822</v>
      </c>
      <c r="M70" s="2" t="s">
        <v>822</v>
      </c>
      <c r="N70" s="2" t="s">
        <v>4118</v>
      </c>
      <c r="X70" s="5">
        <v>0.94</v>
      </c>
      <c r="Y70" s="85">
        <v>0.94</v>
      </c>
      <c r="Z70" s="84">
        <v>0.04</v>
      </c>
      <c r="AA70" s="84">
        <v>0.04</v>
      </c>
      <c r="AB70" s="84">
        <v>6.5000000000000002E-2</v>
      </c>
      <c r="AC70" s="84">
        <v>0.11899999999999999</v>
      </c>
      <c r="AD70" s="84">
        <v>0.17899999999999999</v>
      </c>
      <c r="AE70" s="84" t="s">
        <v>822</v>
      </c>
      <c r="AF70" s="84" t="s">
        <v>822</v>
      </c>
      <c r="AG70" s="84" t="s">
        <v>822</v>
      </c>
      <c r="AH70" s="33"/>
      <c r="AI70" s="33">
        <v>0.94000000000000095</v>
      </c>
      <c r="AJ70" s="100">
        <f t="shared" si="1"/>
        <v>142.53605319148923</v>
      </c>
      <c r="AK70" s="105">
        <f t="shared" si="7"/>
        <v>6.5000000000000002E-2</v>
      </c>
      <c r="AL70" s="106">
        <f t="shared" si="8"/>
        <v>0.11899999999999999</v>
      </c>
      <c r="AM70" s="77">
        <f t="shared" si="5"/>
        <v>0.17899999999999999</v>
      </c>
      <c r="AO70" s="33">
        <v>0.94000000000000095</v>
      </c>
      <c r="AP70">
        <v>6.5000000000000002E-2</v>
      </c>
      <c r="AQ70">
        <v>0.11899999999999999</v>
      </c>
      <c r="AR70">
        <v>0.17899999999999999</v>
      </c>
    </row>
    <row r="71" spans="1:44" ht="15" thickBot="1" x14ac:dyDescent="0.25">
      <c r="A71" t="s">
        <v>1246</v>
      </c>
      <c r="B71" s="5">
        <v>0.98</v>
      </c>
      <c r="C71" s="5" t="str">
        <f t="shared" ref="C71:C134" si="9">SUBSTITUTE(1&amp;B71," ","")</f>
        <v>10.98</v>
      </c>
      <c r="D71" s="77">
        <v>6.2E-2</v>
      </c>
      <c r="E71" s="77">
        <v>0.115</v>
      </c>
      <c r="F71" s="77">
        <v>0.17299999999999999</v>
      </c>
      <c r="G71" s="77" t="s">
        <v>822</v>
      </c>
      <c r="H71" s="77" t="s">
        <v>822</v>
      </c>
      <c r="I71" s="77" t="s">
        <v>822</v>
      </c>
      <c r="J71" s="77" t="s">
        <v>822</v>
      </c>
      <c r="K71" s="77" t="s">
        <v>822</v>
      </c>
      <c r="L71" s="2" t="s">
        <v>822</v>
      </c>
      <c r="M71" s="2" t="s">
        <v>822</v>
      </c>
      <c r="N71" s="2" t="s">
        <v>4118</v>
      </c>
      <c r="X71" s="5">
        <v>0.95</v>
      </c>
      <c r="Z71" s="84">
        <v>0.04</v>
      </c>
      <c r="AA71" s="84">
        <v>0.04</v>
      </c>
      <c r="AB71" s="84">
        <v>6.5000000000000002E-2</v>
      </c>
      <c r="AC71" s="84">
        <v>0.11899999999999999</v>
      </c>
      <c r="AD71" s="84">
        <v>0.17899999999999999</v>
      </c>
      <c r="AE71" s="84" t="s">
        <v>822</v>
      </c>
      <c r="AF71" s="84" t="s">
        <v>822</v>
      </c>
      <c r="AG71" s="84" t="s">
        <v>822</v>
      </c>
      <c r="AH71" s="33"/>
      <c r="AI71">
        <v>0.95000000000000095</v>
      </c>
      <c r="AJ71" s="100">
        <f t="shared" si="1"/>
        <v>141.03567368421039</v>
      </c>
      <c r="AK71" s="105">
        <f t="shared" si="7"/>
        <v>6.4000000000000001E-2</v>
      </c>
      <c r="AL71" s="106">
        <f t="shared" si="8"/>
        <v>0.11799999999999999</v>
      </c>
      <c r="AM71" s="77">
        <f t="shared" si="5"/>
        <v>0.17799999999999999</v>
      </c>
      <c r="AO71">
        <v>0.95000000000000095</v>
      </c>
      <c r="AP71">
        <v>6.4000000000000001E-2</v>
      </c>
      <c r="AQ71">
        <v>0.11799999999999999</v>
      </c>
      <c r="AR71">
        <v>0.17799999999999999</v>
      </c>
    </row>
    <row r="72" spans="1:44" ht="15.75" thickBot="1" x14ac:dyDescent="0.25">
      <c r="A72" t="s">
        <v>1246</v>
      </c>
      <c r="B72" s="5">
        <v>0.99</v>
      </c>
      <c r="C72" s="5" t="str">
        <f t="shared" si="9"/>
        <v>10.99</v>
      </c>
      <c r="D72" s="77">
        <v>6.0999999999999999E-2</v>
      </c>
      <c r="E72" s="77">
        <v>0.114</v>
      </c>
      <c r="F72" s="77">
        <v>0.17100000000000001</v>
      </c>
      <c r="G72" s="77" t="s">
        <v>822</v>
      </c>
      <c r="H72" s="77" t="s">
        <v>822</v>
      </c>
      <c r="I72" s="77" t="s">
        <v>822</v>
      </c>
      <c r="J72" s="77" t="s">
        <v>822</v>
      </c>
      <c r="K72" s="77" t="s">
        <v>822</v>
      </c>
      <c r="L72" s="2" t="s">
        <v>822</v>
      </c>
      <c r="M72" s="2" t="s">
        <v>822</v>
      </c>
      <c r="N72" s="2" t="s">
        <v>4118</v>
      </c>
      <c r="X72" s="5">
        <v>0.96</v>
      </c>
      <c r="Y72" s="85">
        <v>0.96</v>
      </c>
      <c r="Z72" s="84">
        <v>3.9E-2</v>
      </c>
      <c r="AA72" s="84">
        <v>3.9E-2</v>
      </c>
      <c r="AB72" s="84">
        <v>6.3E-2</v>
      </c>
      <c r="AC72" s="84">
        <v>0.11700000000000001</v>
      </c>
      <c r="AD72" s="84">
        <v>0.17599999999999999</v>
      </c>
      <c r="AE72" s="84" t="s">
        <v>822</v>
      </c>
      <c r="AF72" s="84" t="s">
        <v>822</v>
      </c>
      <c r="AG72" s="84" t="s">
        <v>822</v>
      </c>
      <c r="AH72" s="33"/>
      <c r="AI72" s="33">
        <v>0.96000000000000096</v>
      </c>
      <c r="AJ72" s="100">
        <f t="shared" si="1"/>
        <v>139.56655208333319</v>
      </c>
      <c r="AK72" s="105">
        <f t="shared" si="7"/>
        <v>6.3E-2</v>
      </c>
      <c r="AL72" s="106">
        <f t="shared" si="8"/>
        <v>0.11700000000000001</v>
      </c>
      <c r="AM72" s="77">
        <f t="shared" si="5"/>
        <v>0.17599999999999999</v>
      </c>
      <c r="AO72" s="33">
        <v>0.96000000000000096</v>
      </c>
      <c r="AP72">
        <v>6.3E-2</v>
      </c>
      <c r="AQ72">
        <v>0.11700000000000001</v>
      </c>
      <c r="AR72">
        <v>0.17599999999999999</v>
      </c>
    </row>
    <row r="73" spans="1:44" ht="15.75" thickBot="1" x14ac:dyDescent="0.25">
      <c r="A73" t="s">
        <v>1246</v>
      </c>
      <c r="B73" s="5">
        <v>1</v>
      </c>
      <c r="C73" s="5" t="str">
        <f t="shared" si="9"/>
        <v>11</v>
      </c>
      <c r="D73" s="77">
        <v>0.06</v>
      </c>
      <c r="E73" s="77">
        <v>0.113</v>
      </c>
      <c r="F73" s="77">
        <v>0.17</v>
      </c>
      <c r="G73" s="77" t="s">
        <v>822</v>
      </c>
      <c r="H73" s="77" t="s">
        <v>822</v>
      </c>
      <c r="I73" s="77" t="s">
        <v>822</v>
      </c>
      <c r="J73" s="77" t="s">
        <v>822</v>
      </c>
      <c r="K73" s="77" t="s">
        <v>822</v>
      </c>
      <c r="L73" s="2" t="s">
        <v>822</v>
      </c>
      <c r="M73" s="2" t="s">
        <v>822</v>
      </c>
      <c r="N73" s="2" t="s">
        <v>4118</v>
      </c>
      <c r="X73" s="5">
        <v>0.97</v>
      </c>
      <c r="Y73" s="85">
        <v>0.97</v>
      </c>
      <c r="Z73" s="84">
        <v>3.9E-2</v>
      </c>
      <c r="AA73" s="84">
        <v>3.9E-2</v>
      </c>
      <c r="AB73" s="84">
        <v>6.2E-2</v>
      </c>
      <c r="AC73" s="84">
        <v>0.11600000000000001</v>
      </c>
      <c r="AD73" s="84">
        <v>0.17399999999999999</v>
      </c>
      <c r="AE73" s="84" t="s">
        <v>822</v>
      </c>
      <c r="AF73" s="84" t="s">
        <v>822</v>
      </c>
      <c r="AG73" s="84" t="s">
        <v>822</v>
      </c>
      <c r="AH73" s="33"/>
      <c r="AI73">
        <v>0.97000000000000097</v>
      </c>
      <c r="AJ73" s="100">
        <f t="shared" si="1"/>
        <v>138.12772164948441</v>
      </c>
      <c r="AK73" s="105">
        <f t="shared" si="7"/>
        <v>6.2E-2</v>
      </c>
      <c r="AL73" s="106">
        <f t="shared" si="8"/>
        <v>0.11600000000000001</v>
      </c>
      <c r="AM73" s="77">
        <f t="shared" si="5"/>
        <v>0.17399999999999999</v>
      </c>
      <c r="AO73">
        <v>0.97000000000000097</v>
      </c>
      <c r="AP73">
        <v>6.2E-2</v>
      </c>
      <c r="AQ73">
        <v>0.11600000000000001</v>
      </c>
      <c r="AR73">
        <v>0.17399999999999999</v>
      </c>
    </row>
    <row r="74" spans="1:44" ht="15" thickBot="1" x14ac:dyDescent="0.25">
      <c r="A74" t="s">
        <v>1246</v>
      </c>
      <c r="B74" s="5">
        <v>1.01</v>
      </c>
      <c r="C74" s="5" t="str">
        <f t="shared" si="9"/>
        <v>11.01</v>
      </c>
      <c r="D74" s="77">
        <v>0.06</v>
      </c>
      <c r="E74" s="77">
        <v>0.112</v>
      </c>
      <c r="F74" s="77">
        <v>0.16800000000000001</v>
      </c>
      <c r="G74" s="77" t="s">
        <v>822</v>
      </c>
      <c r="H74" s="77" t="s">
        <v>822</v>
      </c>
      <c r="I74" s="77" t="s">
        <v>822</v>
      </c>
      <c r="J74" s="77" t="s">
        <v>822</v>
      </c>
      <c r="K74" s="77" t="s">
        <v>822</v>
      </c>
      <c r="L74" s="2" t="s">
        <v>822</v>
      </c>
      <c r="M74" s="2" t="s">
        <v>822</v>
      </c>
      <c r="N74" s="2" t="s">
        <v>4118</v>
      </c>
      <c r="X74" s="5">
        <v>0.98</v>
      </c>
      <c r="Z74" s="84">
        <v>3.9E-2</v>
      </c>
      <c r="AA74" s="84">
        <v>3.9E-2</v>
      </c>
      <c r="AB74" s="84">
        <v>6.2E-2</v>
      </c>
      <c r="AC74" s="84">
        <v>0.11600000000000001</v>
      </c>
      <c r="AD74" s="84">
        <v>0.17399999999999999</v>
      </c>
      <c r="AE74" s="84" t="s">
        <v>822</v>
      </c>
      <c r="AF74" s="84" t="s">
        <v>822</v>
      </c>
      <c r="AG74" s="84" t="s">
        <v>822</v>
      </c>
      <c r="AH74" s="33"/>
      <c r="AI74" s="33">
        <v>0.98000000000000098</v>
      </c>
      <c r="AJ74" s="100">
        <f t="shared" ref="AJ74:AJ137" si="10">133.98389/AI74</f>
        <v>136.71825510204067</v>
      </c>
      <c r="AK74" s="105">
        <f t="shared" si="7"/>
        <v>6.2E-2</v>
      </c>
      <c r="AL74" s="106">
        <f t="shared" si="8"/>
        <v>0.115</v>
      </c>
      <c r="AM74" s="77">
        <f t="shared" si="5"/>
        <v>0.17299999999999999</v>
      </c>
      <c r="AO74" s="33">
        <v>0.98000000000000098</v>
      </c>
      <c r="AP74">
        <v>6.2E-2</v>
      </c>
      <c r="AQ74">
        <v>0.115</v>
      </c>
      <c r="AR74">
        <v>0.17299999999999999</v>
      </c>
    </row>
    <row r="75" spans="1:44" ht="15.75" thickBot="1" x14ac:dyDescent="0.25">
      <c r="A75" t="s">
        <v>1246</v>
      </c>
      <c r="B75" s="5">
        <v>1.02</v>
      </c>
      <c r="C75" s="5" t="str">
        <f t="shared" si="9"/>
        <v>11.02</v>
      </c>
      <c r="D75" s="77">
        <v>5.8999999999999997E-2</v>
      </c>
      <c r="E75" s="77">
        <v>0.11</v>
      </c>
      <c r="F75" s="77">
        <v>0.16700000000000001</v>
      </c>
      <c r="G75" s="77" t="s">
        <v>822</v>
      </c>
      <c r="H75" s="77" t="s">
        <v>822</v>
      </c>
      <c r="I75" s="77" t="s">
        <v>822</v>
      </c>
      <c r="J75" s="77" t="s">
        <v>822</v>
      </c>
      <c r="K75" s="77" t="s">
        <v>822</v>
      </c>
      <c r="L75" s="2" t="s">
        <v>822</v>
      </c>
      <c r="M75" s="2" t="s">
        <v>822</v>
      </c>
      <c r="N75" s="2" t="s">
        <v>4118</v>
      </c>
      <c r="X75" s="5">
        <v>0.99</v>
      </c>
      <c r="Y75" s="85">
        <v>0.99</v>
      </c>
      <c r="Z75" s="84">
        <v>3.7999999999999999E-2</v>
      </c>
      <c r="AA75" s="84">
        <v>3.7999999999999999E-2</v>
      </c>
      <c r="AB75" s="84">
        <v>6.0999999999999999E-2</v>
      </c>
      <c r="AC75" s="84">
        <v>0.114</v>
      </c>
      <c r="AD75" s="84">
        <v>0.17100000000000001</v>
      </c>
      <c r="AE75" s="84" t="s">
        <v>822</v>
      </c>
      <c r="AF75" s="84" t="s">
        <v>822</v>
      </c>
      <c r="AG75" s="84" t="s">
        <v>822</v>
      </c>
      <c r="AH75" s="33"/>
      <c r="AI75">
        <v>0.99000000000000099</v>
      </c>
      <c r="AJ75" s="100">
        <f t="shared" si="10"/>
        <v>135.33726262626249</v>
      </c>
      <c r="AK75" s="105">
        <f t="shared" si="7"/>
        <v>6.0999999999999999E-2</v>
      </c>
      <c r="AL75" s="106">
        <f t="shared" si="8"/>
        <v>0.114</v>
      </c>
      <c r="AM75" s="77">
        <f t="shared" si="5"/>
        <v>0.17100000000000001</v>
      </c>
      <c r="AO75">
        <v>0.99000000000000099</v>
      </c>
      <c r="AP75">
        <v>6.0999999999999999E-2</v>
      </c>
      <c r="AQ75">
        <v>0.114</v>
      </c>
      <c r="AR75">
        <v>0.17100000000000001</v>
      </c>
    </row>
    <row r="76" spans="1:44" ht="15.75" thickBot="1" x14ac:dyDescent="0.25">
      <c r="A76" t="s">
        <v>1246</v>
      </c>
      <c r="B76" s="5">
        <v>1.03</v>
      </c>
      <c r="C76" s="5" t="str">
        <f t="shared" si="9"/>
        <v>11.03</v>
      </c>
      <c r="D76" s="77">
        <v>5.8000000000000003E-2</v>
      </c>
      <c r="E76" s="77">
        <v>0.109</v>
      </c>
      <c r="F76" s="77">
        <v>0.16500000000000001</v>
      </c>
      <c r="G76" s="77" t="s">
        <v>822</v>
      </c>
      <c r="H76" s="77" t="s">
        <v>822</v>
      </c>
      <c r="I76" s="77" t="s">
        <v>822</v>
      </c>
      <c r="J76" s="77" t="s">
        <v>822</v>
      </c>
      <c r="K76" s="77" t="s">
        <v>822</v>
      </c>
      <c r="L76" s="2" t="s">
        <v>822</v>
      </c>
      <c r="M76" s="2" t="s">
        <v>822</v>
      </c>
      <c r="N76" s="2" t="s">
        <v>4118</v>
      </c>
      <c r="X76" s="5">
        <v>1</v>
      </c>
      <c r="Y76" s="85">
        <v>1</v>
      </c>
      <c r="Z76" s="84">
        <v>3.7999999999999999E-2</v>
      </c>
      <c r="AA76" s="84">
        <v>3.7999999999999999E-2</v>
      </c>
      <c r="AB76" s="84">
        <v>0.06</v>
      </c>
      <c r="AC76" s="84">
        <v>0.113</v>
      </c>
      <c r="AD76" s="84">
        <v>0.17</v>
      </c>
      <c r="AE76" s="84" t="s">
        <v>822</v>
      </c>
      <c r="AF76" s="84" t="s">
        <v>822</v>
      </c>
      <c r="AG76" s="84" t="s">
        <v>822</v>
      </c>
      <c r="AH76" s="33"/>
      <c r="AI76" s="33">
        <v>1</v>
      </c>
      <c r="AJ76" s="100">
        <f t="shared" si="10"/>
        <v>133.98389</v>
      </c>
      <c r="AK76" s="105">
        <f t="shared" si="7"/>
        <v>0.06</v>
      </c>
      <c r="AL76" s="106">
        <f t="shared" si="8"/>
        <v>0.113</v>
      </c>
      <c r="AM76" s="77">
        <f t="shared" si="5"/>
        <v>0.17</v>
      </c>
      <c r="AO76" s="33">
        <v>1</v>
      </c>
      <c r="AP76">
        <v>0.06</v>
      </c>
      <c r="AQ76">
        <v>0.113</v>
      </c>
      <c r="AR76">
        <v>0.17</v>
      </c>
    </row>
    <row r="77" spans="1:44" ht="15.75" thickBot="1" x14ac:dyDescent="0.25">
      <c r="A77" t="s">
        <v>1246</v>
      </c>
      <c r="B77" s="5">
        <v>1.04</v>
      </c>
      <c r="C77" s="5" t="str">
        <f t="shared" si="9"/>
        <v>11.04</v>
      </c>
      <c r="D77" s="77">
        <v>5.8000000000000003E-2</v>
      </c>
      <c r="E77" s="77">
        <v>0.108</v>
      </c>
      <c r="F77" s="77">
        <v>0.16400000000000001</v>
      </c>
      <c r="G77" s="77" t="s">
        <v>822</v>
      </c>
      <c r="H77" s="77" t="s">
        <v>822</v>
      </c>
      <c r="I77" s="77" t="s">
        <v>822</v>
      </c>
      <c r="J77" s="77" t="s">
        <v>822</v>
      </c>
      <c r="K77" s="77" t="s">
        <v>822</v>
      </c>
      <c r="L77" s="2" t="s">
        <v>822</v>
      </c>
      <c r="M77" s="2" t="s">
        <v>822</v>
      </c>
      <c r="N77" s="2" t="s">
        <v>4118</v>
      </c>
      <c r="X77" s="5">
        <v>1.01</v>
      </c>
      <c r="Y77" s="85">
        <v>1.01</v>
      </c>
      <c r="Z77" s="84">
        <v>3.7999999999999999E-2</v>
      </c>
      <c r="AA77" s="84">
        <v>3.7999999999999999E-2</v>
      </c>
      <c r="AB77" s="84">
        <v>0.06</v>
      </c>
      <c r="AC77" s="84">
        <v>0.112</v>
      </c>
      <c r="AD77" s="84">
        <v>0.16800000000000001</v>
      </c>
      <c r="AE77" s="84" t="s">
        <v>822</v>
      </c>
      <c r="AF77" s="84" t="s">
        <v>822</v>
      </c>
      <c r="AG77" s="84" t="s">
        <v>822</v>
      </c>
      <c r="AH77" s="33"/>
      <c r="AI77">
        <v>1.01</v>
      </c>
      <c r="AJ77" s="100">
        <f t="shared" si="10"/>
        <v>132.65731683168318</v>
      </c>
      <c r="AK77" s="105">
        <f t="shared" si="7"/>
        <v>0.06</v>
      </c>
      <c r="AL77" s="106">
        <f t="shared" si="8"/>
        <v>0.112</v>
      </c>
      <c r="AM77" s="77">
        <f t="shared" si="5"/>
        <v>0.16800000000000001</v>
      </c>
      <c r="AO77">
        <v>1.01</v>
      </c>
      <c r="AP77">
        <v>0.06</v>
      </c>
      <c r="AQ77">
        <v>0.112</v>
      </c>
      <c r="AR77">
        <v>0.16800000000000001</v>
      </c>
    </row>
    <row r="78" spans="1:44" ht="15.75" thickBot="1" x14ac:dyDescent="0.25">
      <c r="A78" t="s">
        <v>1246</v>
      </c>
      <c r="B78" s="5">
        <v>1.05</v>
      </c>
      <c r="C78" s="5" t="str">
        <f t="shared" si="9"/>
        <v>11.05</v>
      </c>
      <c r="D78" s="77">
        <v>5.7000000000000002E-2</v>
      </c>
      <c r="E78" s="77">
        <v>0.107</v>
      </c>
      <c r="F78" s="77">
        <v>0.16300000000000001</v>
      </c>
      <c r="G78" s="77" t="s">
        <v>822</v>
      </c>
      <c r="H78" s="77" t="s">
        <v>822</v>
      </c>
      <c r="I78" s="77" t="s">
        <v>822</v>
      </c>
      <c r="J78" s="77" t="s">
        <v>822</v>
      </c>
      <c r="K78" s="77" t="s">
        <v>822</v>
      </c>
      <c r="L78" s="2" t="s">
        <v>822</v>
      </c>
      <c r="M78" s="2" t="s">
        <v>822</v>
      </c>
      <c r="N78" s="2" t="s">
        <v>4118</v>
      </c>
      <c r="X78" s="5">
        <v>1.02</v>
      </c>
      <c r="Y78" s="85">
        <v>1.02</v>
      </c>
      <c r="Z78" s="84">
        <v>3.6999999999999998E-2</v>
      </c>
      <c r="AA78" s="84">
        <v>3.6999999999999998E-2</v>
      </c>
      <c r="AB78" s="84">
        <v>5.8999999999999997E-2</v>
      </c>
      <c r="AC78" s="84">
        <v>0.111</v>
      </c>
      <c r="AD78" s="84">
        <v>0.16700000000000001</v>
      </c>
      <c r="AE78" s="84" t="s">
        <v>822</v>
      </c>
      <c r="AF78" s="84" t="s">
        <v>822</v>
      </c>
      <c r="AG78" s="84" t="s">
        <v>822</v>
      </c>
      <c r="AH78" s="33"/>
      <c r="AI78" s="33">
        <v>1.02</v>
      </c>
      <c r="AJ78" s="100">
        <f t="shared" si="10"/>
        <v>131.35675490196078</v>
      </c>
      <c r="AK78" s="105">
        <f t="shared" si="7"/>
        <v>5.8999999999999997E-2</v>
      </c>
      <c r="AL78" s="106">
        <f t="shared" si="8"/>
        <v>0.11</v>
      </c>
      <c r="AM78" s="77">
        <f t="shared" si="5"/>
        <v>0.16700000000000001</v>
      </c>
      <c r="AO78" s="33">
        <v>1.02</v>
      </c>
      <c r="AP78">
        <v>5.8999999999999997E-2</v>
      </c>
      <c r="AQ78">
        <v>0.11</v>
      </c>
      <c r="AR78">
        <v>0.16700000000000001</v>
      </c>
    </row>
    <row r="79" spans="1:44" ht="15.75" thickBot="1" x14ac:dyDescent="0.25">
      <c r="A79" t="s">
        <v>1246</v>
      </c>
      <c r="B79" s="5">
        <v>1.06</v>
      </c>
      <c r="C79" s="5" t="str">
        <f t="shared" si="9"/>
        <v>11.06</v>
      </c>
      <c r="D79" s="77">
        <v>5.6000000000000001E-2</v>
      </c>
      <c r="E79" s="77">
        <v>0.107</v>
      </c>
      <c r="F79" s="77">
        <v>0.161</v>
      </c>
      <c r="G79" s="77" t="s">
        <v>822</v>
      </c>
      <c r="H79" s="77" t="s">
        <v>822</v>
      </c>
      <c r="I79" s="77" t="s">
        <v>822</v>
      </c>
      <c r="J79" s="77" t="s">
        <v>822</v>
      </c>
      <c r="K79" s="77" t="s">
        <v>822</v>
      </c>
      <c r="L79" s="2" t="s">
        <v>822</v>
      </c>
      <c r="M79" s="2" t="s">
        <v>822</v>
      </c>
      <c r="N79" s="2" t="s">
        <v>4118</v>
      </c>
      <c r="X79" s="5">
        <v>1.03</v>
      </c>
      <c r="Y79" s="85">
        <v>1.03</v>
      </c>
      <c r="Z79" s="84">
        <v>3.6999999999999998E-2</v>
      </c>
      <c r="AA79" s="84">
        <v>3.6999999999999998E-2</v>
      </c>
      <c r="AB79" s="84">
        <v>5.8000000000000003E-2</v>
      </c>
      <c r="AC79" s="84">
        <v>0.109</v>
      </c>
      <c r="AD79" s="84">
        <v>0.16500000000000001</v>
      </c>
      <c r="AE79" s="84" t="s">
        <v>822</v>
      </c>
      <c r="AF79" s="84" t="s">
        <v>822</v>
      </c>
      <c r="AG79" s="84" t="s">
        <v>822</v>
      </c>
      <c r="AH79" s="33"/>
      <c r="AI79">
        <v>1.03</v>
      </c>
      <c r="AJ79" s="100">
        <f t="shared" si="10"/>
        <v>130.08144660194174</v>
      </c>
      <c r="AK79" s="105">
        <f t="shared" si="7"/>
        <v>5.8000000000000003E-2</v>
      </c>
      <c r="AL79" s="106">
        <f t="shared" si="8"/>
        <v>0.109</v>
      </c>
      <c r="AM79" s="77">
        <f t="shared" si="5"/>
        <v>0.16500000000000001</v>
      </c>
      <c r="AO79">
        <v>1.03</v>
      </c>
      <c r="AP79">
        <v>5.8000000000000003E-2</v>
      </c>
      <c r="AQ79">
        <v>0.109</v>
      </c>
      <c r="AR79">
        <v>0.16500000000000001</v>
      </c>
    </row>
    <row r="80" spans="1:44" ht="15.75" thickBot="1" x14ac:dyDescent="0.25">
      <c r="A80" t="s">
        <v>1246</v>
      </c>
      <c r="B80" s="5">
        <v>1.07</v>
      </c>
      <c r="C80" s="5" t="str">
        <f t="shared" si="9"/>
        <v>11.07</v>
      </c>
      <c r="D80" s="77">
        <v>5.6000000000000001E-2</v>
      </c>
      <c r="E80" s="77">
        <v>0.106</v>
      </c>
      <c r="F80" s="77">
        <v>0.16</v>
      </c>
      <c r="G80" s="77" t="s">
        <v>822</v>
      </c>
      <c r="H80" s="77" t="s">
        <v>822</v>
      </c>
      <c r="I80" s="77" t="s">
        <v>822</v>
      </c>
      <c r="J80" s="77" t="s">
        <v>822</v>
      </c>
      <c r="K80" s="77" t="s">
        <v>822</v>
      </c>
      <c r="L80" s="2" t="s">
        <v>822</v>
      </c>
      <c r="M80" s="2" t="s">
        <v>822</v>
      </c>
      <c r="N80" s="2" t="s">
        <v>4118</v>
      </c>
      <c r="X80" s="5">
        <v>1.04</v>
      </c>
      <c r="Y80" s="85">
        <v>1.04</v>
      </c>
      <c r="Z80" s="84">
        <v>3.6999999999999998E-2</v>
      </c>
      <c r="AA80" s="84">
        <v>3.6999999999999998E-2</v>
      </c>
      <c r="AB80" s="84">
        <v>5.8000000000000003E-2</v>
      </c>
      <c r="AC80" s="84">
        <v>0.108</v>
      </c>
      <c r="AD80" s="84">
        <v>0.16400000000000001</v>
      </c>
      <c r="AE80" s="84" t="s">
        <v>822</v>
      </c>
      <c r="AF80" s="84" t="s">
        <v>822</v>
      </c>
      <c r="AG80" s="84" t="s">
        <v>822</v>
      </c>
      <c r="AH80" s="33"/>
      <c r="AI80" s="33">
        <v>1.04</v>
      </c>
      <c r="AJ80" s="100">
        <f t="shared" si="10"/>
        <v>128.83066346153845</v>
      </c>
      <c r="AK80" s="105">
        <f t="shared" si="7"/>
        <v>5.8000000000000003E-2</v>
      </c>
      <c r="AL80" s="106">
        <f t="shared" si="8"/>
        <v>0.108</v>
      </c>
      <c r="AM80" s="77">
        <f t="shared" si="5"/>
        <v>0.16400000000000001</v>
      </c>
      <c r="AO80" s="33">
        <v>1.04</v>
      </c>
      <c r="AP80">
        <v>5.8000000000000003E-2</v>
      </c>
      <c r="AQ80">
        <v>0.108</v>
      </c>
      <c r="AR80">
        <v>0.16400000000000001</v>
      </c>
    </row>
    <row r="81" spans="1:44" ht="15" thickBot="1" x14ac:dyDescent="0.25">
      <c r="A81" t="s">
        <v>1246</v>
      </c>
      <c r="B81" s="5">
        <v>1.08</v>
      </c>
      <c r="C81" s="5" t="str">
        <f t="shared" si="9"/>
        <v>11.08</v>
      </c>
      <c r="D81" s="77">
        <v>5.5E-2</v>
      </c>
      <c r="E81" s="77">
        <v>0.105</v>
      </c>
      <c r="F81" s="77">
        <v>0.159</v>
      </c>
      <c r="G81" s="77" t="s">
        <v>822</v>
      </c>
      <c r="H81" s="77" t="s">
        <v>822</v>
      </c>
      <c r="I81" s="77" t="s">
        <v>822</v>
      </c>
      <c r="J81" s="77" t="s">
        <v>822</v>
      </c>
      <c r="K81" s="77" t="s">
        <v>822</v>
      </c>
      <c r="L81" s="2" t="s">
        <v>822</v>
      </c>
      <c r="M81" s="2" t="s">
        <v>822</v>
      </c>
      <c r="N81" s="2" t="s">
        <v>4118</v>
      </c>
      <c r="X81" s="5">
        <v>1.05</v>
      </c>
      <c r="Z81" s="84">
        <v>3.6999999999999998E-2</v>
      </c>
      <c r="AA81" s="84">
        <v>3.6999999999999998E-2</v>
      </c>
      <c r="AB81" s="84">
        <v>5.8000000000000003E-2</v>
      </c>
      <c r="AC81" s="84">
        <v>0.108</v>
      </c>
      <c r="AD81" s="84">
        <v>0.16400000000000001</v>
      </c>
      <c r="AE81" s="84" t="s">
        <v>822</v>
      </c>
      <c r="AF81" s="84" t="s">
        <v>822</v>
      </c>
      <c r="AG81" s="84" t="s">
        <v>822</v>
      </c>
      <c r="AH81" s="33"/>
      <c r="AI81">
        <v>1.05</v>
      </c>
      <c r="AJ81" s="100">
        <f t="shared" si="10"/>
        <v>127.60370476190477</v>
      </c>
      <c r="AK81" s="105">
        <f t="shared" si="7"/>
        <v>5.7000000000000002E-2</v>
      </c>
      <c r="AL81" s="106">
        <f t="shared" si="8"/>
        <v>0.107</v>
      </c>
      <c r="AM81" s="77">
        <f t="shared" si="5"/>
        <v>0.16300000000000001</v>
      </c>
      <c r="AO81">
        <v>1.05</v>
      </c>
      <c r="AP81">
        <v>5.7000000000000002E-2</v>
      </c>
      <c r="AQ81">
        <v>0.107</v>
      </c>
      <c r="AR81">
        <v>0.16300000000000001</v>
      </c>
    </row>
    <row r="82" spans="1:44" ht="15.75" thickBot="1" x14ac:dyDescent="0.25">
      <c r="A82" t="s">
        <v>1246</v>
      </c>
      <c r="B82" s="5">
        <v>1.0900000000000001</v>
      </c>
      <c r="C82" s="5" t="str">
        <f t="shared" si="9"/>
        <v>11.09</v>
      </c>
      <c r="D82" s="77">
        <v>5.5E-2</v>
      </c>
      <c r="E82" s="77">
        <v>0.104</v>
      </c>
      <c r="F82" s="77">
        <v>0.157</v>
      </c>
      <c r="G82" s="77" t="s">
        <v>822</v>
      </c>
      <c r="H82" s="77" t="s">
        <v>822</v>
      </c>
      <c r="I82" s="77" t="s">
        <v>822</v>
      </c>
      <c r="J82" s="77" t="s">
        <v>822</v>
      </c>
      <c r="K82" s="77" t="s">
        <v>822</v>
      </c>
      <c r="L82" s="2" t="s">
        <v>822</v>
      </c>
      <c r="M82" s="2" t="s">
        <v>822</v>
      </c>
      <c r="N82" s="2" t="s">
        <v>4118</v>
      </c>
      <c r="X82" s="5">
        <v>1.06</v>
      </c>
      <c r="Y82" s="85"/>
      <c r="Z82" s="84">
        <v>3.6999999999999998E-2</v>
      </c>
      <c r="AA82" s="84">
        <v>3.6999999999999998E-2</v>
      </c>
      <c r="AB82" s="84">
        <v>5.8000000000000003E-2</v>
      </c>
      <c r="AC82" s="84">
        <v>0.108</v>
      </c>
      <c r="AD82" s="84">
        <v>0.16400000000000001</v>
      </c>
      <c r="AE82" s="84" t="s">
        <v>822</v>
      </c>
      <c r="AF82" s="84" t="s">
        <v>822</v>
      </c>
      <c r="AG82" s="84" t="s">
        <v>822</v>
      </c>
      <c r="AH82" s="33"/>
      <c r="AI82" s="33">
        <v>1.06</v>
      </c>
      <c r="AJ82" s="100">
        <f t="shared" si="10"/>
        <v>126.39989622641509</v>
      </c>
      <c r="AK82" s="105">
        <f t="shared" si="7"/>
        <v>5.6000000000000001E-2</v>
      </c>
      <c r="AL82" s="106">
        <f t="shared" si="8"/>
        <v>0.107</v>
      </c>
      <c r="AM82" s="77">
        <f t="shared" si="5"/>
        <v>0.161</v>
      </c>
      <c r="AO82" s="33">
        <v>1.06</v>
      </c>
      <c r="AP82">
        <v>5.6000000000000001E-2</v>
      </c>
      <c r="AQ82">
        <v>0.107</v>
      </c>
      <c r="AR82">
        <v>0.161</v>
      </c>
    </row>
    <row r="83" spans="1:44" ht="15.75" thickBot="1" x14ac:dyDescent="0.25">
      <c r="A83" t="s">
        <v>1246</v>
      </c>
      <c r="B83" s="5">
        <v>1.1000000000000001</v>
      </c>
      <c r="C83" s="5" t="str">
        <f t="shared" si="9"/>
        <v>11.1</v>
      </c>
      <c r="D83" s="77">
        <v>5.3999999999999999E-2</v>
      </c>
      <c r="E83" s="77">
        <v>0.10299999999999999</v>
      </c>
      <c r="F83" s="77">
        <v>0.156</v>
      </c>
      <c r="G83" s="77" t="s">
        <v>822</v>
      </c>
      <c r="H83" s="77" t="s">
        <v>822</v>
      </c>
      <c r="I83" s="77" t="s">
        <v>822</v>
      </c>
      <c r="J83" s="77" t="s">
        <v>822</v>
      </c>
      <c r="K83" s="77" t="s">
        <v>822</v>
      </c>
      <c r="L83" s="2" t="s">
        <v>822</v>
      </c>
      <c r="M83" s="2" t="s">
        <v>822</v>
      </c>
      <c r="N83" s="2" t="s">
        <v>4118</v>
      </c>
      <c r="X83" s="5">
        <v>1.07</v>
      </c>
      <c r="Y83" s="85">
        <v>1.07</v>
      </c>
      <c r="Z83" s="84">
        <v>3.5999999999999997E-2</v>
      </c>
      <c r="AA83" s="84">
        <v>3.5999999999999997E-2</v>
      </c>
      <c r="AB83" s="84">
        <v>5.6000000000000001E-2</v>
      </c>
      <c r="AC83" s="84">
        <v>0.106</v>
      </c>
      <c r="AD83" s="84">
        <v>0.16</v>
      </c>
      <c r="AE83" s="84" t="s">
        <v>822</v>
      </c>
      <c r="AF83" s="84" t="s">
        <v>822</v>
      </c>
      <c r="AG83" s="84" t="s">
        <v>822</v>
      </c>
      <c r="AH83" s="33"/>
      <c r="AI83">
        <v>1.07</v>
      </c>
      <c r="AJ83" s="100">
        <f t="shared" si="10"/>
        <v>125.21858878504672</v>
      </c>
      <c r="AK83" s="105">
        <f t="shared" si="7"/>
        <v>5.6000000000000001E-2</v>
      </c>
      <c r="AL83" s="106">
        <f t="shared" si="8"/>
        <v>0.106</v>
      </c>
      <c r="AM83" s="77">
        <f t="shared" si="5"/>
        <v>0.16</v>
      </c>
      <c r="AO83">
        <v>1.07</v>
      </c>
      <c r="AP83">
        <v>5.6000000000000001E-2</v>
      </c>
      <c r="AQ83">
        <v>0.106</v>
      </c>
      <c r="AR83">
        <v>0.16</v>
      </c>
    </row>
    <row r="84" spans="1:44" ht="15.75" thickBot="1" x14ac:dyDescent="0.25">
      <c r="A84" t="s">
        <v>1246</v>
      </c>
      <c r="B84" s="5">
        <v>1.1100000000000001</v>
      </c>
      <c r="C84" s="5" t="str">
        <f t="shared" si="9"/>
        <v>11.11</v>
      </c>
      <c r="D84" s="77">
        <v>5.2999999999999999E-2</v>
      </c>
      <c r="E84" s="77">
        <v>0.10199999999999999</v>
      </c>
      <c r="F84" s="77">
        <v>0.155</v>
      </c>
      <c r="G84" s="77" t="s">
        <v>822</v>
      </c>
      <c r="H84" s="77" t="s">
        <v>822</v>
      </c>
      <c r="I84" s="77" t="s">
        <v>822</v>
      </c>
      <c r="J84" s="77" t="s">
        <v>822</v>
      </c>
      <c r="K84" s="77" t="s">
        <v>822</v>
      </c>
      <c r="L84" s="2" t="s">
        <v>822</v>
      </c>
      <c r="M84" s="2" t="s">
        <v>822</v>
      </c>
      <c r="N84" s="2" t="s">
        <v>4118</v>
      </c>
      <c r="X84" s="5">
        <v>1.08</v>
      </c>
      <c r="Y84" s="85">
        <v>1.08</v>
      </c>
      <c r="Z84" s="84">
        <v>3.5999999999999997E-2</v>
      </c>
      <c r="AA84" s="84">
        <v>3.5999999999999997E-2</v>
      </c>
      <c r="AB84" s="84">
        <v>5.5E-2</v>
      </c>
      <c r="AC84" s="84">
        <v>0.105</v>
      </c>
      <c r="AD84" s="84">
        <v>0.159</v>
      </c>
      <c r="AE84" s="84" t="s">
        <v>822</v>
      </c>
      <c r="AF84" s="84" t="s">
        <v>822</v>
      </c>
      <c r="AG84" s="84" t="s">
        <v>822</v>
      </c>
      <c r="AH84" s="33"/>
      <c r="AI84" s="33">
        <v>1.08</v>
      </c>
      <c r="AJ84" s="100">
        <f t="shared" si="10"/>
        <v>124.0591574074074</v>
      </c>
      <c r="AK84" s="105">
        <f t="shared" si="7"/>
        <v>5.5E-2</v>
      </c>
      <c r="AL84" s="106">
        <f t="shared" si="8"/>
        <v>0.105</v>
      </c>
      <c r="AM84" s="77">
        <f t="shared" si="5"/>
        <v>0.159</v>
      </c>
      <c r="AO84" s="33">
        <v>1.08</v>
      </c>
      <c r="AP84">
        <v>5.5E-2</v>
      </c>
      <c r="AQ84">
        <v>0.105</v>
      </c>
      <c r="AR84">
        <v>0.159</v>
      </c>
    </row>
    <row r="85" spans="1:44" ht="15.75" thickBot="1" x14ac:dyDescent="0.25">
      <c r="A85" t="s">
        <v>1246</v>
      </c>
      <c r="B85" s="5">
        <v>1.1200000000000001</v>
      </c>
      <c r="C85" s="5" t="str">
        <f t="shared" si="9"/>
        <v>11.12</v>
      </c>
      <c r="D85" s="77">
        <v>5.2999999999999999E-2</v>
      </c>
      <c r="E85" s="77">
        <v>0.10100000000000001</v>
      </c>
      <c r="F85" s="77">
        <v>0.154</v>
      </c>
      <c r="G85" s="77" t="s">
        <v>822</v>
      </c>
      <c r="H85" s="77" t="s">
        <v>822</v>
      </c>
      <c r="I85" s="77" t="s">
        <v>822</v>
      </c>
      <c r="J85" s="77" t="s">
        <v>822</v>
      </c>
      <c r="K85" s="77" t="s">
        <v>822</v>
      </c>
      <c r="L85" s="2" t="s">
        <v>822</v>
      </c>
      <c r="M85" s="2" t="s">
        <v>822</v>
      </c>
      <c r="N85" s="2" t="s">
        <v>4118</v>
      </c>
      <c r="X85" s="5">
        <v>1.0900000000000001</v>
      </c>
      <c r="Y85" s="85">
        <v>1.0900000000000001</v>
      </c>
      <c r="Z85" s="84">
        <v>3.5000000000000003E-2</v>
      </c>
      <c r="AA85" s="84">
        <v>3.5000000000000003E-2</v>
      </c>
      <c r="AB85" s="84">
        <v>5.5E-2</v>
      </c>
      <c r="AC85" s="84">
        <v>0.104</v>
      </c>
      <c r="AD85" s="84">
        <v>0.157</v>
      </c>
      <c r="AE85" s="84" t="s">
        <v>822</v>
      </c>
      <c r="AF85" s="84" t="s">
        <v>822</v>
      </c>
      <c r="AG85" s="84" t="s">
        <v>822</v>
      </c>
      <c r="AH85" s="33"/>
      <c r="AI85">
        <v>1.0900000000000001</v>
      </c>
      <c r="AJ85" s="100">
        <f t="shared" si="10"/>
        <v>122.92099999999999</v>
      </c>
      <c r="AK85" s="105">
        <f t="shared" si="7"/>
        <v>5.5E-2</v>
      </c>
      <c r="AL85" s="106">
        <f t="shared" si="8"/>
        <v>0.104</v>
      </c>
      <c r="AM85" s="77">
        <f t="shared" si="5"/>
        <v>0.157</v>
      </c>
      <c r="AO85">
        <v>1.0900000000000001</v>
      </c>
      <c r="AP85">
        <v>5.5E-2</v>
      </c>
      <c r="AQ85">
        <v>0.104</v>
      </c>
      <c r="AR85">
        <v>0.157</v>
      </c>
    </row>
    <row r="86" spans="1:44" ht="15" thickBot="1" x14ac:dyDescent="0.25">
      <c r="A86" t="s">
        <v>1246</v>
      </c>
      <c r="B86" s="5">
        <v>1.1299999999999999</v>
      </c>
      <c r="C86" s="5" t="str">
        <f t="shared" si="9"/>
        <v>11.13</v>
      </c>
      <c r="D86" s="77">
        <v>5.1999999999999998E-2</v>
      </c>
      <c r="E86" s="77">
        <v>0.1</v>
      </c>
      <c r="F86" s="77">
        <v>0.153</v>
      </c>
      <c r="G86" s="77" t="s">
        <v>822</v>
      </c>
      <c r="H86" s="77" t="s">
        <v>822</v>
      </c>
      <c r="I86" s="77" t="s">
        <v>822</v>
      </c>
      <c r="J86" s="77" t="s">
        <v>822</v>
      </c>
      <c r="K86" s="77" t="s">
        <v>822</v>
      </c>
      <c r="L86" s="2" t="s">
        <v>822</v>
      </c>
      <c r="M86" s="2" t="s">
        <v>822</v>
      </c>
      <c r="N86" s="2" t="s">
        <v>4118</v>
      </c>
      <c r="X86" s="5">
        <v>1.1000000000000001</v>
      </c>
      <c r="Z86" s="84">
        <v>3.5000000000000003E-2</v>
      </c>
      <c r="AA86" s="84">
        <v>3.5000000000000003E-2</v>
      </c>
      <c r="AB86" s="84">
        <v>5.5E-2</v>
      </c>
      <c r="AC86" s="84">
        <v>0.104</v>
      </c>
      <c r="AD86" s="84">
        <v>0.157</v>
      </c>
      <c r="AE86" s="84" t="s">
        <v>822</v>
      </c>
      <c r="AF86" s="84" t="s">
        <v>822</v>
      </c>
      <c r="AG86" s="84" t="s">
        <v>822</v>
      </c>
      <c r="AH86" s="33"/>
      <c r="AI86" s="33">
        <v>1.1000000000000001</v>
      </c>
      <c r="AJ86" s="100">
        <f t="shared" si="10"/>
        <v>121.80353636363635</v>
      </c>
      <c r="AK86" s="105">
        <f t="shared" si="7"/>
        <v>5.3999999999999999E-2</v>
      </c>
      <c r="AL86" s="106">
        <f t="shared" si="8"/>
        <v>0.10299999999999999</v>
      </c>
      <c r="AM86" s="77">
        <f t="shared" ref="AM86:AM149" si="11">ROUND(((0.0283*AJ86)+0.5201)*0.03937,3)</f>
        <v>0.156</v>
      </c>
      <c r="AO86" s="33">
        <v>1.1000000000000001</v>
      </c>
      <c r="AP86">
        <v>5.3999999999999999E-2</v>
      </c>
      <c r="AQ86">
        <v>0.10299999999999999</v>
      </c>
      <c r="AR86">
        <v>0.156</v>
      </c>
    </row>
    <row r="87" spans="1:44" ht="15.75" thickBot="1" x14ac:dyDescent="0.25">
      <c r="A87" t="s">
        <v>1246</v>
      </c>
      <c r="B87" s="5">
        <v>1.1399999999999999</v>
      </c>
      <c r="C87" s="5" t="str">
        <f t="shared" si="9"/>
        <v>11.14</v>
      </c>
      <c r="D87" s="77">
        <v>5.1999999999999998E-2</v>
      </c>
      <c r="E87" s="77">
        <v>9.9000000000000005E-2</v>
      </c>
      <c r="F87" s="77">
        <v>0.151</v>
      </c>
      <c r="G87" s="77" t="s">
        <v>822</v>
      </c>
      <c r="H87" s="77" t="s">
        <v>822</v>
      </c>
      <c r="I87" s="77" t="s">
        <v>822</v>
      </c>
      <c r="J87" s="77" t="s">
        <v>822</v>
      </c>
      <c r="K87" s="77" t="s">
        <v>822</v>
      </c>
      <c r="L87" s="2" t="s">
        <v>822</v>
      </c>
      <c r="M87" s="2" t="s">
        <v>822</v>
      </c>
      <c r="N87" s="2" t="s">
        <v>4118</v>
      </c>
      <c r="X87" s="5">
        <v>1.1100000000000001</v>
      </c>
      <c r="Y87" s="85">
        <v>1.1100000000000001</v>
      </c>
      <c r="Z87" s="84">
        <v>3.5000000000000003E-2</v>
      </c>
      <c r="AA87" s="84">
        <v>3.5000000000000003E-2</v>
      </c>
      <c r="AB87" s="84">
        <v>5.2999999999999999E-2</v>
      </c>
      <c r="AC87" s="84">
        <v>0.10199999999999999</v>
      </c>
      <c r="AD87" s="84">
        <v>0.155</v>
      </c>
      <c r="AE87" s="84" t="s">
        <v>822</v>
      </c>
      <c r="AF87" s="84" t="s">
        <v>822</v>
      </c>
      <c r="AG87" s="84" t="s">
        <v>822</v>
      </c>
      <c r="AH87" s="33"/>
      <c r="AI87">
        <v>1.1100000000000001</v>
      </c>
      <c r="AJ87" s="100">
        <f t="shared" si="10"/>
        <v>120.7062072072072</v>
      </c>
      <c r="AK87" s="105">
        <f t="shared" si="7"/>
        <v>5.2999999999999999E-2</v>
      </c>
      <c r="AL87" s="106">
        <f t="shared" si="8"/>
        <v>0.10199999999999999</v>
      </c>
      <c r="AM87" s="77">
        <f t="shared" si="11"/>
        <v>0.155</v>
      </c>
      <c r="AO87">
        <v>1.1100000000000001</v>
      </c>
      <c r="AP87">
        <v>5.2999999999999999E-2</v>
      </c>
      <c r="AQ87">
        <v>0.10199999999999999</v>
      </c>
      <c r="AR87">
        <v>0.155</v>
      </c>
    </row>
    <row r="88" spans="1:44" ht="15.75" thickBot="1" x14ac:dyDescent="0.25">
      <c r="A88" t="s">
        <v>1246</v>
      </c>
      <c r="B88" s="5">
        <v>1.1499999999999999</v>
      </c>
      <c r="C88" s="5" t="str">
        <f t="shared" si="9"/>
        <v>11.15</v>
      </c>
      <c r="D88" s="77">
        <v>5.0999999999999997E-2</v>
      </c>
      <c r="E88" s="77">
        <v>9.9000000000000005E-2</v>
      </c>
      <c r="F88" s="77">
        <v>0.15</v>
      </c>
      <c r="G88" s="77" t="s">
        <v>822</v>
      </c>
      <c r="H88" s="77" t="s">
        <v>822</v>
      </c>
      <c r="I88" s="77" t="s">
        <v>822</v>
      </c>
      <c r="J88" s="77" t="s">
        <v>822</v>
      </c>
      <c r="K88" s="77" t="s">
        <v>822</v>
      </c>
      <c r="L88" s="2" t="s">
        <v>822</v>
      </c>
      <c r="M88" s="2" t="s">
        <v>822</v>
      </c>
      <c r="N88" s="2" t="s">
        <v>4118</v>
      </c>
      <c r="X88" s="5">
        <v>1.1200000000000001</v>
      </c>
      <c r="Y88" s="85">
        <v>1.1200000000000001</v>
      </c>
      <c r="Z88" s="84">
        <v>3.4000000000000002E-2</v>
      </c>
      <c r="AA88" s="84">
        <v>3.4000000000000002E-2</v>
      </c>
      <c r="AB88" s="84">
        <v>5.2999999999999999E-2</v>
      </c>
      <c r="AC88" s="84">
        <v>0.10100000000000001</v>
      </c>
      <c r="AD88" s="84">
        <v>0.154</v>
      </c>
      <c r="AE88" s="84" t="s">
        <v>822</v>
      </c>
      <c r="AF88" s="84" t="s">
        <v>822</v>
      </c>
      <c r="AG88" s="84" t="s">
        <v>822</v>
      </c>
      <c r="AH88" s="33"/>
      <c r="AI88" s="33">
        <v>1.1200000000000001</v>
      </c>
      <c r="AJ88" s="100">
        <f t="shared" si="10"/>
        <v>119.62847321428571</v>
      </c>
      <c r="AK88" s="105">
        <f t="shared" si="7"/>
        <v>5.2999999999999999E-2</v>
      </c>
      <c r="AL88" s="106">
        <f t="shared" si="8"/>
        <v>0.10100000000000001</v>
      </c>
      <c r="AM88" s="77">
        <f t="shared" si="11"/>
        <v>0.154</v>
      </c>
      <c r="AO88" s="33">
        <v>1.1200000000000001</v>
      </c>
      <c r="AP88">
        <v>5.2999999999999999E-2</v>
      </c>
      <c r="AQ88">
        <v>0.10100000000000001</v>
      </c>
      <c r="AR88">
        <v>0.154</v>
      </c>
    </row>
    <row r="89" spans="1:44" ht="15.75" thickBot="1" x14ac:dyDescent="0.25">
      <c r="A89" t="s">
        <v>1246</v>
      </c>
      <c r="B89" s="5">
        <v>1.1599999999999999</v>
      </c>
      <c r="C89" s="5" t="str">
        <f t="shared" si="9"/>
        <v>11.16</v>
      </c>
      <c r="D89" s="77">
        <v>5.0999999999999997E-2</v>
      </c>
      <c r="E89" s="77">
        <v>9.8000000000000004E-2</v>
      </c>
      <c r="F89" s="77">
        <v>0.14899999999999999</v>
      </c>
      <c r="G89" s="77" t="s">
        <v>822</v>
      </c>
      <c r="H89" s="77" t="s">
        <v>822</v>
      </c>
      <c r="I89" s="77" t="s">
        <v>822</v>
      </c>
      <c r="J89" s="77" t="s">
        <v>822</v>
      </c>
      <c r="K89" s="77" t="s">
        <v>822</v>
      </c>
      <c r="L89" s="2" t="s">
        <v>822</v>
      </c>
      <c r="M89" s="2" t="s">
        <v>822</v>
      </c>
      <c r="N89" s="2" t="s">
        <v>4118</v>
      </c>
      <c r="X89" s="5">
        <v>1.1299999999999999</v>
      </c>
      <c r="Y89" s="85">
        <v>1.1299999999999999</v>
      </c>
      <c r="Z89" s="84">
        <v>3.4000000000000002E-2</v>
      </c>
      <c r="AA89" s="84">
        <v>3.4000000000000002E-2</v>
      </c>
      <c r="AB89" s="84">
        <v>5.1999999999999998E-2</v>
      </c>
      <c r="AC89" s="84">
        <v>0.1</v>
      </c>
      <c r="AD89" s="84">
        <v>0.153</v>
      </c>
      <c r="AE89" s="84" t="s">
        <v>822</v>
      </c>
      <c r="AF89" s="84" t="s">
        <v>822</v>
      </c>
      <c r="AG89" s="84" t="s">
        <v>822</v>
      </c>
      <c r="AH89" s="33"/>
      <c r="AI89">
        <v>1.1299999999999999</v>
      </c>
      <c r="AJ89" s="100">
        <f t="shared" si="10"/>
        <v>118.56981415929205</v>
      </c>
      <c r="AK89" s="105">
        <f t="shared" si="7"/>
        <v>5.1999999999999998E-2</v>
      </c>
      <c r="AL89" s="106">
        <f t="shared" si="8"/>
        <v>0.1</v>
      </c>
      <c r="AM89" s="77">
        <f t="shared" si="11"/>
        <v>0.153</v>
      </c>
      <c r="AO89">
        <v>1.1299999999999999</v>
      </c>
      <c r="AP89">
        <v>5.1999999999999998E-2</v>
      </c>
      <c r="AQ89">
        <v>0.1</v>
      </c>
      <c r="AR89">
        <v>0.153</v>
      </c>
    </row>
    <row r="90" spans="1:44" ht="15.75" thickBot="1" x14ac:dyDescent="0.25">
      <c r="A90" t="s">
        <v>1246</v>
      </c>
      <c r="B90" s="5">
        <v>1.17</v>
      </c>
      <c r="C90" s="5" t="str">
        <f t="shared" si="9"/>
        <v>11.17</v>
      </c>
      <c r="D90" s="77">
        <v>0.05</v>
      </c>
      <c r="E90" s="77">
        <v>9.7000000000000003E-2</v>
      </c>
      <c r="F90" s="77">
        <v>0.14799999999999999</v>
      </c>
      <c r="G90" s="77" t="s">
        <v>822</v>
      </c>
      <c r="H90" s="77" t="s">
        <v>822</v>
      </c>
      <c r="I90" s="77" t="s">
        <v>822</v>
      </c>
      <c r="J90" s="77" t="s">
        <v>822</v>
      </c>
      <c r="K90" s="77" t="s">
        <v>822</v>
      </c>
      <c r="L90" s="2" t="s">
        <v>822</v>
      </c>
      <c r="M90" s="2" t="s">
        <v>822</v>
      </c>
      <c r="N90" s="2" t="s">
        <v>4118</v>
      </c>
      <c r="X90" s="5">
        <v>1.1399999999999999</v>
      </c>
      <c r="Y90" s="85">
        <v>1.1399999999999999</v>
      </c>
      <c r="Z90" s="84">
        <v>3.4000000000000002E-2</v>
      </c>
      <c r="AA90" s="84">
        <v>3.4000000000000002E-2</v>
      </c>
      <c r="AB90" s="84">
        <v>5.1999999999999998E-2</v>
      </c>
      <c r="AC90" s="84">
        <v>9.9000000000000005E-2</v>
      </c>
      <c r="AD90" s="84">
        <v>0.151</v>
      </c>
      <c r="AE90" s="84" t="s">
        <v>822</v>
      </c>
      <c r="AF90" s="84" t="s">
        <v>822</v>
      </c>
      <c r="AG90" s="84" t="s">
        <v>822</v>
      </c>
      <c r="AH90" s="33"/>
      <c r="AI90" s="33">
        <v>1.1399999999999999</v>
      </c>
      <c r="AJ90" s="100">
        <f t="shared" si="10"/>
        <v>117.52972807017545</v>
      </c>
      <c r="AK90" s="105">
        <f t="shared" si="7"/>
        <v>5.1999999999999998E-2</v>
      </c>
      <c r="AL90" s="106">
        <f t="shared" si="8"/>
        <v>9.9000000000000005E-2</v>
      </c>
      <c r="AM90" s="77">
        <f t="shared" si="11"/>
        <v>0.151</v>
      </c>
      <c r="AO90" s="33">
        <v>1.1399999999999999</v>
      </c>
      <c r="AP90">
        <v>5.1999999999999998E-2</v>
      </c>
      <c r="AQ90">
        <v>9.9000000000000005E-2</v>
      </c>
      <c r="AR90">
        <v>0.151</v>
      </c>
    </row>
    <row r="91" spans="1:44" ht="15.75" thickBot="1" x14ac:dyDescent="0.25">
      <c r="A91" t="s">
        <v>1246</v>
      </c>
      <c r="B91" s="5">
        <v>1.18</v>
      </c>
      <c r="C91" s="5" t="str">
        <f t="shared" si="9"/>
        <v>11.18</v>
      </c>
      <c r="D91" s="77">
        <v>0.05</v>
      </c>
      <c r="E91" s="77">
        <v>9.6000000000000002E-2</v>
      </c>
      <c r="F91" s="77">
        <v>0.14699999999999999</v>
      </c>
      <c r="G91" s="77" t="s">
        <v>822</v>
      </c>
      <c r="H91" s="77" t="s">
        <v>822</v>
      </c>
      <c r="I91" s="77" t="s">
        <v>822</v>
      </c>
      <c r="J91" s="77" t="s">
        <v>822</v>
      </c>
      <c r="K91" s="77" t="s">
        <v>822</v>
      </c>
      <c r="L91" s="2" t="s">
        <v>822</v>
      </c>
      <c r="M91" s="2" t="s">
        <v>822</v>
      </c>
      <c r="N91" s="2" t="s">
        <v>4118</v>
      </c>
      <c r="X91" s="5">
        <v>1.1499999999999999</v>
      </c>
      <c r="Y91" s="85">
        <v>1.1499999999999999</v>
      </c>
      <c r="Z91" s="84">
        <v>3.4000000000000002E-2</v>
      </c>
      <c r="AA91" s="84">
        <v>3.4000000000000002E-2</v>
      </c>
      <c r="AB91" s="84">
        <v>5.0999999999999997E-2</v>
      </c>
      <c r="AC91" s="84">
        <v>9.9000000000000005E-2</v>
      </c>
      <c r="AD91" s="84">
        <v>0.15</v>
      </c>
      <c r="AE91" s="84" t="s">
        <v>822</v>
      </c>
      <c r="AF91" s="84" t="s">
        <v>822</v>
      </c>
      <c r="AG91" s="84" t="s">
        <v>822</v>
      </c>
      <c r="AH91" s="33"/>
      <c r="AI91">
        <v>1.1499999999999999</v>
      </c>
      <c r="AJ91" s="100">
        <f t="shared" si="10"/>
        <v>116.50773043478262</v>
      </c>
      <c r="AK91" s="105">
        <f t="shared" si="7"/>
        <v>5.0999999999999997E-2</v>
      </c>
      <c r="AL91" s="106">
        <f t="shared" si="8"/>
        <v>9.9000000000000005E-2</v>
      </c>
      <c r="AM91" s="77">
        <f t="shared" si="11"/>
        <v>0.15</v>
      </c>
      <c r="AO91">
        <v>1.1499999999999999</v>
      </c>
      <c r="AP91">
        <v>5.0999999999999997E-2</v>
      </c>
      <c r="AQ91">
        <v>9.9000000000000005E-2</v>
      </c>
      <c r="AR91">
        <v>0.15</v>
      </c>
    </row>
    <row r="92" spans="1:44" ht="15.75" thickBot="1" x14ac:dyDescent="0.25">
      <c r="A92" t="s">
        <v>1246</v>
      </c>
      <c r="B92" s="5">
        <v>1.19</v>
      </c>
      <c r="C92" s="5" t="str">
        <f t="shared" si="9"/>
        <v>11.19</v>
      </c>
      <c r="D92" s="77">
        <v>4.9000000000000002E-2</v>
      </c>
      <c r="E92" s="77">
        <v>9.5000000000000001E-2</v>
      </c>
      <c r="F92" s="77">
        <v>0.14599999999999999</v>
      </c>
      <c r="G92" s="77" t="s">
        <v>822</v>
      </c>
      <c r="H92" s="77" t="s">
        <v>822</v>
      </c>
      <c r="I92" s="77" t="s">
        <v>822</v>
      </c>
      <c r="J92" s="77" t="s">
        <v>822</v>
      </c>
      <c r="K92" s="77" t="s">
        <v>822</v>
      </c>
      <c r="L92" s="2" t="s">
        <v>822</v>
      </c>
      <c r="M92" s="2" t="s">
        <v>822</v>
      </c>
      <c r="N92" s="2" t="s">
        <v>4118</v>
      </c>
      <c r="X92" s="5">
        <v>1.1599999999999999</v>
      </c>
      <c r="Y92" s="85">
        <v>1.1599999999999999</v>
      </c>
      <c r="Z92" s="84">
        <v>3.3000000000000002E-2</v>
      </c>
      <c r="AA92" s="84">
        <v>3.3000000000000002E-2</v>
      </c>
      <c r="AB92" s="84">
        <v>5.0999999999999997E-2</v>
      </c>
      <c r="AC92" s="84">
        <v>9.8000000000000004E-2</v>
      </c>
      <c r="AD92" s="84">
        <v>0.14899999999999999</v>
      </c>
      <c r="AE92" s="84" t="s">
        <v>822</v>
      </c>
      <c r="AF92" s="84" t="s">
        <v>822</v>
      </c>
      <c r="AG92" s="84" t="s">
        <v>822</v>
      </c>
      <c r="AH92" s="33"/>
      <c r="AI92" s="33">
        <v>1.1599999999999999</v>
      </c>
      <c r="AJ92" s="100">
        <f t="shared" si="10"/>
        <v>115.50335344827587</v>
      </c>
      <c r="AK92" s="105">
        <f t="shared" si="7"/>
        <v>5.0999999999999997E-2</v>
      </c>
      <c r="AL92" s="106">
        <f t="shared" si="8"/>
        <v>9.8000000000000004E-2</v>
      </c>
      <c r="AM92" s="77">
        <f t="shared" si="11"/>
        <v>0.14899999999999999</v>
      </c>
      <c r="AO92" s="33">
        <v>1.1599999999999999</v>
      </c>
      <c r="AP92">
        <v>5.0999999999999997E-2</v>
      </c>
      <c r="AQ92">
        <v>9.8000000000000004E-2</v>
      </c>
      <c r="AR92">
        <v>0.14899999999999999</v>
      </c>
    </row>
    <row r="93" spans="1:44" ht="15" thickBot="1" x14ac:dyDescent="0.25">
      <c r="A93" t="s">
        <v>1246</v>
      </c>
      <c r="B93" s="5">
        <v>1.2</v>
      </c>
      <c r="C93" s="5" t="str">
        <f t="shared" si="9"/>
        <v>11.2</v>
      </c>
      <c r="D93" s="77">
        <v>4.9000000000000002E-2</v>
      </c>
      <c r="E93" s="77">
        <v>9.5000000000000001E-2</v>
      </c>
      <c r="F93" s="77">
        <v>0.14499999999999999</v>
      </c>
      <c r="G93" s="77" t="s">
        <v>822</v>
      </c>
      <c r="H93" s="77" t="s">
        <v>822</v>
      </c>
      <c r="I93" s="77" t="s">
        <v>822</v>
      </c>
      <c r="J93" s="77" t="s">
        <v>822</v>
      </c>
      <c r="K93" s="77" t="s">
        <v>822</v>
      </c>
      <c r="L93" s="2" t="s">
        <v>822</v>
      </c>
      <c r="M93" s="2" t="s">
        <v>822</v>
      </c>
      <c r="N93" s="2" t="s">
        <v>4118</v>
      </c>
      <c r="X93" s="5">
        <v>1.17</v>
      </c>
      <c r="Z93" s="84">
        <v>3.3000000000000002E-2</v>
      </c>
      <c r="AA93" s="84">
        <v>3.3000000000000002E-2</v>
      </c>
      <c r="AB93" s="84">
        <v>5.0999999999999997E-2</v>
      </c>
      <c r="AC93" s="84">
        <v>9.8000000000000004E-2</v>
      </c>
      <c r="AD93" s="84">
        <v>0.14899999999999999</v>
      </c>
      <c r="AE93" s="84" t="s">
        <v>822</v>
      </c>
      <c r="AF93" s="84" t="s">
        <v>822</v>
      </c>
      <c r="AG93" s="84" t="s">
        <v>822</v>
      </c>
      <c r="AH93" s="33"/>
      <c r="AI93">
        <v>1.17</v>
      </c>
      <c r="AJ93" s="100">
        <f t="shared" si="10"/>
        <v>114.51614529914531</v>
      </c>
      <c r="AK93" s="105">
        <f t="shared" si="7"/>
        <v>0.05</v>
      </c>
      <c r="AL93" s="106">
        <f t="shared" si="8"/>
        <v>9.7000000000000003E-2</v>
      </c>
      <c r="AM93" s="77">
        <f t="shared" si="11"/>
        <v>0.14799999999999999</v>
      </c>
      <c r="AO93">
        <v>1.17</v>
      </c>
      <c r="AP93">
        <v>0.05</v>
      </c>
      <c r="AQ93">
        <v>9.7000000000000003E-2</v>
      </c>
      <c r="AR93">
        <v>0.14799999999999999</v>
      </c>
    </row>
    <row r="94" spans="1:44" ht="15.75" thickBot="1" x14ac:dyDescent="0.25">
      <c r="A94" t="s">
        <v>1246</v>
      </c>
      <c r="B94" s="5">
        <v>1.21</v>
      </c>
      <c r="C94" s="5" t="str">
        <f t="shared" si="9"/>
        <v>11.21</v>
      </c>
      <c r="D94" s="77">
        <v>4.8000000000000001E-2</v>
      </c>
      <c r="E94" s="77">
        <v>9.4E-2</v>
      </c>
      <c r="F94" s="77">
        <v>0.14399999999999999</v>
      </c>
      <c r="G94" s="77" t="s">
        <v>822</v>
      </c>
      <c r="H94" s="77" t="s">
        <v>822</v>
      </c>
      <c r="I94" s="77" t="s">
        <v>822</v>
      </c>
      <c r="J94" s="77" t="s">
        <v>822</v>
      </c>
      <c r="K94" s="77" t="s">
        <v>822</v>
      </c>
      <c r="L94" s="2" t="s">
        <v>822</v>
      </c>
      <c r="M94" s="2" t="s">
        <v>822</v>
      </c>
      <c r="N94" s="2" t="s">
        <v>4118</v>
      </c>
      <c r="X94" s="5">
        <v>1.18</v>
      </c>
      <c r="Y94" s="85">
        <v>1.18</v>
      </c>
      <c r="Z94" s="84">
        <v>3.3000000000000002E-2</v>
      </c>
      <c r="AA94" s="84">
        <v>3.3000000000000002E-2</v>
      </c>
      <c r="AB94" s="84">
        <v>0.05</v>
      </c>
      <c r="AC94" s="84">
        <v>9.6000000000000002E-2</v>
      </c>
      <c r="AD94" s="84">
        <v>0.14699999999999999</v>
      </c>
      <c r="AE94" s="84" t="s">
        <v>822</v>
      </c>
      <c r="AF94" s="84" t="s">
        <v>822</v>
      </c>
      <c r="AG94" s="84" t="s">
        <v>822</v>
      </c>
      <c r="AH94" s="33"/>
      <c r="AI94" s="33">
        <v>1.18</v>
      </c>
      <c r="AJ94" s="100">
        <f t="shared" si="10"/>
        <v>113.54566949152543</v>
      </c>
      <c r="AK94" s="105">
        <f t="shared" si="7"/>
        <v>0.05</v>
      </c>
      <c r="AL94" s="106">
        <f t="shared" si="8"/>
        <v>9.6000000000000002E-2</v>
      </c>
      <c r="AM94" s="77">
        <f t="shared" si="11"/>
        <v>0.14699999999999999</v>
      </c>
      <c r="AO94" s="33">
        <v>1.18</v>
      </c>
      <c r="AP94">
        <v>0.05</v>
      </c>
      <c r="AQ94">
        <v>9.6000000000000002E-2</v>
      </c>
      <c r="AR94">
        <v>0.14699999999999999</v>
      </c>
    </row>
    <row r="95" spans="1:44" ht="15" thickBot="1" x14ac:dyDescent="0.25">
      <c r="A95" t="s">
        <v>1246</v>
      </c>
      <c r="B95" s="5">
        <v>1.22</v>
      </c>
      <c r="C95" s="5" t="str">
        <f t="shared" si="9"/>
        <v>11.22</v>
      </c>
      <c r="D95" s="77">
        <v>4.8000000000000001E-2</v>
      </c>
      <c r="E95" s="77">
        <v>9.2999999999999999E-2</v>
      </c>
      <c r="F95" s="77">
        <v>0.14299999999999999</v>
      </c>
      <c r="G95" s="77" t="s">
        <v>822</v>
      </c>
      <c r="H95" s="77" t="s">
        <v>822</v>
      </c>
      <c r="I95" s="77" t="s">
        <v>822</v>
      </c>
      <c r="J95" s="77" t="s">
        <v>822</v>
      </c>
      <c r="K95" s="77" t="s">
        <v>822</v>
      </c>
      <c r="L95" s="2" t="s">
        <v>822</v>
      </c>
      <c r="M95" s="2" t="s">
        <v>822</v>
      </c>
      <c r="N95" s="2" t="s">
        <v>4118</v>
      </c>
      <c r="X95" s="5">
        <v>1.19</v>
      </c>
      <c r="Z95" s="84">
        <v>3.3000000000000002E-2</v>
      </c>
      <c r="AA95" s="84">
        <v>3.3000000000000002E-2</v>
      </c>
      <c r="AB95" s="84">
        <v>0.05</v>
      </c>
      <c r="AC95" s="84">
        <v>9.6000000000000002E-2</v>
      </c>
      <c r="AD95" s="84">
        <v>0.14699999999999999</v>
      </c>
      <c r="AE95" s="84" t="s">
        <v>822</v>
      </c>
      <c r="AF95" s="84" t="s">
        <v>822</v>
      </c>
      <c r="AG95" s="84" t="s">
        <v>822</v>
      </c>
      <c r="AH95" s="33"/>
      <c r="AI95">
        <v>1.19</v>
      </c>
      <c r="AJ95" s="100">
        <f t="shared" si="10"/>
        <v>112.59150420168068</v>
      </c>
      <c r="AK95" s="105">
        <f t="shared" si="7"/>
        <v>4.9000000000000002E-2</v>
      </c>
      <c r="AL95" s="106">
        <f t="shared" si="8"/>
        <v>9.5000000000000001E-2</v>
      </c>
      <c r="AM95" s="77">
        <f t="shared" si="11"/>
        <v>0.14599999999999999</v>
      </c>
      <c r="AO95">
        <v>1.19</v>
      </c>
      <c r="AP95">
        <v>4.9000000000000002E-2</v>
      </c>
      <c r="AQ95">
        <v>9.5000000000000001E-2</v>
      </c>
      <c r="AR95">
        <v>0.14599999999999999</v>
      </c>
    </row>
    <row r="96" spans="1:44" ht="15.75" thickBot="1" x14ac:dyDescent="0.25">
      <c r="A96" t="s">
        <v>1246</v>
      </c>
      <c r="B96" s="5">
        <v>1.23</v>
      </c>
      <c r="C96" s="5" t="str">
        <f t="shared" si="9"/>
        <v>11.23</v>
      </c>
      <c r="D96" s="77">
        <v>4.7E-2</v>
      </c>
      <c r="E96" s="77">
        <v>9.2999999999999999E-2</v>
      </c>
      <c r="F96" s="77">
        <v>0.14199999999999999</v>
      </c>
      <c r="G96" s="77" t="s">
        <v>822</v>
      </c>
      <c r="H96" s="77" t="s">
        <v>822</v>
      </c>
      <c r="I96" s="77" t="s">
        <v>822</v>
      </c>
      <c r="J96" s="77" t="s">
        <v>822</v>
      </c>
      <c r="K96" s="77" t="s">
        <v>822</v>
      </c>
      <c r="L96" s="2" t="s">
        <v>822</v>
      </c>
      <c r="M96" s="2" t="s">
        <v>822</v>
      </c>
      <c r="N96" s="2" t="s">
        <v>4118</v>
      </c>
      <c r="X96" s="5">
        <v>1.2</v>
      </c>
      <c r="Y96" s="85">
        <v>1.2</v>
      </c>
      <c r="Z96" s="84">
        <v>3.3000000000000002E-2</v>
      </c>
      <c r="AA96" s="84">
        <v>3.3000000000000002E-2</v>
      </c>
      <c r="AB96" s="84">
        <v>4.9000000000000002E-2</v>
      </c>
      <c r="AC96" s="84">
        <v>9.5000000000000001E-2</v>
      </c>
      <c r="AD96" s="84">
        <v>0.14499999999999999</v>
      </c>
      <c r="AE96" s="84" t="s">
        <v>822</v>
      </c>
      <c r="AF96" s="84" t="s">
        <v>822</v>
      </c>
      <c r="AG96" s="84" t="s">
        <v>822</v>
      </c>
      <c r="AH96" s="33"/>
      <c r="AI96" s="33">
        <v>1.2</v>
      </c>
      <c r="AJ96" s="100">
        <f t="shared" si="10"/>
        <v>111.65324166666667</v>
      </c>
      <c r="AK96" s="105">
        <f t="shared" si="7"/>
        <v>4.9000000000000002E-2</v>
      </c>
      <c r="AL96" s="106">
        <f t="shared" si="8"/>
        <v>9.5000000000000001E-2</v>
      </c>
      <c r="AM96" s="77">
        <f t="shared" si="11"/>
        <v>0.14499999999999999</v>
      </c>
      <c r="AO96" s="33">
        <v>1.2</v>
      </c>
      <c r="AP96">
        <v>4.9000000000000002E-2</v>
      </c>
      <c r="AQ96">
        <v>9.5000000000000001E-2</v>
      </c>
      <c r="AR96">
        <v>0.14499999999999999</v>
      </c>
    </row>
    <row r="97" spans="1:44" ht="15" thickBot="1" x14ac:dyDescent="0.25">
      <c r="A97" t="s">
        <v>1246</v>
      </c>
      <c r="B97" s="5">
        <v>1.24</v>
      </c>
      <c r="C97" s="5" t="str">
        <f t="shared" si="9"/>
        <v>11.24</v>
      </c>
      <c r="D97" s="77">
        <v>4.7E-2</v>
      </c>
      <c r="E97" s="77">
        <v>9.1999999999999998E-2</v>
      </c>
      <c r="F97" s="77">
        <v>0.14099999999999999</v>
      </c>
      <c r="G97" s="77" t="s">
        <v>822</v>
      </c>
      <c r="H97" s="77" t="s">
        <v>822</v>
      </c>
      <c r="I97" s="77" t="s">
        <v>822</v>
      </c>
      <c r="J97" s="77" t="s">
        <v>822</v>
      </c>
      <c r="K97" s="77" t="s">
        <v>822</v>
      </c>
      <c r="L97" s="2" t="s">
        <v>822</v>
      </c>
      <c r="M97" s="2" t="s">
        <v>822</v>
      </c>
      <c r="N97" s="2" t="s">
        <v>4118</v>
      </c>
      <c r="X97" s="5">
        <v>1.21</v>
      </c>
      <c r="Z97" s="84">
        <v>3.3000000000000002E-2</v>
      </c>
      <c r="AA97" s="84">
        <v>3.3000000000000002E-2</v>
      </c>
      <c r="AB97" s="84">
        <v>4.9000000000000002E-2</v>
      </c>
      <c r="AC97" s="84">
        <v>9.5000000000000001E-2</v>
      </c>
      <c r="AD97" s="84">
        <v>0.14499999999999999</v>
      </c>
      <c r="AE97" s="84" t="s">
        <v>822</v>
      </c>
      <c r="AF97" s="84" t="s">
        <v>822</v>
      </c>
      <c r="AG97" s="84" t="s">
        <v>822</v>
      </c>
      <c r="AH97" s="33"/>
      <c r="AI97">
        <v>1.21</v>
      </c>
      <c r="AJ97" s="100">
        <f t="shared" si="10"/>
        <v>110.73048760330579</v>
      </c>
      <c r="AK97" s="105">
        <f t="shared" si="7"/>
        <v>4.8000000000000001E-2</v>
      </c>
      <c r="AL97" s="106">
        <f t="shared" si="8"/>
        <v>9.4E-2</v>
      </c>
      <c r="AM97" s="77">
        <f t="shared" si="11"/>
        <v>0.14399999999999999</v>
      </c>
      <c r="AO97">
        <v>1.21</v>
      </c>
      <c r="AP97">
        <v>4.8000000000000001E-2</v>
      </c>
      <c r="AQ97">
        <v>9.4E-2</v>
      </c>
      <c r="AR97">
        <v>0.14399999999999999</v>
      </c>
    </row>
    <row r="98" spans="1:44" ht="15.75" thickBot="1" x14ac:dyDescent="0.25">
      <c r="A98" t="s">
        <v>1246</v>
      </c>
      <c r="B98" s="5">
        <v>1.25</v>
      </c>
      <c r="C98" s="5" t="str">
        <f t="shared" si="9"/>
        <v>11.25</v>
      </c>
      <c r="D98" s="77">
        <v>4.5999999999999999E-2</v>
      </c>
      <c r="E98" s="77">
        <v>9.0999999999999998E-2</v>
      </c>
      <c r="F98" s="77">
        <v>0.14000000000000001</v>
      </c>
      <c r="G98" s="77" t="s">
        <v>822</v>
      </c>
      <c r="H98" s="77" t="s">
        <v>822</v>
      </c>
      <c r="I98" s="77" t="s">
        <v>822</v>
      </c>
      <c r="J98" s="77" t="s">
        <v>822</v>
      </c>
      <c r="K98" s="77" t="s">
        <v>822</v>
      </c>
      <c r="L98" s="2" t="s">
        <v>822</v>
      </c>
      <c r="M98" s="2" t="s">
        <v>822</v>
      </c>
      <c r="N98" s="2" t="s">
        <v>4118</v>
      </c>
      <c r="X98" s="5">
        <v>1.22</v>
      </c>
      <c r="Y98" s="85">
        <v>1.22</v>
      </c>
      <c r="Z98" s="84">
        <v>3.2000000000000001E-2</v>
      </c>
      <c r="AA98" s="84">
        <v>3.2000000000000001E-2</v>
      </c>
      <c r="AB98" s="84">
        <v>4.8000000000000001E-2</v>
      </c>
      <c r="AC98" s="84">
        <v>9.2999999999999999E-2</v>
      </c>
      <c r="AD98" s="84">
        <v>0.14299999999999999</v>
      </c>
      <c r="AE98" s="84" t="s">
        <v>822</v>
      </c>
      <c r="AF98" s="84" t="s">
        <v>822</v>
      </c>
      <c r="AG98" s="84" t="s">
        <v>822</v>
      </c>
      <c r="AH98" s="33"/>
      <c r="AI98" s="33">
        <v>1.22</v>
      </c>
      <c r="AJ98" s="100">
        <f t="shared" si="10"/>
        <v>109.82286065573771</v>
      </c>
      <c r="AK98" s="105">
        <f t="shared" si="7"/>
        <v>4.8000000000000001E-2</v>
      </c>
      <c r="AL98" s="106">
        <f t="shared" si="8"/>
        <v>9.2999999999999999E-2</v>
      </c>
      <c r="AM98" s="77">
        <f t="shared" si="11"/>
        <v>0.14299999999999999</v>
      </c>
      <c r="AO98" s="33">
        <v>1.22</v>
      </c>
      <c r="AP98">
        <v>4.8000000000000001E-2</v>
      </c>
      <c r="AQ98">
        <v>9.2999999999999999E-2</v>
      </c>
      <c r="AR98">
        <v>0.14299999999999999</v>
      </c>
    </row>
    <row r="99" spans="1:44" ht="15.75" thickBot="1" x14ac:dyDescent="0.25">
      <c r="A99" t="s">
        <v>1246</v>
      </c>
      <c r="B99" s="5">
        <v>1.26</v>
      </c>
      <c r="C99" s="5" t="str">
        <f t="shared" si="9"/>
        <v>11.26</v>
      </c>
      <c r="D99" s="77">
        <v>4.5999999999999999E-2</v>
      </c>
      <c r="E99" s="77">
        <v>0.09</v>
      </c>
      <c r="F99" s="77">
        <v>0.13900000000000001</v>
      </c>
      <c r="G99" s="77" t="s">
        <v>822</v>
      </c>
      <c r="H99" s="77" t="s">
        <v>822</v>
      </c>
      <c r="I99" s="77" t="s">
        <v>822</v>
      </c>
      <c r="J99" s="77" t="s">
        <v>822</v>
      </c>
      <c r="K99" s="77" t="s">
        <v>822</v>
      </c>
      <c r="L99" s="2" t="s">
        <v>822</v>
      </c>
      <c r="M99" s="2" t="s">
        <v>822</v>
      </c>
      <c r="N99" s="2" t="s">
        <v>4118</v>
      </c>
      <c r="X99" s="5">
        <v>1.23</v>
      </c>
      <c r="Y99" s="85">
        <v>1.23</v>
      </c>
      <c r="Z99" s="84">
        <v>3.2000000000000001E-2</v>
      </c>
      <c r="AA99" s="84">
        <v>3.2000000000000001E-2</v>
      </c>
      <c r="AB99" s="84">
        <v>4.7E-2</v>
      </c>
      <c r="AC99" s="84">
        <v>9.2999999999999999E-2</v>
      </c>
      <c r="AD99" s="84">
        <v>0.14199999999999999</v>
      </c>
      <c r="AE99" s="84" t="s">
        <v>822</v>
      </c>
      <c r="AF99" s="84" t="s">
        <v>822</v>
      </c>
      <c r="AG99" s="84" t="s">
        <v>822</v>
      </c>
      <c r="AH99" s="33"/>
      <c r="AI99">
        <v>1.23</v>
      </c>
      <c r="AJ99" s="100">
        <f t="shared" si="10"/>
        <v>108.92999186991871</v>
      </c>
      <c r="AK99" s="105">
        <f t="shared" si="7"/>
        <v>4.7E-2</v>
      </c>
      <c r="AL99" s="106">
        <f t="shared" si="8"/>
        <v>9.2999999999999999E-2</v>
      </c>
      <c r="AM99" s="77">
        <f t="shared" si="11"/>
        <v>0.14199999999999999</v>
      </c>
      <c r="AO99">
        <v>1.23</v>
      </c>
      <c r="AP99">
        <v>4.7E-2</v>
      </c>
      <c r="AQ99">
        <v>9.2999999999999999E-2</v>
      </c>
      <c r="AR99">
        <v>0.14199999999999999</v>
      </c>
    </row>
    <row r="100" spans="1:44" ht="15.75" thickBot="1" x14ac:dyDescent="0.25">
      <c r="A100" t="s">
        <v>1246</v>
      </c>
      <c r="B100" s="5">
        <v>1.27</v>
      </c>
      <c r="C100" s="5" t="str">
        <f t="shared" si="9"/>
        <v>11.27</v>
      </c>
      <c r="D100" s="77">
        <v>4.5999999999999999E-2</v>
      </c>
      <c r="E100" s="77">
        <v>0.09</v>
      </c>
      <c r="F100" s="77">
        <v>0.13800000000000001</v>
      </c>
      <c r="G100" s="77" t="s">
        <v>822</v>
      </c>
      <c r="H100" s="77" t="s">
        <v>822</v>
      </c>
      <c r="I100" s="77" t="s">
        <v>822</v>
      </c>
      <c r="J100" s="77" t="s">
        <v>822</v>
      </c>
      <c r="K100" s="77" t="s">
        <v>822</v>
      </c>
      <c r="L100" s="2" t="s">
        <v>822</v>
      </c>
      <c r="M100" s="2" t="s">
        <v>822</v>
      </c>
      <c r="N100" s="2" t="s">
        <v>4118</v>
      </c>
      <c r="X100" s="5">
        <v>1.24</v>
      </c>
      <c r="Y100" s="85">
        <v>1.24</v>
      </c>
      <c r="Z100" s="84">
        <v>3.2000000000000001E-2</v>
      </c>
      <c r="AA100" s="84">
        <v>3.2000000000000001E-2</v>
      </c>
      <c r="AB100" s="84">
        <v>4.7E-2</v>
      </c>
      <c r="AC100" s="84">
        <v>9.1999999999999998E-2</v>
      </c>
      <c r="AD100" s="84">
        <v>0.14099999999999999</v>
      </c>
      <c r="AE100" s="84" t="s">
        <v>822</v>
      </c>
      <c r="AF100" s="84" t="s">
        <v>822</v>
      </c>
      <c r="AG100" s="84" t="s">
        <v>822</v>
      </c>
      <c r="AH100" s="33"/>
      <c r="AI100" s="33">
        <v>1.24</v>
      </c>
      <c r="AJ100" s="100">
        <f t="shared" si="10"/>
        <v>108.05152419354839</v>
      </c>
      <c r="AK100" s="105">
        <f t="shared" si="7"/>
        <v>4.7E-2</v>
      </c>
      <c r="AL100" s="106">
        <f t="shared" si="8"/>
        <v>9.1999999999999998E-2</v>
      </c>
      <c r="AM100" s="77">
        <f t="shared" si="11"/>
        <v>0.14099999999999999</v>
      </c>
      <c r="AO100" s="33">
        <v>1.24</v>
      </c>
      <c r="AP100">
        <v>4.7E-2</v>
      </c>
      <c r="AQ100">
        <v>9.1999999999999998E-2</v>
      </c>
      <c r="AR100">
        <v>0.14099999999999999</v>
      </c>
    </row>
    <row r="101" spans="1:44" ht="15.75" thickBot="1" x14ac:dyDescent="0.25">
      <c r="A101" t="s">
        <v>1246</v>
      </c>
      <c r="B101" s="5">
        <v>1.28</v>
      </c>
      <c r="C101" s="5" t="str">
        <f t="shared" si="9"/>
        <v>11.28</v>
      </c>
      <c r="D101" s="77">
        <v>4.4999999999999998E-2</v>
      </c>
      <c r="E101" s="77">
        <v>8.8999999999999996E-2</v>
      </c>
      <c r="F101" s="77">
        <v>0.13700000000000001</v>
      </c>
      <c r="G101" s="77" t="s">
        <v>822</v>
      </c>
      <c r="H101" s="77" t="s">
        <v>822</v>
      </c>
      <c r="I101" s="77" t="s">
        <v>822</v>
      </c>
      <c r="J101" s="77" t="s">
        <v>822</v>
      </c>
      <c r="K101" s="77" t="s">
        <v>822</v>
      </c>
      <c r="L101" s="2" t="s">
        <v>822</v>
      </c>
      <c r="M101" s="2" t="s">
        <v>822</v>
      </c>
      <c r="N101" s="2" t="s">
        <v>4118</v>
      </c>
      <c r="X101" s="5">
        <v>1.25</v>
      </c>
      <c r="Y101" s="85"/>
      <c r="Z101" s="84">
        <v>3.2000000000000001E-2</v>
      </c>
      <c r="AA101" s="84">
        <v>3.2000000000000001E-2</v>
      </c>
      <c r="AB101" s="84">
        <v>4.7E-2</v>
      </c>
      <c r="AC101" s="84">
        <v>9.1999999999999998E-2</v>
      </c>
      <c r="AD101" s="84">
        <v>0.14099999999999999</v>
      </c>
      <c r="AE101" s="84" t="s">
        <v>822</v>
      </c>
      <c r="AF101" s="84" t="s">
        <v>822</v>
      </c>
      <c r="AG101" s="84" t="s">
        <v>822</v>
      </c>
      <c r="AH101" s="33"/>
      <c r="AI101">
        <v>1.25</v>
      </c>
      <c r="AJ101" s="100">
        <f t="shared" si="10"/>
        <v>107.187112</v>
      </c>
      <c r="AK101" s="105">
        <f t="shared" si="7"/>
        <v>4.5999999999999999E-2</v>
      </c>
      <c r="AL101" s="106">
        <f t="shared" si="8"/>
        <v>9.0999999999999998E-2</v>
      </c>
      <c r="AM101" s="77">
        <f t="shared" si="11"/>
        <v>0.14000000000000001</v>
      </c>
      <c r="AO101">
        <v>1.25</v>
      </c>
      <c r="AP101">
        <v>4.5999999999999999E-2</v>
      </c>
      <c r="AQ101">
        <v>9.0999999999999998E-2</v>
      </c>
      <c r="AR101">
        <v>0.14000000000000001</v>
      </c>
    </row>
    <row r="102" spans="1:44" ht="15" thickBot="1" x14ac:dyDescent="0.25">
      <c r="A102" t="s">
        <v>1246</v>
      </c>
      <c r="B102" s="5">
        <v>1.29</v>
      </c>
      <c r="C102" s="5" t="str">
        <f t="shared" si="9"/>
        <v>11.29</v>
      </c>
      <c r="D102" s="77">
        <v>4.4999999999999998E-2</v>
      </c>
      <c r="E102" s="77">
        <v>8.8999999999999996E-2</v>
      </c>
      <c r="F102" s="77">
        <v>0.13600000000000001</v>
      </c>
      <c r="G102" s="77" t="s">
        <v>822</v>
      </c>
      <c r="H102" s="77" t="s">
        <v>822</v>
      </c>
      <c r="I102" s="77" t="s">
        <v>822</v>
      </c>
      <c r="J102" s="77" t="s">
        <v>822</v>
      </c>
      <c r="K102" s="77" t="s">
        <v>822</v>
      </c>
      <c r="L102" s="2" t="s">
        <v>822</v>
      </c>
      <c r="M102" s="2" t="s">
        <v>822</v>
      </c>
      <c r="N102" s="2" t="s">
        <v>4118</v>
      </c>
      <c r="X102" s="5">
        <v>1.26</v>
      </c>
      <c r="Z102" s="84">
        <v>3.2000000000000001E-2</v>
      </c>
      <c r="AA102" s="84">
        <v>3.2000000000000001E-2</v>
      </c>
      <c r="AB102" s="84">
        <v>4.7E-2</v>
      </c>
      <c r="AC102" s="84">
        <v>9.1999999999999998E-2</v>
      </c>
      <c r="AD102" s="84">
        <v>0.14099999999999999</v>
      </c>
      <c r="AE102" s="84" t="s">
        <v>822</v>
      </c>
      <c r="AF102" s="84" t="s">
        <v>822</v>
      </c>
      <c r="AG102" s="84" t="s">
        <v>822</v>
      </c>
      <c r="AH102" s="33"/>
      <c r="AI102" s="33">
        <v>1.26</v>
      </c>
      <c r="AJ102" s="100">
        <f t="shared" si="10"/>
        <v>106.33642063492064</v>
      </c>
      <c r="AK102" s="105">
        <f t="shared" si="7"/>
        <v>4.5999999999999999E-2</v>
      </c>
      <c r="AL102" s="106">
        <f t="shared" si="8"/>
        <v>0.09</v>
      </c>
      <c r="AM102" s="77">
        <f t="shared" si="11"/>
        <v>0.13900000000000001</v>
      </c>
      <c r="AO102" s="33">
        <v>1.26</v>
      </c>
      <c r="AP102">
        <v>4.5999999999999999E-2</v>
      </c>
      <c r="AQ102">
        <v>0.09</v>
      </c>
      <c r="AR102">
        <v>0.13900000000000001</v>
      </c>
    </row>
    <row r="103" spans="1:44" ht="15.75" thickBot="1" x14ac:dyDescent="0.25">
      <c r="A103" t="s">
        <v>1246</v>
      </c>
      <c r="B103" s="5">
        <v>1.3</v>
      </c>
      <c r="C103" s="5" t="str">
        <f t="shared" si="9"/>
        <v>11.3</v>
      </c>
      <c r="D103" s="77">
        <v>4.3999999999999997E-2</v>
      </c>
      <c r="E103" s="77">
        <v>8.7999999999999995E-2</v>
      </c>
      <c r="F103" s="77">
        <v>0.13500000000000001</v>
      </c>
      <c r="G103" s="77" t="s">
        <v>822</v>
      </c>
      <c r="H103" s="77" t="s">
        <v>822</v>
      </c>
      <c r="I103" s="77" t="s">
        <v>822</v>
      </c>
      <c r="J103" s="77" t="s">
        <v>822</v>
      </c>
      <c r="K103" s="77" t="s">
        <v>822</v>
      </c>
      <c r="L103" s="2" t="s">
        <v>822</v>
      </c>
      <c r="M103" s="2" t="s">
        <v>822</v>
      </c>
      <c r="N103" s="2" t="s">
        <v>4118</v>
      </c>
      <c r="X103" s="5">
        <v>1.27</v>
      </c>
      <c r="Y103" s="85"/>
      <c r="Z103" s="84">
        <v>3.2000000000000001E-2</v>
      </c>
      <c r="AA103" s="84">
        <v>3.2000000000000001E-2</v>
      </c>
      <c r="AB103" s="84">
        <v>4.7E-2</v>
      </c>
      <c r="AC103" s="84">
        <v>9.1999999999999998E-2</v>
      </c>
      <c r="AD103" s="84">
        <v>0.14099999999999999</v>
      </c>
      <c r="AE103" s="84" t="s">
        <v>822</v>
      </c>
      <c r="AF103" s="84" t="s">
        <v>822</v>
      </c>
      <c r="AG103" s="84" t="s">
        <v>822</v>
      </c>
      <c r="AH103" s="33"/>
      <c r="AI103">
        <v>1.27</v>
      </c>
      <c r="AJ103" s="100">
        <f t="shared" si="10"/>
        <v>105.49912598425198</v>
      </c>
      <c r="AK103" s="105">
        <f t="shared" si="7"/>
        <v>4.5999999999999999E-2</v>
      </c>
      <c r="AL103" s="106">
        <f t="shared" si="8"/>
        <v>0.09</v>
      </c>
      <c r="AM103" s="77">
        <f t="shared" si="11"/>
        <v>0.13800000000000001</v>
      </c>
      <c r="AO103">
        <v>1.27</v>
      </c>
      <c r="AP103">
        <v>4.5999999999999999E-2</v>
      </c>
      <c r="AQ103">
        <v>0.09</v>
      </c>
      <c r="AR103">
        <v>0.13800000000000001</v>
      </c>
    </row>
    <row r="104" spans="1:44" ht="15.75" thickBot="1" x14ac:dyDescent="0.25">
      <c r="A104" t="s">
        <v>1246</v>
      </c>
      <c r="B104" s="5">
        <v>1.31</v>
      </c>
      <c r="C104" s="5" t="str">
        <f t="shared" si="9"/>
        <v>11.31</v>
      </c>
      <c r="D104" s="77">
        <v>4.3999999999999997E-2</v>
      </c>
      <c r="E104" s="77">
        <v>8.6999999999999994E-2</v>
      </c>
      <c r="F104" s="77">
        <v>0.13400000000000001</v>
      </c>
      <c r="G104" s="77" t="s">
        <v>822</v>
      </c>
      <c r="H104" s="77" t="s">
        <v>822</v>
      </c>
      <c r="I104" s="77" t="s">
        <v>822</v>
      </c>
      <c r="J104" s="77" t="s">
        <v>822</v>
      </c>
      <c r="K104" s="77" t="s">
        <v>822</v>
      </c>
      <c r="L104" s="2" t="s">
        <v>822</v>
      </c>
      <c r="M104" s="2" t="s">
        <v>822</v>
      </c>
      <c r="N104" s="2" t="s">
        <v>4118</v>
      </c>
      <c r="X104" s="5">
        <v>1.28</v>
      </c>
      <c r="Y104" s="85">
        <v>1.28</v>
      </c>
      <c r="Z104" s="84">
        <v>3.1E-2</v>
      </c>
      <c r="AA104" s="84">
        <v>3.1E-2</v>
      </c>
      <c r="AB104" s="84">
        <v>4.4999999999999998E-2</v>
      </c>
      <c r="AC104" s="84">
        <v>8.8999999999999996E-2</v>
      </c>
      <c r="AD104" s="84">
        <v>0.13700000000000001</v>
      </c>
      <c r="AE104" s="84" t="s">
        <v>822</v>
      </c>
      <c r="AF104" s="84" t="s">
        <v>822</v>
      </c>
      <c r="AG104" s="84" t="s">
        <v>822</v>
      </c>
      <c r="AH104" s="33"/>
      <c r="AI104" s="33">
        <v>1.28</v>
      </c>
      <c r="AJ104" s="100">
        <f t="shared" si="10"/>
        <v>104.67491406249999</v>
      </c>
      <c r="AK104" s="105">
        <f t="shared" si="7"/>
        <v>4.4999999999999998E-2</v>
      </c>
      <c r="AL104" s="106">
        <f t="shared" si="8"/>
        <v>8.8999999999999996E-2</v>
      </c>
      <c r="AM104" s="77">
        <f t="shared" si="11"/>
        <v>0.13700000000000001</v>
      </c>
      <c r="AO104" s="33">
        <v>1.28</v>
      </c>
      <c r="AP104">
        <v>4.4999999999999998E-2</v>
      </c>
      <c r="AQ104">
        <v>8.8999999999999996E-2</v>
      </c>
      <c r="AR104">
        <v>0.13700000000000001</v>
      </c>
    </row>
    <row r="105" spans="1:44" ht="15.75" thickBot="1" x14ac:dyDescent="0.25">
      <c r="A105" t="s">
        <v>1246</v>
      </c>
      <c r="B105" s="5">
        <v>1.32</v>
      </c>
      <c r="C105" s="5" t="str">
        <f t="shared" si="9"/>
        <v>11.32</v>
      </c>
      <c r="D105" s="77">
        <v>4.2999999999999997E-2</v>
      </c>
      <c r="E105" s="77">
        <v>8.6999999999999994E-2</v>
      </c>
      <c r="F105" s="77">
        <v>0.13400000000000001</v>
      </c>
      <c r="G105" s="77" t="s">
        <v>822</v>
      </c>
      <c r="H105" s="77" t="s">
        <v>822</v>
      </c>
      <c r="I105" s="77" t="s">
        <v>822</v>
      </c>
      <c r="J105" s="77" t="s">
        <v>822</v>
      </c>
      <c r="K105" s="77" t="s">
        <v>822</v>
      </c>
      <c r="L105" s="2" t="s">
        <v>822</v>
      </c>
      <c r="M105" s="2" t="s">
        <v>822</v>
      </c>
      <c r="N105" s="2" t="s">
        <v>4118</v>
      </c>
      <c r="X105" s="5">
        <v>1.29</v>
      </c>
      <c r="Y105" s="85">
        <v>1.29</v>
      </c>
      <c r="Z105" s="84">
        <v>3.1E-2</v>
      </c>
      <c r="AA105" s="84">
        <v>3.1E-2</v>
      </c>
      <c r="AB105" s="84">
        <v>4.4999999999999998E-2</v>
      </c>
      <c r="AC105" s="84">
        <v>8.8999999999999996E-2</v>
      </c>
      <c r="AD105" s="84">
        <v>0.13600000000000001</v>
      </c>
      <c r="AE105" s="84" t="s">
        <v>822</v>
      </c>
      <c r="AF105" s="84" t="s">
        <v>822</v>
      </c>
      <c r="AG105" s="84" t="s">
        <v>822</v>
      </c>
      <c r="AH105" s="33"/>
      <c r="AI105">
        <v>1.29</v>
      </c>
      <c r="AJ105" s="100">
        <f t="shared" si="10"/>
        <v>103.86348062015504</v>
      </c>
      <c r="AK105" s="105">
        <f t="shared" si="7"/>
        <v>4.4999999999999998E-2</v>
      </c>
      <c r="AL105" s="106">
        <f t="shared" si="8"/>
        <v>8.8999999999999996E-2</v>
      </c>
      <c r="AM105" s="77">
        <f t="shared" si="11"/>
        <v>0.13600000000000001</v>
      </c>
      <c r="AO105">
        <v>1.29</v>
      </c>
      <c r="AP105">
        <v>4.4999999999999998E-2</v>
      </c>
      <c r="AQ105">
        <v>8.8999999999999996E-2</v>
      </c>
      <c r="AR105">
        <v>0.13600000000000001</v>
      </c>
    </row>
    <row r="106" spans="1:44" ht="15.75" thickBot="1" x14ac:dyDescent="0.25">
      <c r="A106" t="s">
        <v>1246</v>
      </c>
      <c r="B106" s="5">
        <v>1.33</v>
      </c>
      <c r="C106" s="5" t="str">
        <f t="shared" si="9"/>
        <v>11.33</v>
      </c>
      <c r="D106" s="77">
        <v>4.2999999999999997E-2</v>
      </c>
      <c r="E106" s="77">
        <v>8.5999999999999993E-2</v>
      </c>
      <c r="F106" s="77">
        <v>0.13300000000000001</v>
      </c>
      <c r="G106" s="77" t="s">
        <v>822</v>
      </c>
      <c r="H106" s="77" t="s">
        <v>822</v>
      </c>
      <c r="I106" s="77" t="s">
        <v>822</v>
      </c>
      <c r="J106" s="77" t="s">
        <v>822</v>
      </c>
      <c r="K106" s="77" t="s">
        <v>822</v>
      </c>
      <c r="L106" s="2" t="s">
        <v>822</v>
      </c>
      <c r="M106" s="2" t="s">
        <v>822</v>
      </c>
      <c r="N106" s="2" t="s">
        <v>4118</v>
      </c>
      <c r="X106" s="5">
        <v>1.3</v>
      </c>
      <c r="Y106" s="85"/>
      <c r="Z106" s="84">
        <v>3.1E-2</v>
      </c>
      <c r="AA106" s="84">
        <v>3.1E-2</v>
      </c>
      <c r="AB106" s="84">
        <v>4.4999999999999998E-2</v>
      </c>
      <c r="AC106" s="84">
        <v>8.8999999999999996E-2</v>
      </c>
      <c r="AD106" s="84">
        <v>0.13600000000000001</v>
      </c>
      <c r="AE106" s="84" t="s">
        <v>822</v>
      </c>
      <c r="AF106" s="84" t="s">
        <v>822</v>
      </c>
      <c r="AG106" s="84" t="s">
        <v>822</v>
      </c>
      <c r="AH106" s="33"/>
      <c r="AI106" s="33">
        <v>1.3</v>
      </c>
      <c r="AJ106" s="100">
        <f t="shared" si="10"/>
        <v>103.06453076923077</v>
      </c>
      <c r="AK106" s="105">
        <f t="shared" si="7"/>
        <v>4.3999999999999997E-2</v>
      </c>
      <c r="AL106" s="106">
        <f t="shared" si="8"/>
        <v>8.7999999999999995E-2</v>
      </c>
      <c r="AM106" s="77">
        <f t="shared" si="11"/>
        <v>0.13500000000000001</v>
      </c>
      <c r="AO106" s="33">
        <v>1.3</v>
      </c>
      <c r="AP106">
        <v>4.3999999999999997E-2</v>
      </c>
      <c r="AQ106">
        <v>8.7999999999999995E-2</v>
      </c>
      <c r="AR106">
        <v>0.13500000000000001</v>
      </c>
    </row>
    <row r="107" spans="1:44" ht="15" thickBot="1" x14ac:dyDescent="0.25">
      <c r="A107" t="s">
        <v>1246</v>
      </c>
      <c r="B107" s="5">
        <v>1.34</v>
      </c>
      <c r="C107" s="5" t="str">
        <f t="shared" si="9"/>
        <v>11.34</v>
      </c>
      <c r="D107" s="77">
        <v>4.2999999999999997E-2</v>
      </c>
      <c r="E107" s="77">
        <v>8.5000000000000006E-2</v>
      </c>
      <c r="F107" s="77">
        <v>0.13200000000000001</v>
      </c>
      <c r="G107" s="77" t="s">
        <v>822</v>
      </c>
      <c r="H107" s="77" t="s">
        <v>822</v>
      </c>
      <c r="I107" s="77" t="s">
        <v>822</v>
      </c>
      <c r="J107" s="77" t="s">
        <v>822</v>
      </c>
      <c r="K107" s="77" t="s">
        <v>822</v>
      </c>
      <c r="L107" s="2" t="s">
        <v>822</v>
      </c>
      <c r="M107" s="2" t="s">
        <v>822</v>
      </c>
      <c r="N107" s="2" t="s">
        <v>4118</v>
      </c>
      <c r="X107" s="5">
        <v>1.31</v>
      </c>
      <c r="Z107" s="84">
        <v>3.1E-2</v>
      </c>
      <c r="AA107" s="84">
        <v>3.1E-2</v>
      </c>
      <c r="AB107" s="84">
        <v>4.4999999999999998E-2</v>
      </c>
      <c r="AC107" s="84">
        <v>8.8999999999999996E-2</v>
      </c>
      <c r="AD107" s="84">
        <v>0.13600000000000001</v>
      </c>
      <c r="AE107" s="84" t="s">
        <v>822</v>
      </c>
      <c r="AF107" s="84" t="s">
        <v>822</v>
      </c>
      <c r="AG107" s="84" t="s">
        <v>822</v>
      </c>
      <c r="AH107" s="33"/>
      <c r="AI107">
        <v>1.31</v>
      </c>
      <c r="AJ107" s="100">
        <f t="shared" si="10"/>
        <v>102.2777786259542</v>
      </c>
      <c r="AK107" s="105">
        <f t="shared" si="7"/>
        <v>4.3999999999999997E-2</v>
      </c>
      <c r="AL107" s="106">
        <f t="shared" si="8"/>
        <v>8.6999999999999994E-2</v>
      </c>
      <c r="AM107" s="77">
        <f t="shared" si="11"/>
        <v>0.13400000000000001</v>
      </c>
      <c r="AO107">
        <v>1.31</v>
      </c>
      <c r="AP107">
        <v>4.3999999999999997E-2</v>
      </c>
      <c r="AQ107">
        <v>8.6999999999999994E-2</v>
      </c>
      <c r="AR107">
        <v>0.13400000000000001</v>
      </c>
    </row>
    <row r="108" spans="1:44" ht="15.75" thickBot="1" x14ac:dyDescent="0.25">
      <c r="A108" t="s">
        <v>1246</v>
      </c>
      <c r="B108" s="5">
        <v>1.35</v>
      </c>
      <c r="C108" s="5" t="str">
        <f t="shared" si="9"/>
        <v>11.35</v>
      </c>
      <c r="D108" s="77">
        <v>4.2000000000000003E-2</v>
      </c>
      <c r="E108" s="77">
        <v>8.5000000000000006E-2</v>
      </c>
      <c r="F108" s="77">
        <v>0.13100000000000001</v>
      </c>
      <c r="G108" s="77" t="s">
        <v>822</v>
      </c>
      <c r="H108" s="77" t="s">
        <v>822</v>
      </c>
      <c r="I108" s="77" t="s">
        <v>822</v>
      </c>
      <c r="J108" s="77" t="s">
        <v>822</v>
      </c>
      <c r="K108" s="77" t="s">
        <v>822</v>
      </c>
      <c r="L108" s="2" t="s">
        <v>822</v>
      </c>
      <c r="M108" s="2" t="s">
        <v>822</v>
      </c>
      <c r="N108" s="2" t="s">
        <v>4118</v>
      </c>
      <c r="X108" s="5">
        <v>1.32</v>
      </c>
      <c r="Y108" s="85">
        <v>1.32</v>
      </c>
      <c r="Z108" s="84">
        <v>0.03</v>
      </c>
      <c r="AA108" s="84">
        <v>0.03</v>
      </c>
      <c r="AB108" s="84">
        <v>4.2999999999999997E-2</v>
      </c>
      <c r="AC108" s="84">
        <v>8.6999999999999994E-2</v>
      </c>
      <c r="AD108" s="84">
        <v>0.13400000000000001</v>
      </c>
      <c r="AE108" s="84" t="s">
        <v>822</v>
      </c>
      <c r="AF108" s="84" t="s">
        <v>822</v>
      </c>
      <c r="AG108" s="84" t="s">
        <v>822</v>
      </c>
      <c r="AH108" s="33"/>
      <c r="AI108" s="33">
        <v>1.32</v>
      </c>
      <c r="AJ108" s="100">
        <f t="shared" si="10"/>
        <v>101.50294696969696</v>
      </c>
      <c r="AK108" s="105">
        <f t="shared" si="7"/>
        <v>4.2999999999999997E-2</v>
      </c>
      <c r="AL108" s="106">
        <f t="shared" si="8"/>
        <v>8.6999999999999994E-2</v>
      </c>
      <c r="AM108" s="77">
        <f t="shared" si="11"/>
        <v>0.13400000000000001</v>
      </c>
      <c r="AO108" s="33">
        <v>1.32</v>
      </c>
      <c r="AP108">
        <v>4.2999999999999997E-2</v>
      </c>
      <c r="AQ108">
        <v>8.6999999999999994E-2</v>
      </c>
      <c r="AR108">
        <v>0.13400000000000001</v>
      </c>
    </row>
    <row r="109" spans="1:44" ht="15.75" thickBot="1" x14ac:dyDescent="0.25">
      <c r="A109" t="s">
        <v>1246</v>
      </c>
      <c r="B109" s="5">
        <v>1.36</v>
      </c>
      <c r="C109" s="5" t="str">
        <f t="shared" si="9"/>
        <v>11.36</v>
      </c>
      <c r="D109" s="77">
        <v>4.2000000000000003E-2</v>
      </c>
      <c r="E109" s="77">
        <v>8.4000000000000005E-2</v>
      </c>
      <c r="F109" s="77">
        <v>0.13</v>
      </c>
      <c r="G109" s="77" t="s">
        <v>822</v>
      </c>
      <c r="H109" s="77" t="s">
        <v>822</v>
      </c>
      <c r="I109" s="77" t="s">
        <v>822</v>
      </c>
      <c r="J109" s="77" t="s">
        <v>822</v>
      </c>
      <c r="K109" s="77" t="s">
        <v>822</v>
      </c>
      <c r="L109" s="2" t="s">
        <v>822</v>
      </c>
      <c r="M109" s="2" t="s">
        <v>822</v>
      </c>
      <c r="N109" s="2" t="s">
        <v>4118</v>
      </c>
      <c r="X109" s="5">
        <v>1.33</v>
      </c>
      <c r="Y109" s="85">
        <v>1.33</v>
      </c>
      <c r="Z109" s="84">
        <v>0.03</v>
      </c>
      <c r="AA109" s="84">
        <v>0.03</v>
      </c>
      <c r="AB109" s="84">
        <v>4.2999999999999997E-2</v>
      </c>
      <c r="AC109" s="84">
        <v>8.5999999999999993E-2</v>
      </c>
      <c r="AD109" s="84">
        <v>0.13300000000000001</v>
      </c>
      <c r="AE109" s="84" t="s">
        <v>822</v>
      </c>
      <c r="AF109" s="84" t="s">
        <v>822</v>
      </c>
      <c r="AG109" s="84" t="s">
        <v>822</v>
      </c>
      <c r="AH109" s="33"/>
      <c r="AI109">
        <v>1.33</v>
      </c>
      <c r="AJ109" s="100">
        <f t="shared" si="10"/>
        <v>100.73976691729322</v>
      </c>
      <c r="AK109" s="105">
        <f t="shared" si="7"/>
        <v>4.2999999999999997E-2</v>
      </c>
      <c r="AL109" s="106">
        <f t="shared" si="8"/>
        <v>8.5999999999999993E-2</v>
      </c>
      <c r="AM109" s="77">
        <f t="shared" si="11"/>
        <v>0.13300000000000001</v>
      </c>
      <c r="AO109">
        <v>1.33</v>
      </c>
      <c r="AP109">
        <v>4.2999999999999997E-2</v>
      </c>
      <c r="AQ109">
        <v>8.5999999999999993E-2</v>
      </c>
      <c r="AR109">
        <v>0.13300000000000001</v>
      </c>
    </row>
    <row r="110" spans="1:44" ht="15.75" thickBot="1" x14ac:dyDescent="0.25">
      <c r="A110" t="s">
        <v>1246</v>
      </c>
      <c r="B110" s="5">
        <v>1.37</v>
      </c>
      <c r="C110" s="5" t="str">
        <f t="shared" si="9"/>
        <v>11.37</v>
      </c>
      <c r="D110" s="77">
        <v>4.2000000000000003E-2</v>
      </c>
      <c r="E110" s="77">
        <v>8.4000000000000005E-2</v>
      </c>
      <c r="F110" s="77">
        <v>0.129</v>
      </c>
      <c r="G110" s="77" t="s">
        <v>822</v>
      </c>
      <c r="H110" s="77" t="s">
        <v>822</v>
      </c>
      <c r="I110" s="77" t="s">
        <v>822</v>
      </c>
      <c r="J110" s="77" t="s">
        <v>822</v>
      </c>
      <c r="K110" s="77" t="s">
        <v>822</v>
      </c>
      <c r="L110" s="2" t="s">
        <v>822</v>
      </c>
      <c r="M110" s="2" t="s">
        <v>822</v>
      </c>
      <c r="N110" s="2" t="s">
        <v>4118</v>
      </c>
      <c r="X110" s="5">
        <v>1.34</v>
      </c>
      <c r="Y110" s="85">
        <v>1.34</v>
      </c>
      <c r="Z110" s="84">
        <v>0.03</v>
      </c>
      <c r="AA110" s="84">
        <v>0.03</v>
      </c>
      <c r="AB110" s="84">
        <v>4.2999999999999997E-2</v>
      </c>
      <c r="AC110" s="84">
        <v>8.5000000000000006E-2</v>
      </c>
      <c r="AD110" s="84">
        <v>0.13200000000000001</v>
      </c>
      <c r="AE110" s="84" t="s">
        <v>822</v>
      </c>
      <c r="AF110" s="84" t="s">
        <v>822</v>
      </c>
      <c r="AG110" s="84" t="s">
        <v>822</v>
      </c>
      <c r="AH110" s="33"/>
      <c r="AI110" s="33">
        <v>1.34</v>
      </c>
      <c r="AJ110" s="100">
        <f t="shared" si="10"/>
        <v>99.987977611940295</v>
      </c>
      <c r="AK110" s="105">
        <f t="shared" si="7"/>
        <v>4.2999999999999997E-2</v>
      </c>
      <c r="AL110" s="106">
        <f t="shared" si="8"/>
        <v>8.5000000000000006E-2</v>
      </c>
      <c r="AM110" s="77">
        <f t="shared" si="11"/>
        <v>0.13200000000000001</v>
      </c>
      <c r="AO110" s="33">
        <v>1.34</v>
      </c>
      <c r="AP110">
        <v>4.2999999999999997E-2</v>
      </c>
      <c r="AQ110">
        <v>8.5000000000000006E-2</v>
      </c>
      <c r="AR110">
        <v>0.13200000000000001</v>
      </c>
    </row>
    <row r="111" spans="1:44" ht="15.75" thickBot="1" x14ac:dyDescent="0.25">
      <c r="A111" t="s">
        <v>1246</v>
      </c>
      <c r="B111" s="5">
        <v>1.38</v>
      </c>
      <c r="C111" s="5" t="str">
        <f t="shared" si="9"/>
        <v>11.38</v>
      </c>
      <c r="D111" s="77">
        <v>4.1000000000000002E-2</v>
      </c>
      <c r="E111" s="77">
        <v>8.3000000000000004E-2</v>
      </c>
      <c r="F111" s="77">
        <v>0.129</v>
      </c>
      <c r="G111" s="77" t="s">
        <v>822</v>
      </c>
      <c r="H111" s="77" t="s">
        <v>822</v>
      </c>
      <c r="I111" s="77" t="s">
        <v>822</v>
      </c>
      <c r="J111" s="77" t="s">
        <v>822</v>
      </c>
      <c r="K111" s="77" t="s">
        <v>822</v>
      </c>
      <c r="L111" s="2" t="s">
        <v>822</v>
      </c>
      <c r="M111" s="2" t="s">
        <v>822</v>
      </c>
      <c r="N111" s="2" t="s">
        <v>4118</v>
      </c>
      <c r="X111" s="5">
        <v>1.35</v>
      </c>
      <c r="Y111" s="85">
        <v>1.35</v>
      </c>
      <c r="Z111" s="84">
        <v>0.03</v>
      </c>
      <c r="AA111" s="84">
        <v>0.03</v>
      </c>
      <c r="AB111" s="84">
        <v>4.2000000000000003E-2</v>
      </c>
      <c r="AC111" s="84">
        <v>8.5000000000000006E-2</v>
      </c>
      <c r="AD111" s="84">
        <v>0.13100000000000001</v>
      </c>
      <c r="AE111" s="84" t="s">
        <v>822</v>
      </c>
      <c r="AF111" s="84" t="s">
        <v>822</v>
      </c>
      <c r="AG111" s="84" t="s">
        <v>822</v>
      </c>
      <c r="AH111" s="33"/>
      <c r="AI111">
        <v>1.35</v>
      </c>
      <c r="AJ111" s="100">
        <f t="shared" si="10"/>
        <v>99.247325925925921</v>
      </c>
      <c r="AK111" s="105">
        <f t="shared" si="7"/>
        <v>4.2000000000000003E-2</v>
      </c>
      <c r="AL111" s="106">
        <f t="shared" si="8"/>
        <v>8.5000000000000006E-2</v>
      </c>
      <c r="AM111" s="77">
        <f t="shared" si="11"/>
        <v>0.13100000000000001</v>
      </c>
      <c r="AO111">
        <v>1.35</v>
      </c>
      <c r="AP111">
        <v>4.2000000000000003E-2</v>
      </c>
      <c r="AQ111">
        <v>8.5000000000000006E-2</v>
      </c>
      <c r="AR111">
        <v>0.13100000000000001</v>
      </c>
    </row>
    <row r="112" spans="1:44" ht="15.75" thickBot="1" x14ac:dyDescent="0.25">
      <c r="A112" t="s">
        <v>1246</v>
      </c>
      <c r="B112" s="5">
        <v>1.39</v>
      </c>
      <c r="C112" s="5" t="str">
        <f t="shared" si="9"/>
        <v>11.39</v>
      </c>
      <c r="D112" s="77">
        <v>4.1000000000000002E-2</v>
      </c>
      <c r="E112" s="77">
        <v>8.3000000000000004E-2</v>
      </c>
      <c r="F112" s="77">
        <v>0.128</v>
      </c>
      <c r="G112" s="77" t="s">
        <v>822</v>
      </c>
      <c r="H112" s="77" t="s">
        <v>822</v>
      </c>
      <c r="I112" s="77" t="s">
        <v>822</v>
      </c>
      <c r="J112" s="77" t="s">
        <v>822</v>
      </c>
      <c r="K112" s="77" t="s">
        <v>822</v>
      </c>
      <c r="L112" s="2" t="s">
        <v>822</v>
      </c>
      <c r="M112" s="2" t="s">
        <v>822</v>
      </c>
      <c r="N112" s="2" t="s">
        <v>4118</v>
      </c>
      <c r="X112" s="5">
        <v>1.36</v>
      </c>
      <c r="Y112" s="85">
        <v>1.36</v>
      </c>
      <c r="Z112" s="84">
        <v>2.9000000000000001E-2</v>
      </c>
      <c r="AA112" s="84">
        <v>2.9000000000000001E-2</v>
      </c>
      <c r="AB112" s="84">
        <v>4.2000000000000003E-2</v>
      </c>
      <c r="AC112" s="84">
        <v>8.4000000000000005E-2</v>
      </c>
      <c r="AD112" s="84">
        <v>0.13</v>
      </c>
      <c r="AE112" s="84" t="s">
        <v>822</v>
      </c>
      <c r="AF112" s="84" t="s">
        <v>822</v>
      </c>
      <c r="AG112" s="84" t="s">
        <v>822</v>
      </c>
      <c r="AH112" s="33"/>
      <c r="AI112" s="33">
        <v>1.36</v>
      </c>
      <c r="AJ112" s="100">
        <f t="shared" si="10"/>
        <v>98.517566176470581</v>
      </c>
      <c r="AK112" s="105">
        <f t="shared" si="7"/>
        <v>4.2000000000000003E-2</v>
      </c>
      <c r="AL112" s="106">
        <f t="shared" si="8"/>
        <v>8.4000000000000005E-2</v>
      </c>
      <c r="AM112" s="77">
        <f t="shared" si="11"/>
        <v>0.13</v>
      </c>
      <c r="AO112" s="33">
        <v>1.36</v>
      </c>
      <c r="AP112">
        <v>4.2000000000000003E-2</v>
      </c>
      <c r="AQ112">
        <v>8.4000000000000005E-2</v>
      </c>
      <c r="AR112">
        <v>0.13</v>
      </c>
    </row>
    <row r="113" spans="1:44" ht="15.75" thickBot="1" x14ac:dyDescent="0.25">
      <c r="A113" t="s">
        <v>1246</v>
      </c>
      <c r="B113" s="5">
        <v>1.4</v>
      </c>
      <c r="C113" s="5" t="str">
        <f t="shared" si="9"/>
        <v>11.4</v>
      </c>
      <c r="D113" s="77">
        <v>4.1000000000000002E-2</v>
      </c>
      <c r="E113" s="77">
        <v>8.2000000000000003E-2</v>
      </c>
      <c r="F113" s="77">
        <v>0.127</v>
      </c>
      <c r="G113" s="77" t="s">
        <v>822</v>
      </c>
      <c r="H113" s="77" t="s">
        <v>822</v>
      </c>
      <c r="I113" s="77" t="s">
        <v>822</v>
      </c>
      <c r="J113" s="77" t="s">
        <v>822</v>
      </c>
      <c r="K113" s="77" t="s">
        <v>822</v>
      </c>
      <c r="L113" s="2" t="s">
        <v>822</v>
      </c>
      <c r="M113" s="2" t="s">
        <v>822</v>
      </c>
      <c r="N113" s="2" t="s">
        <v>4118</v>
      </c>
      <c r="X113" s="5">
        <v>1.37</v>
      </c>
      <c r="Y113" s="85">
        <v>1.37</v>
      </c>
      <c r="Z113" s="84">
        <v>2.9000000000000001E-2</v>
      </c>
      <c r="AA113" s="84">
        <v>2.9000000000000001E-2</v>
      </c>
      <c r="AB113" s="84">
        <v>4.2000000000000003E-2</v>
      </c>
      <c r="AC113" s="84">
        <v>8.4000000000000005E-2</v>
      </c>
      <c r="AD113" s="84">
        <v>0.129</v>
      </c>
      <c r="AE113" s="84" t="s">
        <v>822</v>
      </c>
      <c r="AF113" s="84" t="s">
        <v>822</v>
      </c>
      <c r="AG113" s="84" t="s">
        <v>822</v>
      </c>
      <c r="AH113" s="33"/>
      <c r="AI113">
        <v>1.37</v>
      </c>
      <c r="AJ113" s="100">
        <f t="shared" si="10"/>
        <v>97.798459854014595</v>
      </c>
      <c r="AK113" s="105">
        <f t="shared" si="7"/>
        <v>4.2000000000000003E-2</v>
      </c>
      <c r="AL113" s="106">
        <f t="shared" si="8"/>
        <v>8.4000000000000005E-2</v>
      </c>
      <c r="AM113" s="77">
        <f t="shared" si="11"/>
        <v>0.129</v>
      </c>
      <c r="AO113">
        <v>1.37</v>
      </c>
      <c r="AP113">
        <v>4.2000000000000003E-2</v>
      </c>
      <c r="AQ113">
        <v>8.4000000000000005E-2</v>
      </c>
      <c r="AR113">
        <v>0.129</v>
      </c>
    </row>
    <row r="114" spans="1:44" ht="15" thickBot="1" x14ac:dyDescent="0.25">
      <c r="A114" t="s">
        <v>1246</v>
      </c>
      <c r="B114" s="5">
        <v>1.41</v>
      </c>
      <c r="C114" s="5" t="str">
        <f t="shared" si="9"/>
        <v>11.41</v>
      </c>
      <c r="D114" s="77">
        <v>0.04</v>
      </c>
      <c r="E114" s="77">
        <v>8.1000000000000003E-2</v>
      </c>
      <c r="F114" s="77">
        <v>0.126</v>
      </c>
      <c r="G114" s="77" t="s">
        <v>822</v>
      </c>
      <c r="H114" s="77" t="s">
        <v>822</v>
      </c>
      <c r="I114" s="77" t="s">
        <v>822</v>
      </c>
      <c r="J114" s="77" t="s">
        <v>822</v>
      </c>
      <c r="K114" s="77" t="s">
        <v>822</v>
      </c>
      <c r="L114" s="2" t="s">
        <v>822</v>
      </c>
      <c r="M114" s="2" t="s">
        <v>822</v>
      </c>
      <c r="N114" s="2" t="s">
        <v>4118</v>
      </c>
      <c r="X114" s="5">
        <v>1.38</v>
      </c>
      <c r="Z114" s="84">
        <v>2.9000000000000001E-2</v>
      </c>
      <c r="AA114" s="84">
        <v>2.9000000000000001E-2</v>
      </c>
      <c r="AB114" s="84">
        <v>4.2000000000000003E-2</v>
      </c>
      <c r="AC114" s="84">
        <v>8.4000000000000005E-2</v>
      </c>
      <c r="AD114" s="84">
        <v>0.129</v>
      </c>
      <c r="AE114" s="84" t="s">
        <v>822</v>
      </c>
      <c r="AF114" s="84" t="s">
        <v>822</v>
      </c>
      <c r="AG114" s="84" t="s">
        <v>822</v>
      </c>
      <c r="AH114" s="33"/>
      <c r="AI114" s="33">
        <v>1.38</v>
      </c>
      <c r="AJ114" s="100">
        <f t="shared" si="10"/>
        <v>97.089775362318846</v>
      </c>
      <c r="AK114" s="105">
        <f t="shared" si="7"/>
        <v>4.1000000000000002E-2</v>
      </c>
      <c r="AL114" s="106">
        <f t="shared" si="8"/>
        <v>8.3000000000000004E-2</v>
      </c>
      <c r="AM114" s="77">
        <f t="shared" si="11"/>
        <v>0.129</v>
      </c>
      <c r="AO114" s="33">
        <v>1.38</v>
      </c>
      <c r="AP114">
        <v>4.1000000000000002E-2</v>
      </c>
      <c r="AQ114">
        <v>8.3000000000000004E-2</v>
      </c>
      <c r="AR114">
        <v>0.129</v>
      </c>
    </row>
    <row r="115" spans="1:44" ht="15" thickBot="1" x14ac:dyDescent="0.25">
      <c r="A115" t="s">
        <v>1246</v>
      </c>
      <c r="B115" s="5">
        <v>1.42</v>
      </c>
      <c r="C115" s="5" t="str">
        <f t="shared" si="9"/>
        <v>11.42</v>
      </c>
      <c r="D115" s="77">
        <v>0.04</v>
      </c>
      <c r="E115" s="77">
        <v>8.1000000000000003E-2</v>
      </c>
      <c r="F115" s="77">
        <v>0.126</v>
      </c>
      <c r="G115" s="77" t="s">
        <v>822</v>
      </c>
      <c r="H115" s="77" t="s">
        <v>822</v>
      </c>
      <c r="I115" s="77" t="s">
        <v>822</v>
      </c>
      <c r="J115" s="77" t="s">
        <v>822</v>
      </c>
      <c r="K115" s="77" t="s">
        <v>822</v>
      </c>
      <c r="L115" s="2" t="s">
        <v>822</v>
      </c>
      <c r="M115" s="2" t="s">
        <v>822</v>
      </c>
      <c r="N115" s="2" t="s">
        <v>4118</v>
      </c>
      <c r="X115" s="5">
        <v>1.39</v>
      </c>
      <c r="Z115" s="84">
        <v>2.9000000000000001E-2</v>
      </c>
      <c r="AA115" s="84">
        <v>2.9000000000000001E-2</v>
      </c>
      <c r="AB115" s="84">
        <v>4.2000000000000003E-2</v>
      </c>
      <c r="AC115" s="84">
        <v>8.4000000000000005E-2</v>
      </c>
      <c r="AD115" s="84">
        <v>0.129</v>
      </c>
      <c r="AE115" s="84" t="s">
        <v>822</v>
      </c>
      <c r="AF115" s="84" t="s">
        <v>822</v>
      </c>
      <c r="AG115" s="84" t="s">
        <v>822</v>
      </c>
      <c r="AH115" s="33"/>
      <c r="AI115">
        <v>1.39</v>
      </c>
      <c r="AJ115" s="100">
        <f t="shared" si="10"/>
        <v>96.391287769784185</v>
      </c>
      <c r="AK115" s="105">
        <f t="shared" si="7"/>
        <v>4.1000000000000002E-2</v>
      </c>
      <c r="AL115" s="106">
        <f t="shared" si="8"/>
        <v>8.3000000000000004E-2</v>
      </c>
      <c r="AM115" s="77">
        <f t="shared" si="11"/>
        <v>0.128</v>
      </c>
      <c r="AO115">
        <v>1.39</v>
      </c>
      <c r="AP115">
        <v>4.1000000000000002E-2</v>
      </c>
      <c r="AQ115">
        <v>8.3000000000000004E-2</v>
      </c>
      <c r="AR115">
        <v>0.128</v>
      </c>
    </row>
    <row r="116" spans="1:44" ht="15.75" thickBot="1" x14ac:dyDescent="0.25">
      <c r="A116" t="s">
        <v>1246</v>
      </c>
      <c r="B116" s="5">
        <v>1.43</v>
      </c>
      <c r="C116" s="5" t="str">
        <f t="shared" si="9"/>
        <v>11.43</v>
      </c>
      <c r="D116" s="77">
        <v>3.9E-2</v>
      </c>
      <c r="E116" s="77">
        <v>0.08</v>
      </c>
      <c r="F116" s="77">
        <v>0.125</v>
      </c>
      <c r="G116" s="77" t="s">
        <v>822</v>
      </c>
      <c r="H116" s="77" t="s">
        <v>822</v>
      </c>
      <c r="I116" s="77" t="s">
        <v>822</v>
      </c>
      <c r="J116" s="77" t="s">
        <v>822</v>
      </c>
      <c r="K116" s="77" t="s">
        <v>822</v>
      </c>
      <c r="L116" s="2" t="s">
        <v>822</v>
      </c>
      <c r="M116" s="2" t="s">
        <v>822</v>
      </c>
      <c r="N116" s="2" t="s">
        <v>4118</v>
      </c>
      <c r="X116" s="5">
        <v>1.4</v>
      </c>
      <c r="Y116" s="85"/>
      <c r="Z116" s="84">
        <v>2.9000000000000001E-2</v>
      </c>
      <c r="AA116" s="84">
        <v>2.9000000000000001E-2</v>
      </c>
      <c r="AB116" s="84">
        <v>4.2000000000000003E-2</v>
      </c>
      <c r="AC116" s="84">
        <v>8.4000000000000005E-2</v>
      </c>
      <c r="AD116" s="84">
        <v>0.129</v>
      </c>
      <c r="AE116" s="84" t="s">
        <v>822</v>
      </c>
      <c r="AF116" s="84" t="s">
        <v>822</v>
      </c>
      <c r="AG116" s="84" t="s">
        <v>822</v>
      </c>
      <c r="AH116" s="33"/>
      <c r="AI116" s="33">
        <v>1.4</v>
      </c>
      <c r="AJ116" s="100">
        <f t="shared" si="10"/>
        <v>95.702778571428581</v>
      </c>
      <c r="AK116" s="105">
        <f t="shared" si="7"/>
        <v>4.1000000000000002E-2</v>
      </c>
      <c r="AL116" s="106">
        <f t="shared" si="8"/>
        <v>8.2000000000000003E-2</v>
      </c>
      <c r="AM116" s="77">
        <f t="shared" si="11"/>
        <v>0.127</v>
      </c>
      <c r="AO116" s="33">
        <v>1.4</v>
      </c>
      <c r="AP116">
        <v>4.1000000000000002E-2</v>
      </c>
      <c r="AQ116">
        <v>8.2000000000000003E-2</v>
      </c>
      <c r="AR116">
        <v>0.127</v>
      </c>
    </row>
    <row r="117" spans="1:44" ht="15" thickBot="1" x14ac:dyDescent="0.25">
      <c r="A117" t="s">
        <v>1246</v>
      </c>
      <c r="B117" s="5">
        <v>1.44</v>
      </c>
      <c r="C117" s="5" t="str">
        <f t="shared" si="9"/>
        <v>11.44</v>
      </c>
      <c r="D117" s="77">
        <v>3.9E-2</v>
      </c>
      <c r="E117" s="77">
        <v>0.08</v>
      </c>
      <c r="F117" s="77">
        <v>0.124</v>
      </c>
      <c r="G117" s="77" t="s">
        <v>822</v>
      </c>
      <c r="H117" s="77" t="s">
        <v>822</v>
      </c>
      <c r="I117" s="77" t="s">
        <v>822</v>
      </c>
      <c r="J117" s="77" t="s">
        <v>822</v>
      </c>
      <c r="K117" s="77" t="s">
        <v>822</v>
      </c>
      <c r="L117" s="2" t="s">
        <v>822</v>
      </c>
      <c r="M117" s="2" t="s">
        <v>822</v>
      </c>
      <c r="N117" s="2" t="s">
        <v>4118</v>
      </c>
      <c r="X117" s="5">
        <v>1.41</v>
      </c>
      <c r="Z117" s="84">
        <v>2.9000000000000001E-2</v>
      </c>
      <c r="AA117" s="84">
        <v>2.9000000000000001E-2</v>
      </c>
      <c r="AB117" s="84">
        <v>4.2000000000000003E-2</v>
      </c>
      <c r="AC117" s="84">
        <v>8.4000000000000005E-2</v>
      </c>
      <c r="AD117" s="84">
        <v>0.129</v>
      </c>
      <c r="AE117" s="84" t="s">
        <v>822</v>
      </c>
      <c r="AF117" s="84" t="s">
        <v>822</v>
      </c>
      <c r="AG117" s="84" t="s">
        <v>822</v>
      </c>
      <c r="AH117" s="33"/>
      <c r="AI117">
        <v>1.41</v>
      </c>
      <c r="AJ117" s="100">
        <f t="shared" si="10"/>
        <v>95.02403546099292</v>
      </c>
      <c r="AK117" s="105">
        <f t="shared" si="7"/>
        <v>0.04</v>
      </c>
      <c r="AL117" s="106">
        <f t="shared" si="8"/>
        <v>8.1000000000000003E-2</v>
      </c>
      <c r="AM117" s="77">
        <f t="shared" si="11"/>
        <v>0.126</v>
      </c>
      <c r="AO117">
        <v>1.41</v>
      </c>
      <c r="AP117">
        <v>0.04</v>
      </c>
      <c r="AQ117">
        <v>8.1000000000000003E-2</v>
      </c>
      <c r="AR117">
        <v>0.126</v>
      </c>
    </row>
    <row r="118" spans="1:44" ht="15.75" thickBot="1" x14ac:dyDescent="0.25">
      <c r="A118" t="s">
        <v>1246</v>
      </c>
      <c r="B118" s="5">
        <v>1.45</v>
      </c>
      <c r="C118" s="5" t="str">
        <f t="shared" si="9"/>
        <v>11.45</v>
      </c>
      <c r="D118" s="77">
        <v>3.9E-2</v>
      </c>
      <c r="E118" s="77">
        <v>7.9000000000000001E-2</v>
      </c>
      <c r="F118" s="77">
        <v>0.123</v>
      </c>
      <c r="G118" s="77" t="s">
        <v>822</v>
      </c>
      <c r="H118" s="77" t="s">
        <v>822</v>
      </c>
      <c r="I118" s="77" t="s">
        <v>822</v>
      </c>
      <c r="J118" s="77" t="s">
        <v>822</v>
      </c>
      <c r="K118" s="77" t="s">
        <v>822</v>
      </c>
      <c r="L118" s="2" t="s">
        <v>822</v>
      </c>
      <c r="M118" s="2" t="s">
        <v>822</v>
      </c>
      <c r="N118" s="2" t="s">
        <v>4118</v>
      </c>
      <c r="X118" s="5">
        <v>1.42</v>
      </c>
      <c r="Y118" s="85">
        <v>1.42</v>
      </c>
      <c r="Z118" s="84">
        <v>2.8000000000000001E-2</v>
      </c>
      <c r="AA118" s="84">
        <v>2.8000000000000001E-2</v>
      </c>
      <c r="AB118" s="84">
        <v>0.04</v>
      </c>
      <c r="AC118" s="84">
        <v>8.1000000000000003E-2</v>
      </c>
      <c r="AD118" s="84">
        <v>0.126</v>
      </c>
      <c r="AE118" s="84" t="s">
        <v>822</v>
      </c>
      <c r="AF118" s="84" t="s">
        <v>822</v>
      </c>
      <c r="AG118" s="84" t="s">
        <v>822</v>
      </c>
      <c r="AH118" s="33"/>
      <c r="AI118" s="33">
        <v>1.42</v>
      </c>
      <c r="AJ118" s="100">
        <f t="shared" si="10"/>
        <v>94.354852112676056</v>
      </c>
      <c r="AK118" s="105">
        <f t="shared" si="7"/>
        <v>0.04</v>
      </c>
      <c r="AL118" s="106">
        <f t="shared" si="8"/>
        <v>8.1000000000000003E-2</v>
      </c>
      <c r="AM118" s="77">
        <f t="shared" si="11"/>
        <v>0.126</v>
      </c>
      <c r="AO118" s="33">
        <v>1.42</v>
      </c>
      <c r="AP118">
        <v>0.04</v>
      </c>
      <c r="AQ118">
        <v>8.1000000000000003E-2</v>
      </c>
      <c r="AR118">
        <v>0.126</v>
      </c>
    </row>
    <row r="119" spans="1:44" ht="15" thickBot="1" x14ac:dyDescent="0.25">
      <c r="A119" t="s">
        <v>1246</v>
      </c>
      <c r="B119" s="5">
        <v>1.46</v>
      </c>
      <c r="C119" s="5" t="str">
        <f t="shared" si="9"/>
        <v>11.46</v>
      </c>
      <c r="D119" s="77">
        <v>3.7999999999999999E-2</v>
      </c>
      <c r="E119" s="77">
        <v>7.9000000000000001E-2</v>
      </c>
      <c r="F119" s="77">
        <v>0.123</v>
      </c>
      <c r="G119" s="77" t="s">
        <v>822</v>
      </c>
      <c r="H119" s="77" t="s">
        <v>822</v>
      </c>
      <c r="I119" s="77" t="s">
        <v>822</v>
      </c>
      <c r="J119" s="77" t="s">
        <v>822</v>
      </c>
      <c r="K119" s="77" t="s">
        <v>822</v>
      </c>
      <c r="L119" s="2" t="s">
        <v>822</v>
      </c>
      <c r="M119" s="2" t="s">
        <v>822</v>
      </c>
      <c r="N119" s="2" t="s">
        <v>4118</v>
      </c>
      <c r="X119" s="5">
        <v>1.43</v>
      </c>
      <c r="Z119" s="84">
        <v>2.8000000000000001E-2</v>
      </c>
      <c r="AA119" s="84">
        <v>2.8000000000000001E-2</v>
      </c>
      <c r="AB119" s="84">
        <v>0.04</v>
      </c>
      <c r="AC119" s="84">
        <v>8.1000000000000003E-2</v>
      </c>
      <c r="AD119" s="84">
        <v>0.126</v>
      </c>
      <c r="AE119" s="84" t="s">
        <v>822</v>
      </c>
      <c r="AF119" s="84" t="s">
        <v>822</v>
      </c>
      <c r="AG119" s="84" t="s">
        <v>822</v>
      </c>
      <c r="AH119" s="33"/>
      <c r="AI119">
        <v>1.43</v>
      </c>
      <c r="AJ119" s="100">
        <f t="shared" si="10"/>
        <v>93.695027972027972</v>
      </c>
      <c r="AK119" s="105">
        <f t="shared" si="7"/>
        <v>3.9E-2</v>
      </c>
      <c r="AL119" s="106">
        <f t="shared" si="8"/>
        <v>0.08</v>
      </c>
      <c r="AM119" s="77">
        <f t="shared" si="11"/>
        <v>0.125</v>
      </c>
      <c r="AO119">
        <v>1.43</v>
      </c>
      <c r="AP119">
        <v>3.9E-2</v>
      </c>
      <c r="AQ119">
        <v>0.08</v>
      </c>
      <c r="AR119">
        <v>0.125</v>
      </c>
    </row>
    <row r="120" spans="1:44" ht="15.75" thickBot="1" x14ac:dyDescent="0.25">
      <c r="A120" t="s">
        <v>1246</v>
      </c>
      <c r="B120" s="5">
        <v>1.47</v>
      </c>
      <c r="C120" s="5" t="str">
        <f t="shared" si="9"/>
        <v>11.47</v>
      </c>
      <c r="D120" s="77">
        <v>3.7999999999999999E-2</v>
      </c>
      <c r="E120" s="77">
        <v>7.8E-2</v>
      </c>
      <c r="F120" s="77">
        <v>0.122</v>
      </c>
      <c r="G120" s="77" t="s">
        <v>822</v>
      </c>
      <c r="H120" s="77" t="s">
        <v>822</v>
      </c>
      <c r="I120" s="77" t="s">
        <v>822</v>
      </c>
      <c r="J120" s="77" t="s">
        <v>822</v>
      </c>
      <c r="K120" s="77" t="s">
        <v>822</v>
      </c>
      <c r="L120" s="2" t="s">
        <v>822</v>
      </c>
      <c r="M120" s="2" t="s">
        <v>822</v>
      </c>
      <c r="N120" s="2" t="s">
        <v>4118</v>
      </c>
      <c r="X120" s="5">
        <v>1.44</v>
      </c>
      <c r="Y120" s="85">
        <v>1.44</v>
      </c>
      <c r="Z120" s="84">
        <v>2.8000000000000001E-2</v>
      </c>
      <c r="AA120" s="84">
        <v>2.8000000000000001E-2</v>
      </c>
      <c r="AB120" s="84">
        <v>3.9E-2</v>
      </c>
      <c r="AC120" s="84">
        <v>0.08</v>
      </c>
      <c r="AD120" s="84">
        <v>0.124</v>
      </c>
      <c r="AE120" s="84" t="s">
        <v>822</v>
      </c>
      <c r="AF120" s="84" t="s">
        <v>822</v>
      </c>
      <c r="AG120" s="84" t="s">
        <v>822</v>
      </c>
      <c r="AH120" s="33"/>
      <c r="AI120" s="33">
        <v>1.44</v>
      </c>
      <c r="AJ120" s="100">
        <f t="shared" si="10"/>
        <v>93.044368055555566</v>
      </c>
      <c r="AK120" s="105">
        <f t="shared" si="7"/>
        <v>3.9E-2</v>
      </c>
      <c r="AL120" s="106">
        <f t="shared" si="8"/>
        <v>0.08</v>
      </c>
      <c r="AM120" s="77">
        <f t="shared" si="11"/>
        <v>0.124</v>
      </c>
      <c r="AO120" s="33">
        <v>1.44</v>
      </c>
      <c r="AP120">
        <v>3.9E-2</v>
      </c>
      <c r="AQ120">
        <v>0.08</v>
      </c>
      <c r="AR120">
        <v>0.124</v>
      </c>
    </row>
    <row r="121" spans="1:44" ht="15.75" thickBot="1" x14ac:dyDescent="0.25">
      <c r="A121" t="s">
        <v>1246</v>
      </c>
      <c r="B121" s="5">
        <v>1.48</v>
      </c>
      <c r="C121" s="5" t="str">
        <f t="shared" si="9"/>
        <v>11.48</v>
      </c>
      <c r="D121" s="77">
        <v>3.7999999999999999E-2</v>
      </c>
      <c r="E121" s="77">
        <v>7.8E-2</v>
      </c>
      <c r="F121" s="77">
        <v>0.121</v>
      </c>
      <c r="G121" s="77" t="s">
        <v>822</v>
      </c>
      <c r="H121" s="77" t="s">
        <v>822</v>
      </c>
      <c r="I121" s="77" t="s">
        <v>822</v>
      </c>
      <c r="J121" s="77" t="s">
        <v>822</v>
      </c>
      <c r="K121" s="77" t="s">
        <v>822</v>
      </c>
      <c r="L121" s="2" t="s">
        <v>822</v>
      </c>
      <c r="M121" s="2" t="s">
        <v>822</v>
      </c>
      <c r="N121" s="2" t="s">
        <v>4118</v>
      </c>
      <c r="X121" s="5">
        <v>1.45</v>
      </c>
      <c r="Y121" s="85">
        <v>1.45</v>
      </c>
      <c r="Z121" s="84">
        <v>2.8000000000000001E-2</v>
      </c>
      <c r="AA121" s="84">
        <v>2.8000000000000001E-2</v>
      </c>
      <c r="AB121" s="84">
        <v>3.9E-2</v>
      </c>
      <c r="AC121" s="84">
        <v>7.9000000000000001E-2</v>
      </c>
      <c r="AD121" s="84">
        <v>0.123</v>
      </c>
      <c r="AE121" s="84" t="s">
        <v>822</v>
      </c>
      <c r="AF121" s="84" t="s">
        <v>822</v>
      </c>
      <c r="AG121" s="84" t="s">
        <v>822</v>
      </c>
      <c r="AH121" s="33"/>
      <c r="AI121">
        <v>1.45</v>
      </c>
      <c r="AJ121" s="100">
        <f t="shared" si="10"/>
        <v>92.402682758620699</v>
      </c>
      <c r="AK121" s="105">
        <f t="shared" si="7"/>
        <v>3.9E-2</v>
      </c>
      <c r="AL121" s="106">
        <f t="shared" si="8"/>
        <v>7.9000000000000001E-2</v>
      </c>
      <c r="AM121" s="77">
        <f t="shared" si="11"/>
        <v>0.123</v>
      </c>
      <c r="AO121">
        <v>1.45</v>
      </c>
      <c r="AP121">
        <v>3.9E-2</v>
      </c>
      <c r="AQ121">
        <v>7.9000000000000001E-2</v>
      </c>
      <c r="AR121">
        <v>0.123</v>
      </c>
    </row>
    <row r="122" spans="1:44" ht="15.75" thickBot="1" x14ac:dyDescent="0.25">
      <c r="A122" t="s">
        <v>1246</v>
      </c>
      <c r="B122" s="5">
        <v>1.49</v>
      </c>
      <c r="C122" s="5" t="str">
        <f t="shared" si="9"/>
        <v>11.49</v>
      </c>
      <c r="D122" s="77">
        <v>3.7999999999999999E-2</v>
      </c>
      <c r="E122" s="77">
        <v>7.6999999999999999E-2</v>
      </c>
      <c r="F122" s="77">
        <v>0.121</v>
      </c>
      <c r="G122" s="77" t="s">
        <v>822</v>
      </c>
      <c r="H122" s="77" t="s">
        <v>822</v>
      </c>
      <c r="I122" s="77" t="s">
        <v>822</v>
      </c>
      <c r="J122" s="77" t="s">
        <v>822</v>
      </c>
      <c r="K122" s="77" t="s">
        <v>822</v>
      </c>
      <c r="L122" s="2" t="s">
        <v>822</v>
      </c>
      <c r="M122" s="2" t="s">
        <v>822</v>
      </c>
      <c r="N122" s="2" t="s">
        <v>4118</v>
      </c>
      <c r="X122" s="5">
        <v>1.46</v>
      </c>
      <c r="Y122" s="85"/>
      <c r="Z122" s="84">
        <v>2.8000000000000001E-2</v>
      </c>
      <c r="AA122" s="84">
        <v>2.8000000000000001E-2</v>
      </c>
      <c r="AB122" s="84">
        <v>3.9E-2</v>
      </c>
      <c r="AC122" s="84">
        <v>7.9000000000000001E-2</v>
      </c>
      <c r="AD122" s="84">
        <v>0.123</v>
      </c>
      <c r="AE122" s="84" t="s">
        <v>822</v>
      </c>
      <c r="AF122" s="84" t="s">
        <v>822</v>
      </c>
      <c r="AG122" s="84" t="s">
        <v>822</v>
      </c>
      <c r="AH122" s="33"/>
      <c r="AI122" s="33">
        <v>1.46</v>
      </c>
      <c r="AJ122" s="100">
        <f t="shared" si="10"/>
        <v>91.769787671232876</v>
      </c>
      <c r="AK122" s="105">
        <f t="shared" si="7"/>
        <v>3.7999999999999999E-2</v>
      </c>
      <c r="AL122" s="106">
        <f t="shared" si="8"/>
        <v>7.9000000000000001E-2</v>
      </c>
      <c r="AM122" s="77">
        <f t="shared" si="11"/>
        <v>0.123</v>
      </c>
      <c r="AO122" s="33">
        <v>1.46</v>
      </c>
      <c r="AP122">
        <v>3.7999999999999999E-2</v>
      </c>
      <c r="AQ122">
        <v>7.9000000000000001E-2</v>
      </c>
      <c r="AR122">
        <v>0.123</v>
      </c>
    </row>
    <row r="123" spans="1:44" ht="15.75" thickBot="1" x14ac:dyDescent="0.25">
      <c r="A123" t="s">
        <v>1246</v>
      </c>
      <c r="B123" s="5">
        <v>1.5</v>
      </c>
      <c r="C123" s="5" t="str">
        <f t="shared" si="9"/>
        <v>11.5</v>
      </c>
      <c r="D123" s="77">
        <v>3.6999999999999998E-2</v>
      </c>
      <c r="E123" s="77">
        <v>7.6999999999999999E-2</v>
      </c>
      <c r="F123" s="77">
        <v>0.12</v>
      </c>
      <c r="G123" s="77" t="s">
        <v>822</v>
      </c>
      <c r="H123" s="77" t="s">
        <v>822</v>
      </c>
      <c r="I123" s="77" t="s">
        <v>822</v>
      </c>
      <c r="J123" s="77" t="s">
        <v>822</v>
      </c>
      <c r="K123" s="77" t="s">
        <v>822</v>
      </c>
      <c r="L123" s="2" t="s">
        <v>822</v>
      </c>
      <c r="M123" s="2" t="s">
        <v>822</v>
      </c>
      <c r="N123" s="2" t="s">
        <v>4118</v>
      </c>
      <c r="X123" s="5">
        <v>1.47</v>
      </c>
      <c r="Y123" s="85">
        <v>1.47</v>
      </c>
      <c r="Z123" s="84">
        <v>2.8000000000000001E-2</v>
      </c>
      <c r="AA123" s="84">
        <v>2.8000000000000001E-2</v>
      </c>
      <c r="AB123" s="84">
        <v>3.7999999999999999E-2</v>
      </c>
      <c r="AC123" s="84">
        <v>7.8E-2</v>
      </c>
      <c r="AD123" s="84">
        <v>0.122</v>
      </c>
      <c r="AE123" s="84" t="s">
        <v>822</v>
      </c>
      <c r="AF123" s="84" t="s">
        <v>822</v>
      </c>
      <c r="AG123" s="84" t="s">
        <v>822</v>
      </c>
      <c r="AH123" s="33"/>
      <c r="AI123">
        <v>1.47</v>
      </c>
      <c r="AJ123" s="100">
        <f t="shared" si="10"/>
        <v>91.145503401360543</v>
      </c>
      <c r="AK123" s="105">
        <f t="shared" si="7"/>
        <v>3.7999999999999999E-2</v>
      </c>
      <c r="AL123" s="106">
        <f t="shared" si="8"/>
        <v>7.8E-2</v>
      </c>
      <c r="AM123" s="77">
        <f t="shared" si="11"/>
        <v>0.122</v>
      </c>
      <c r="AO123">
        <v>1.47</v>
      </c>
      <c r="AP123">
        <v>3.7999999999999999E-2</v>
      </c>
      <c r="AQ123">
        <v>7.8E-2</v>
      </c>
      <c r="AR123">
        <v>0.122</v>
      </c>
    </row>
    <row r="124" spans="1:44" ht="15.75" thickBot="1" x14ac:dyDescent="0.25">
      <c r="A124" t="s">
        <v>1246</v>
      </c>
      <c r="B124" s="5">
        <v>1.51</v>
      </c>
      <c r="C124" s="5" t="str">
        <f t="shared" si="9"/>
        <v>11.51</v>
      </c>
      <c r="D124" s="77">
        <v>3.6999999999999998E-2</v>
      </c>
      <c r="E124" s="77">
        <v>7.5999999999999998E-2</v>
      </c>
      <c r="F124" s="77">
        <v>0.11899999999999999</v>
      </c>
      <c r="G124" s="77" t="s">
        <v>822</v>
      </c>
      <c r="H124" s="77" t="s">
        <v>822</v>
      </c>
      <c r="I124" s="77" t="s">
        <v>822</v>
      </c>
      <c r="J124" s="77" t="s">
        <v>822</v>
      </c>
      <c r="K124" s="77" t="s">
        <v>822</v>
      </c>
      <c r="L124" s="2" t="s">
        <v>822</v>
      </c>
      <c r="M124" s="2" t="s">
        <v>822</v>
      </c>
      <c r="N124" s="2" t="s">
        <v>4118</v>
      </c>
      <c r="X124" s="5">
        <v>1.48</v>
      </c>
      <c r="Y124" s="85">
        <v>1.48</v>
      </c>
      <c r="Z124" s="84">
        <v>2.7E-2</v>
      </c>
      <c r="AA124" s="84">
        <v>2.7E-2</v>
      </c>
      <c r="AB124" s="84">
        <v>3.7999999999999999E-2</v>
      </c>
      <c r="AC124" s="84">
        <v>7.8E-2</v>
      </c>
      <c r="AD124" s="84">
        <v>0.121</v>
      </c>
      <c r="AE124" s="84" t="s">
        <v>822</v>
      </c>
      <c r="AF124" s="84" t="s">
        <v>822</v>
      </c>
      <c r="AG124" s="84" t="s">
        <v>822</v>
      </c>
      <c r="AH124" s="33"/>
      <c r="AI124" s="33">
        <v>1.48</v>
      </c>
      <c r="AJ124" s="100">
        <f t="shared" si="10"/>
        <v>90.529655405405407</v>
      </c>
      <c r="AK124" s="105">
        <f t="shared" si="7"/>
        <v>3.7999999999999999E-2</v>
      </c>
      <c r="AL124" s="106">
        <f t="shared" si="8"/>
        <v>7.8E-2</v>
      </c>
      <c r="AM124" s="77">
        <f t="shared" si="11"/>
        <v>0.121</v>
      </c>
      <c r="AO124" s="33">
        <v>1.48</v>
      </c>
      <c r="AP124">
        <v>3.7999999999999999E-2</v>
      </c>
      <c r="AQ124">
        <v>7.8E-2</v>
      </c>
      <c r="AR124">
        <v>0.121</v>
      </c>
    </row>
    <row r="125" spans="1:44" ht="15" thickBot="1" x14ac:dyDescent="0.25">
      <c r="A125" t="s">
        <v>1246</v>
      </c>
      <c r="B125" s="5">
        <v>1.52</v>
      </c>
      <c r="C125" s="5" t="str">
        <f t="shared" si="9"/>
        <v>11.52</v>
      </c>
      <c r="D125" s="77">
        <v>3.6999999999999998E-2</v>
      </c>
      <c r="E125" s="77">
        <v>7.5999999999999998E-2</v>
      </c>
      <c r="F125" s="77">
        <v>0.11899999999999999</v>
      </c>
      <c r="G125" s="77" t="s">
        <v>822</v>
      </c>
      <c r="H125" s="77" t="s">
        <v>822</v>
      </c>
      <c r="I125" s="77" t="s">
        <v>822</v>
      </c>
      <c r="J125" s="77" t="s">
        <v>822</v>
      </c>
      <c r="K125" s="77" t="s">
        <v>822</v>
      </c>
      <c r="L125" s="2" t="s">
        <v>822</v>
      </c>
      <c r="M125" s="2" t="s">
        <v>822</v>
      </c>
      <c r="N125" s="2" t="s">
        <v>4118</v>
      </c>
      <c r="X125" s="5">
        <v>1.49</v>
      </c>
      <c r="Z125" s="84">
        <v>2.7E-2</v>
      </c>
      <c r="AA125" s="84">
        <v>2.7E-2</v>
      </c>
      <c r="AB125" s="84">
        <v>3.7999999999999999E-2</v>
      </c>
      <c r="AC125" s="84">
        <v>7.8E-2</v>
      </c>
      <c r="AD125" s="84">
        <v>0.121</v>
      </c>
      <c r="AE125" s="84" t="s">
        <v>822</v>
      </c>
      <c r="AF125" s="84" t="s">
        <v>822</v>
      </c>
      <c r="AG125" s="84" t="s">
        <v>822</v>
      </c>
      <c r="AH125" s="33"/>
      <c r="AI125">
        <v>1.49</v>
      </c>
      <c r="AJ125" s="100">
        <f t="shared" si="10"/>
        <v>89.922073825503361</v>
      </c>
      <c r="AK125" s="105">
        <f t="shared" si="7"/>
        <v>3.7999999999999999E-2</v>
      </c>
      <c r="AL125" s="106">
        <f t="shared" si="8"/>
        <v>7.6999999999999999E-2</v>
      </c>
      <c r="AM125" s="77">
        <f t="shared" si="11"/>
        <v>0.121</v>
      </c>
      <c r="AO125">
        <v>1.49</v>
      </c>
      <c r="AP125">
        <v>3.7999999999999999E-2</v>
      </c>
      <c r="AQ125">
        <v>7.6999999999999999E-2</v>
      </c>
      <c r="AR125">
        <v>0.121</v>
      </c>
    </row>
    <row r="126" spans="1:44" ht="15.75" thickBot="1" x14ac:dyDescent="0.25">
      <c r="A126" t="s">
        <v>1246</v>
      </c>
      <c r="B126" s="5">
        <v>1.53</v>
      </c>
      <c r="C126" s="5" t="str">
        <f t="shared" si="9"/>
        <v>11.53</v>
      </c>
      <c r="D126" s="77">
        <v>3.5999999999999997E-2</v>
      </c>
      <c r="E126" s="77">
        <v>7.4999999999999997E-2</v>
      </c>
      <c r="F126" s="77">
        <v>0.11799999999999999</v>
      </c>
      <c r="G126" s="77" t="s">
        <v>822</v>
      </c>
      <c r="H126" s="77" t="s">
        <v>822</v>
      </c>
      <c r="I126" s="77" t="s">
        <v>822</v>
      </c>
      <c r="J126" s="77" t="s">
        <v>822</v>
      </c>
      <c r="K126" s="77" t="s">
        <v>822</v>
      </c>
      <c r="L126" s="2" t="s">
        <v>822</v>
      </c>
      <c r="M126" s="2" t="s">
        <v>822</v>
      </c>
      <c r="N126" s="2" t="s">
        <v>4118</v>
      </c>
      <c r="X126" s="5">
        <v>1.5</v>
      </c>
      <c r="Y126" s="85"/>
      <c r="Z126" s="84">
        <v>2.7E-2</v>
      </c>
      <c r="AA126" s="84">
        <v>2.7E-2</v>
      </c>
      <c r="AB126" s="84">
        <v>3.7999999999999999E-2</v>
      </c>
      <c r="AC126" s="84">
        <v>7.8E-2</v>
      </c>
      <c r="AD126" s="84">
        <v>0.121</v>
      </c>
      <c r="AE126" s="84" t="s">
        <v>822</v>
      </c>
      <c r="AF126" s="84" t="s">
        <v>822</v>
      </c>
      <c r="AG126" s="84" t="s">
        <v>822</v>
      </c>
      <c r="AH126" s="33"/>
      <c r="AI126" s="33">
        <v>1.5</v>
      </c>
      <c r="AJ126" s="100">
        <f t="shared" si="10"/>
        <v>89.32259333333333</v>
      </c>
      <c r="AK126" s="105">
        <f t="shared" si="7"/>
        <v>3.6999999999999998E-2</v>
      </c>
      <c r="AL126" s="106">
        <f t="shared" si="8"/>
        <v>7.6999999999999999E-2</v>
      </c>
      <c r="AM126" s="77">
        <f t="shared" si="11"/>
        <v>0.12</v>
      </c>
      <c r="AO126" s="33">
        <v>1.5</v>
      </c>
      <c r="AP126">
        <v>3.6999999999999998E-2</v>
      </c>
      <c r="AQ126">
        <v>7.6999999999999999E-2</v>
      </c>
      <c r="AR126">
        <v>0.12</v>
      </c>
    </row>
    <row r="127" spans="1:44" ht="15.75" thickBot="1" x14ac:dyDescent="0.25">
      <c r="A127" t="s">
        <v>1246</v>
      </c>
      <c r="B127" s="5">
        <v>1.54</v>
      </c>
      <c r="C127" s="5" t="str">
        <f t="shared" si="9"/>
        <v>11.54</v>
      </c>
      <c r="D127" s="77">
        <v>3.5999999999999997E-2</v>
      </c>
      <c r="E127" s="77">
        <v>7.4999999999999997E-2</v>
      </c>
      <c r="F127" s="77">
        <v>0.11700000000000001</v>
      </c>
      <c r="G127" s="77" t="s">
        <v>822</v>
      </c>
      <c r="H127" s="77" t="s">
        <v>822</v>
      </c>
      <c r="I127" s="77" t="s">
        <v>822</v>
      </c>
      <c r="J127" s="77" t="s">
        <v>822</v>
      </c>
      <c r="K127" s="77" t="s">
        <v>822</v>
      </c>
      <c r="L127" s="2" t="s">
        <v>822</v>
      </c>
      <c r="M127" s="2" t="s">
        <v>822</v>
      </c>
      <c r="N127" s="2" t="s">
        <v>4118</v>
      </c>
      <c r="X127" s="5">
        <v>1.51</v>
      </c>
      <c r="Y127" s="85"/>
      <c r="Z127" s="84">
        <v>2.7E-2</v>
      </c>
      <c r="AA127" s="84">
        <v>2.7E-2</v>
      </c>
      <c r="AB127" s="84">
        <v>3.7999999999999999E-2</v>
      </c>
      <c r="AC127" s="84">
        <v>7.8E-2</v>
      </c>
      <c r="AD127" s="84">
        <v>0.121</v>
      </c>
      <c r="AE127" s="84" t="s">
        <v>822</v>
      </c>
      <c r="AF127" s="84" t="s">
        <v>822</v>
      </c>
      <c r="AG127" s="84" t="s">
        <v>822</v>
      </c>
      <c r="AH127" s="33"/>
      <c r="AI127">
        <v>1.51</v>
      </c>
      <c r="AJ127" s="100">
        <f t="shared" si="10"/>
        <v>88.731052980132446</v>
      </c>
      <c r="AK127" s="105">
        <f t="shared" si="7"/>
        <v>3.6999999999999998E-2</v>
      </c>
      <c r="AL127" s="106">
        <f t="shared" si="8"/>
        <v>7.5999999999999998E-2</v>
      </c>
      <c r="AM127" s="77">
        <f t="shared" si="11"/>
        <v>0.11899999999999999</v>
      </c>
      <c r="AO127">
        <v>1.51</v>
      </c>
      <c r="AP127">
        <v>3.6999999999999998E-2</v>
      </c>
      <c r="AQ127">
        <v>7.5999999999999998E-2</v>
      </c>
      <c r="AR127">
        <v>0.11899999999999999</v>
      </c>
    </row>
    <row r="128" spans="1:44" ht="15" thickBot="1" x14ac:dyDescent="0.25">
      <c r="A128" t="s">
        <v>1246</v>
      </c>
      <c r="B128" s="5">
        <v>1.55</v>
      </c>
      <c r="C128" s="5" t="str">
        <f t="shared" si="9"/>
        <v>11.55</v>
      </c>
      <c r="D128" s="77">
        <v>3.5999999999999997E-2</v>
      </c>
      <c r="E128" s="77">
        <v>7.4999999999999997E-2</v>
      </c>
      <c r="F128" s="77">
        <v>0.11700000000000001</v>
      </c>
      <c r="G128" s="77" t="s">
        <v>822</v>
      </c>
      <c r="H128" s="77" t="s">
        <v>822</v>
      </c>
      <c r="I128" s="77" t="s">
        <v>822</v>
      </c>
      <c r="J128" s="77" t="s">
        <v>822</v>
      </c>
      <c r="K128" s="77" t="s">
        <v>822</v>
      </c>
      <c r="L128" s="2" t="s">
        <v>822</v>
      </c>
      <c r="M128" s="2" t="s">
        <v>822</v>
      </c>
      <c r="N128" s="2" t="s">
        <v>4118</v>
      </c>
      <c r="X128" s="5">
        <v>1.52</v>
      </c>
      <c r="Z128" s="84">
        <v>2.7E-2</v>
      </c>
      <c r="AA128" s="84">
        <v>2.7E-2</v>
      </c>
      <c r="AB128" s="84">
        <v>3.7999999999999999E-2</v>
      </c>
      <c r="AC128" s="84">
        <v>7.8E-2</v>
      </c>
      <c r="AD128" s="84">
        <v>0.121</v>
      </c>
      <c r="AE128" s="84" t="s">
        <v>822</v>
      </c>
      <c r="AF128" s="84" t="s">
        <v>822</v>
      </c>
      <c r="AG128" s="84" t="s">
        <v>822</v>
      </c>
      <c r="AH128" s="33"/>
      <c r="AI128" s="33">
        <v>1.52</v>
      </c>
      <c r="AJ128" s="100">
        <f t="shared" si="10"/>
        <v>88.147296052631575</v>
      </c>
      <c r="AK128" s="105">
        <f t="shared" ref="AK128:AK191" si="12">ROUND(((0.0131*AJ128)-0.225)*0.03937,3)</f>
        <v>3.6999999999999998E-2</v>
      </c>
      <c r="AL128" s="106">
        <f t="shared" ref="AL128:AL191" si="13">ROUND(((0.0203*AJ128)+0.14)*0.03937,3)</f>
        <v>7.5999999999999998E-2</v>
      </c>
      <c r="AM128" s="77">
        <f t="shared" si="11"/>
        <v>0.11899999999999999</v>
      </c>
      <c r="AO128" s="33">
        <v>1.52</v>
      </c>
      <c r="AP128">
        <v>3.6999999999999998E-2</v>
      </c>
      <c r="AQ128">
        <v>7.5999999999999998E-2</v>
      </c>
      <c r="AR128">
        <v>0.11899999999999999</v>
      </c>
    </row>
    <row r="129" spans="1:44" ht="15.75" thickBot="1" x14ac:dyDescent="0.25">
      <c r="A129" t="s">
        <v>1246</v>
      </c>
      <c r="B129" s="5">
        <v>1.56</v>
      </c>
      <c r="C129" s="5" t="str">
        <f t="shared" si="9"/>
        <v>11.56</v>
      </c>
      <c r="D129" s="77">
        <v>3.5000000000000003E-2</v>
      </c>
      <c r="E129" s="77">
        <v>7.3999999999999996E-2</v>
      </c>
      <c r="F129" s="77">
        <v>0.11600000000000001</v>
      </c>
      <c r="G129" s="77" t="s">
        <v>822</v>
      </c>
      <c r="H129" s="77" t="s">
        <v>822</v>
      </c>
      <c r="I129" s="77" t="s">
        <v>822</v>
      </c>
      <c r="J129" s="77" t="s">
        <v>822</v>
      </c>
      <c r="K129" s="77" t="s">
        <v>822</v>
      </c>
      <c r="L129" s="2" t="s">
        <v>822</v>
      </c>
      <c r="M129" s="2" t="s">
        <v>822</v>
      </c>
      <c r="N129" s="2" t="s">
        <v>4118</v>
      </c>
      <c r="X129" s="5">
        <v>1.53</v>
      </c>
      <c r="Y129" s="85">
        <v>1.53</v>
      </c>
      <c r="Z129" s="84">
        <v>2.7E-2</v>
      </c>
      <c r="AA129" s="84">
        <v>2.7E-2</v>
      </c>
      <c r="AB129" s="84">
        <v>3.5999999999999997E-2</v>
      </c>
      <c r="AC129" s="84">
        <v>7.5999999999999998E-2</v>
      </c>
      <c r="AD129" s="84">
        <v>0.11799999999999999</v>
      </c>
      <c r="AE129" s="84" t="s">
        <v>822</v>
      </c>
      <c r="AF129" s="84" t="s">
        <v>822</v>
      </c>
      <c r="AG129" s="84" t="s">
        <v>822</v>
      </c>
      <c r="AH129" s="33"/>
      <c r="AI129">
        <v>1.53</v>
      </c>
      <c r="AJ129" s="100">
        <f t="shared" si="10"/>
        <v>87.571169934640523</v>
      </c>
      <c r="AK129" s="105">
        <f t="shared" si="12"/>
        <v>3.5999999999999997E-2</v>
      </c>
      <c r="AL129" s="106">
        <f t="shared" si="13"/>
        <v>7.4999999999999997E-2</v>
      </c>
      <c r="AM129" s="77">
        <f t="shared" si="11"/>
        <v>0.11799999999999999</v>
      </c>
      <c r="AO129">
        <v>1.53</v>
      </c>
      <c r="AP129">
        <v>3.5999999999999997E-2</v>
      </c>
      <c r="AQ129">
        <v>7.4999999999999997E-2</v>
      </c>
      <c r="AR129">
        <v>0.11799999999999999</v>
      </c>
    </row>
    <row r="130" spans="1:44" ht="15.75" thickBot="1" x14ac:dyDescent="0.25">
      <c r="A130" t="s">
        <v>1246</v>
      </c>
      <c r="B130" s="5">
        <v>1.57</v>
      </c>
      <c r="C130" s="5" t="str">
        <f t="shared" si="9"/>
        <v>11.57</v>
      </c>
      <c r="D130" s="77">
        <v>3.5000000000000003E-2</v>
      </c>
      <c r="E130" s="77">
        <v>7.3999999999999996E-2</v>
      </c>
      <c r="F130" s="77">
        <v>0.11600000000000001</v>
      </c>
      <c r="G130" s="77" t="s">
        <v>822</v>
      </c>
      <c r="H130" s="77" t="s">
        <v>822</v>
      </c>
      <c r="I130" s="77" t="s">
        <v>822</v>
      </c>
      <c r="J130" s="77" t="s">
        <v>822</v>
      </c>
      <c r="K130" s="77" t="s">
        <v>822</v>
      </c>
      <c r="L130" s="2" t="s">
        <v>822</v>
      </c>
      <c r="M130" s="2" t="s">
        <v>822</v>
      </c>
      <c r="N130" s="2" t="s">
        <v>4118</v>
      </c>
      <c r="X130" s="5">
        <v>1.54</v>
      </c>
      <c r="Y130" s="85"/>
      <c r="Z130" s="84">
        <v>2.7E-2</v>
      </c>
      <c r="AA130" s="84">
        <v>2.7E-2</v>
      </c>
      <c r="AB130" s="84">
        <v>3.5999999999999997E-2</v>
      </c>
      <c r="AC130" s="84">
        <v>7.5999999999999998E-2</v>
      </c>
      <c r="AD130" s="84">
        <v>0.11799999999999999</v>
      </c>
      <c r="AE130" s="84" t="s">
        <v>822</v>
      </c>
      <c r="AF130" s="84" t="s">
        <v>822</v>
      </c>
      <c r="AG130" s="84" t="s">
        <v>822</v>
      </c>
      <c r="AH130" s="33"/>
      <c r="AI130" s="33">
        <v>1.54</v>
      </c>
      <c r="AJ130" s="100">
        <f t="shared" si="10"/>
        <v>87.002525974025971</v>
      </c>
      <c r="AK130" s="105">
        <f t="shared" si="12"/>
        <v>3.5999999999999997E-2</v>
      </c>
      <c r="AL130" s="106">
        <f t="shared" si="13"/>
        <v>7.4999999999999997E-2</v>
      </c>
      <c r="AM130" s="77">
        <f t="shared" si="11"/>
        <v>0.11700000000000001</v>
      </c>
      <c r="AO130" s="33">
        <v>1.54</v>
      </c>
      <c r="AP130">
        <v>3.5999999999999997E-2</v>
      </c>
      <c r="AQ130">
        <v>7.4999999999999997E-2</v>
      </c>
      <c r="AR130">
        <v>0.11700000000000001</v>
      </c>
    </row>
    <row r="131" spans="1:44" ht="15.75" thickBot="1" x14ac:dyDescent="0.25">
      <c r="A131" t="s">
        <v>1246</v>
      </c>
      <c r="B131" s="5">
        <v>1.58</v>
      </c>
      <c r="C131" s="5" t="str">
        <f t="shared" si="9"/>
        <v>11.58</v>
      </c>
      <c r="D131" s="77">
        <v>3.5000000000000003E-2</v>
      </c>
      <c r="E131" s="77">
        <v>7.2999999999999995E-2</v>
      </c>
      <c r="F131" s="77">
        <v>0.115</v>
      </c>
      <c r="G131" s="77" t="s">
        <v>822</v>
      </c>
      <c r="H131" s="77" t="s">
        <v>822</v>
      </c>
      <c r="I131" s="77" t="s">
        <v>822</v>
      </c>
      <c r="J131" s="77" t="s">
        <v>822</v>
      </c>
      <c r="K131" s="77" t="s">
        <v>822</v>
      </c>
      <c r="L131" s="2" t="s">
        <v>822</v>
      </c>
      <c r="M131" s="2" t="s">
        <v>822</v>
      </c>
      <c r="N131" s="2" t="s">
        <v>4118</v>
      </c>
      <c r="X131" s="5">
        <v>1.55</v>
      </c>
      <c r="Y131" s="85"/>
      <c r="Z131" s="84">
        <v>2.7E-2</v>
      </c>
      <c r="AA131" s="84">
        <v>2.7E-2</v>
      </c>
      <c r="AB131" s="84">
        <v>3.5999999999999997E-2</v>
      </c>
      <c r="AC131" s="84">
        <v>7.5999999999999998E-2</v>
      </c>
      <c r="AD131" s="84">
        <v>0.11799999999999999</v>
      </c>
      <c r="AE131" s="84" t="s">
        <v>822</v>
      </c>
      <c r="AF131" s="84" t="s">
        <v>822</v>
      </c>
      <c r="AG131" s="84" t="s">
        <v>822</v>
      </c>
      <c r="AH131" s="33"/>
      <c r="AI131">
        <v>1.55</v>
      </c>
      <c r="AJ131" s="100">
        <f t="shared" si="10"/>
        <v>86.441219354838708</v>
      </c>
      <c r="AK131" s="105">
        <f t="shared" si="12"/>
        <v>3.5999999999999997E-2</v>
      </c>
      <c r="AL131" s="106">
        <f t="shared" si="13"/>
        <v>7.4999999999999997E-2</v>
      </c>
      <c r="AM131" s="77">
        <f t="shared" si="11"/>
        <v>0.11700000000000001</v>
      </c>
      <c r="AO131">
        <v>1.55</v>
      </c>
      <c r="AP131">
        <v>3.5999999999999997E-2</v>
      </c>
      <c r="AQ131">
        <v>7.4999999999999997E-2</v>
      </c>
      <c r="AR131">
        <v>0.11700000000000001</v>
      </c>
    </row>
    <row r="132" spans="1:44" ht="15.75" thickBot="1" x14ac:dyDescent="0.25">
      <c r="A132" t="s">
        <v>1246</v>
      </c>
      <c r="B132" s="5">
        <v>1.59</v>
      </c>
      <c r="C132" s="5" t="str">
        <f t="shared" si="9"/>
        <v>11.59</v>
      </c>
      <c r="D132" s="77">
        <v>3.5000000000000003E-2</v>
      </c>
      <c r="E132" s="77">
        <v>7.2999999999999995E-2</v>
      </c>
      <c r="F132" s="77">
        <v>0.114</v>
      </c>
      <c r="G132" s="77" t="s">
        <v>822</v>
      </c>
      <c r="H132" s="77" t="s">
        <v>822</v>
      </c>
      <c r="I132" s="77" t="s">
        <v>822</v>
      </c>
      <c r="J132" s="77" t="s">
        <v>822</v>
      </c>
      <c r="K132" s="77" t="s">
        <v>822</v>
      </c>
      <c r="L132" s="2" t="s">
        <v>822</v>
      </c>
      <c r="M132" s="2" t="s">
        <v>822</v>
      </c>
      <c r="N132" s="2" t="s">
        <v>4118</v>
      </c>
      <c r="X132" s="5">
        <v>1.56</v>
      </c>
      <c r="Y132" s="85">
        <v>1.56</v>
      </c>
      <c r="Z132" s="84">
        <v>2.5999999999999999E-2</v>
      </c>
      <c r="AA132" s="84">
        <v>2.5999999999999999E-2</v>
      </c>
      <c r="AB132" s="84">
        <v>3.5000000000000003E-2</v>
      </c>
      <c r="AC132" s="84">
        <v>7.3999999999999996E-2</v>
      </c>
      <c r="AD132" s="84">
        <v>0.11600000000000001</v>
      </c>
      <c r="AE132" s="84" t="s">
        <v>822</v>
      </c>
      <c r="AF132" s="84" t="s">
        <v>822</v>
      </c>
      <c r="AG132" s="84" t="s">
        <v>822</v>
      </c>
      <c r="AH132" s="33"/>
      <c r="AI132" s="33">
        <v>1.56</v>
      </c>
      <c r="AJ132" s="100">
        <f t="shared" si="10"/>
        <v>85.887108974358966</v>
      </c>
      <c r="AK132" s="105">
        <f t="shared" si="12"/>
        <v>3.5000000000000003E-2</v>
      </c>
      <c r="AL132" s="106">
        <f t="shared" si="13"/>
        <v>7.3999999999999996E-2</v>
      </c>
      <c r="AM132" s="77">
        <f t="shared" si="11"/>
        <v>0.11600000000000001</v>
      </c>
      <c r="AO132" s="33">
        <v>1.56</v>
      </c>
      <c r="AP132">
        <v>3.5000000000000003E-2</v>
      </c>
      <c r="AQ132">
        <v>7.3999999999999996E-2</v>
      </c>
      <c r="AR132">
        <v>0.11600000000000001</v>
      </c>
    </row>
    <row r="133" spans="1:44" ht="15" thickBot="1" x14ac:dyDescent="0.25">
      <c r="A133" t="s">
        <v>1246</v>
      </c>
      <c r="B133" s="5">
        <v>1.6</v>
      </c>
      <c r="C133" s="5" t="str">
        <f t="shared" si="9"/>
        <v>11.6</v>
      </c>
      <c r="D133" s="77">
        <v>3.4000000000000002E-2</v>
      </c>
      <c r="E133" s="77">
        <v>7.1999999999999995E-2</v>
      </c>
      <c r="F133" s="77">
        <v>0.114</v>
      </c>
      <c r="G133" s="77" t="s">
        <v>822</v>
      </c>
      <c r="H133" s="77" t="s">
        <v>822</v>
      </c>
      <c r="I133" s="77" t="s">
        <v>822</v>
      </c>
      <c r="J133" s="77" t="s">
        <v>822</v>
      </c>
      <c r="K133" s="77" t="s">
        <v>822</v>
      </c>
      <c r="L133" s="2" t="s">
        <v>822</v>
      </c>
      <c r="M133" s="2" t="s">
        <v>822</v>
      </c>
      <c r="N133" s="2" t="s">
        <v>4118</v>
      </c>
      <c r="X133" s="5">
        <v>1.57</v>
      </c>
      <c r="Z133" s="84">
        <v>2.5999999999999999E-2</v>
      </c>
      <c r="AA133" s="84">
        <v>2.5999999999999999E-2</v>
      </c>
      <c r="AB133" s="84">
        <v>3.5000000000000003E-2</v>
      </c>
      <c r="AC133" s="84">
        <v>7.3999999999999996E-2</v>
      </c>
      <c r="AD133" s="84">
        <v>0.11600000000000001</v>
      </c>
      <c r="AE133" s="84" t="s">
        <v>822</v>
      </c>
      <c r="AF133" s="84" t="s">
        <v>822</v>
      </c>
      <c r="AG133" s="84" t="s">
        <v>822</v>
      </c>
      <c r="AH133" s="33"/>
      <c r="AI133">
        <v>1.57</v>
      </c>
      <c r="AJ133" s="100">
        <f t="shared" si="10"/>
        <v>85.340057324840757</v>
      </c>
      <c r="AK133" s="105">
        <f t="shared" si="12"/>
        <v>3.5000000000000003E-2</v>
      </c>
      <c r="AL133" s="106">
        <f t="shared" si="13"/>
        <v>7.3999999999999996E-2</v>
      </c>
      <c r="AM133" s="77">
        <f t="shared" si="11"/>
        <v>0.11600000000000001</v>
      </c>
      <c r="AO133">
        <v>1.57</v>
      </c>
      <c r="AP133">
        <v>3.5000000000000003E-2</v>
      </c>
      <c r="AQ133">
        <v>7.3999999999999996E-2</v>
      </c>
      <c r="AR133">
        <v>0.11600000000000001</v>
      </c>
    </row>
    <row r="134" spans="1:44" ht="15.75" thickBot="1" x14ac:dyDescent="0.25">
      <c r="A134" t="s">
        <v>1246</v>
      </c>
      <c r="B134" s="5">
        <v>1.61</v>
      </c>
      <c r="C134" s="5" t="str">
        <f t="shared" si="9"/>
        <v>11.61</v>
      </c>
      <c r="D134" s="77">
        <v>3.4000000000000002E-2</v>
      </c>
      <c r="E134" s="77">
        <v>7.1999999999999995E-2</v>
      </c>
      <c r="F134" s="77">
        <v>0.113</v>
      </c>
      <c r="G134" s="77" t="s">
        <v>822</v>
      </c>
      <c r="H134" s="77" t="s">
        <v>822</v>
      </c>
      <c r="I134" s="77" t="s">
        <v>822</v>
      </c>
      <c r="J134" s="77" t="s">
        <v>822</v>
      </c>
      <c r="K134" s="77" t="s">
        <v>822</v>
      </c>
      <c r="L134" s="2" t="s">
        <v>822</v>
      </c>
      <c r="M134" s="2" t="s">
        <v>822</v>
      </c>
      <c r="N134" s="2" t="s">
        <v>4118</v>
      </c>
      <c r="X134" s="5">
        <v>1.58</v>
      </c>
      <c r="Y134" s="85">
        <v>1.58</v>
      </c>
      <c r="Z134" s="84">
        <v>2.5999999999999999E-2</v>
      </c>
      <c r="AA134" s="84">
        <v>2.5999999999999999E-2</v>
      </c>
      <c r="AB134" s="84">
        <v>3.5000000000000003E-2</v>
      </c>
      <c r="AC134" s="84">
        <v>7.2999999999999995E-2</v>
      </c>
      <c r="AD134" s="84">
        <v>0.115</v>
      </c>
      <c r="AE134" s="84" t="s">
        <v>822</v>
      </c>
      <c r="AF134" s="84" t="s">
        <v>822</v>
      </c>
      <c r="AG134" s="84" t="s">
        <v>822</v>
      </c>
      <c r="AH134" s="33"/>
      <c r="AI134" s="33">
        <v>1.58</v>
      </c>
      <c r="AJ134" s="100">
        <f t="shared" si="10"/>
        <v>84.79993037974684</v>
      </c>
      <c r="AK134" s="105">
        <f t="shared" si="12"/>
        <v>3.5000000000000003E-2</v>
      </c>
      <c r="AL134" s="106">
        <f t="shared" si="13"/>
        <v>7.2999999999999995E-2</v>
      </c>
      <c r="AM134" s="77">
        <f t="shared" si="11"/>
        <v>0.115</v>
      </c>
      <c r="AO134" s="33">
        <v>1.58</v>
      </c>
      <c r="AP134">
        <v>3.5000000000000003E-2</v>
      </c>
      <c r="AQ134">
        <v>7.2999999999999995E-2</v>
      </c>
      <c r="AR134">
        <v>0.115</v>
      </c>
    </row>
    <row r="135" spans="1:44" ht="15" thickBot="1" x14ac:dyDescent="0.25">
      <c r="A135" t="s">
        <v>1246</v>
      </c>
      <c r="B135" s="5">
        <v>1.62</v>
      </c>
      <c r="C135" s="5" t="str">
        <f t="shared" ref="C135:C198" si="14">SUBSTITUTE(1&amp;B135," ","")</f>
        <v>11.62</v>
      </c>
      <c r="D135" s="77">
        <v>3.4000000000000002E-2</v>
      </c>
      <c r="E135" s="77">
        <v>7.1999999999999995E-2</v>
      </c>
      <c r="F135" s="77">
        <v>0.113</v>
      </c>
      <c r="G135" s="77" t="s">
        <v>822</v>
      </c>
      <c r="H135" s="77" t="s">
        <v>822</v>
      </c>
      <c r="I135" s="77" t="s">
        <v>822</v>
      </c>
      <c r="J135" s="77" t="s">
        <v>822</v>
      </c>
      <c r="K135" s="77" t="s">
        <v>822</v>
      </c>
      <c r="L135" s="2" t="s">
        <v>822</v>
      </c>
      <c r="M135" s="2" t="s">
        <v>822</v>
      </c>
      <c r="N135" s="2" t="s">
        <v>4118</v>
      </c>
      <c r="X135" s="5">
        <v>1.59</v>
      </c>
      <c r="Z135" s="84">
        <v>2.5999999999999999E-2</v>
      </c>
      <c r="AA135" s="84">
        <v>2.5999999999999999E-2</v>
      </c>
      <c r="AB135" s="84">
        <v>3.5000000000000003E-2</v>
      </c>
      <c r="AC135" s="84">
        <v>7.2999999999999995E-2</v>
      </c>
      <c r="AD135" s="84">
        <v>0.115</v>
      </c>
      <c r="AE135" s="84" t="s">
        <v>822</v>
      </c>
      <c r="AF135" s="84" t="s">
        <v>822</v>
      </c>
      <c r="AG135" s="84" t="s">
        <v>822</v>
      </c>
      <c r="AH135" s="33"/>
      <c r="AI135">
        <v>1.59</v>
      </c>
      <c r="AJ135" s="100">
        <f t="shared" si="10"/>
        <v>84.26659748427673</v>
      </c>
      <c r="AK135" s="105">
        <f t="shared" si="12"/>
        <v>3.5000000000000003E-2</v>
      </c>
      <c r="AL135" s="106">
        <f t="shared" si="13"/>
        <v>7.2999999999999995E-2</v>
      </c>
      <c r="AM135" s="77">
        <f t="shared" si="11"/>
        <v>0.114</v>
      </c>
      <c r="AO135">
        <v>1.59</v>
      </c>
      <c r="AP135">
        <v>3.5000000000000003E-2</v>
      </c>
      <c r="AQ135">
        <v>7.2999999999999995E-2</v>
      </c>
      <c r="AR135">
        <v>0.114</v>
      </c>
    </row>
    <row r="136" spans="1:44" ht="15" thickBot="1" x14ac:dyDescent="0.25">
      <c r="A136" t="s">
        <v>1246</v>
      </c>
      <c r="B136" s="5">
        <v>1.63</v>
      </c>
      <c r="C136" s="5" t="str">
        <f t="shared" si="14"/>
        <v>11.63</v>
      </c>
      <c r="D136" s="77">
        <v>3.4000000000000002E-2</v>
      </c>
      <c r="E136" s="77">
        <v>7.0999999999999994E-2</v>
      </c>
      <c r="F136" s="77">
        <v>0.112</v>
      </c>
      <c r="G136" s="77" t="s">
        <v>822</v>
      </c>
      <c r="H136" s="77" t="s">
        <v>822</v>
      </c>
      <c r="I136" s="77" t="s">
        <v>822</v>
      </c>
      <c r="J136" s="77" t="s">
        <v>822</v>
      </c>
      <c r="K136" s="77" t="s">
        <v>822</v>
      </c>
      <c r="L136" s="2" t="s">
        <v>822</v>
      </c>
      <c r="M136" s="2" t="s">
        <v>822</v>
      </c>
      <c r="N136" s="2" t="s">
        <v>4118</v>
      </c>
      <c r="X136" s="5">
        <v>1.6</v>
      </c>
      <c r="Z136" s="84">
        <v>2.5999999999999999E-2</v>
      </c>
      <c r="AA136" s="84">
        <v>2.5999999999999999E-2</v>
      </c>
      <c r="AB136" s="84">
        <v>3.5000000000000003E-2</v>
      </c>
      <c r="AC136" s="84">
        <v>7.2999999999999995E-2</v>
      </c>
      <c r="AD136" s="84">
        <v>0.115</v>
      </c>
      <c r="AE136" s="84" t="s">
        <v>822</v>
      </c>
      <c r="AF136" s="84" t="s">
        <v>822</v>
      </c>
      <c r="AG136" s="84" t="s">
        <v>822</v>
      </c>
      <c r="AH136" s="33"/>
      <c r="AI136" s="33">
        <v>1.6</v>
      </c>
      <c r="AJ136" s="100">
        <f t="shared" si="10"/>
        <v>83.739931249999998</v>
      </c>
      <c r="AK136" s="105">
        <f t="shared" si="12"/>
        <v>3.4000000000000002E-2</v>
      </c>
      <c r="AL136" s="106">
        <f t="shared" si="13"/>
        <v>7.1999999999999995E-2</v>
      </c>
      <c r="AM136" s="77">
        <f t="shared" si="11"/>
        <v>0.114</v>
      </c>
      <c r="AO136" s="33">
        <v>1.6</v>
      </c>
      <c r="AP136">
        <v>3.4000000000000002E-2</v>
      </c>
      <c r="AQ136">
        <v>7.1999999999999995E-2</v>
      </c>
      <c r="AR136">
        <v>0.114</v>
      </c>
    </row>
    <row r="137" spans="1:44" ht="15.75" thickBot="1" x14ac:dyDescent="0.25">
      <c r="A137" t="s">
        <v>1246</v>
      </c>
      <c r="B137" s="5">
        <v>1.64</v>
      </c>
      <c r="C137" s="5" t="str">
        <f t="shared" si="14"/>
        <v>11.64</v>
      </c>
      <c r="D137" s="77">
        <v>3.3000000000000002E-2</v>
      </c>
      <c r="E137" s="77">
        <v>7.0999999999999994E-2</v>
      </c>
      <c r="F137" s="77">
        <v>0.112</v>
      </c>
      <c r="G137" s="77" t="s">
        <v>822</v>
      </c>
      <c r="H137" s="77" t="s">
        <v>822</v>
      </c>
      <c r="I137" s="77" t="s">
        <v>822</v>
      </c>
      <c r="J137" s="77" t="s">
        <v>822</v>
      </c>
      <c r="K137" s="77" t="s">
        <v>822</v>
      </c>
      <c r="L137" s="2" t="s">
        <v>822</v>
      </c>
      <c r="M137" s="2" t="s">
        <v>822</v>
      </c>
      <c r="N137" s="2" t="s">
        <v>4118</v>
      </c>
      <c r="X137" s="5">
        <v>1.61</v>
      </c>
      <c r="Y137" s="85">
        <v>1.61</v>
      </c>
      <c r="Z137" s="84">
        <v>2.5999999999999999E-2</v>
      </c>
      <c r="AA137" s="84">
        <v>2.5999999999999999E-2</v>
      </c>
      <c r="AB137" s="84">
        <v>3.4000000000000002E-2</v>
      </c>
      <c r="AC137" s="84">
        <v>7.1999999999999995E-2</v>
      </c>
      <c r="AD137" s="84">
        <v>0.113</v>
      </c>
      <c r="AE137" s="84" t="s">
        <v>822</v>
      </c>
      <c r="AF137" s="84" t="s">
        <v>822</v>
      </c>
      <c r="AG137" s="84" t="s">
        <v>822</v>
      </c>
      <c r="AH137" s="33"/>
      <c r="AI137">
        <v>1.61</v>
      </c>
      <c r="AJ137" s="100">
        <f t="shared" si="10"/>
        <v>83.219807453416152</v>
      </c>
      <c r="AK137" s="105">
        <f t="shared" si="12"/>
        <v>3.4000000000000002E-2</v>
      </c>
      <c r="AL137" s="106">
        <f t="shared" si="13"/>
        <v>7.1999999999999995E-2</v>
      </c>
      <c r="AM137" s="77">
        <f t="shared" si="11"/>
        <v>0.113</v>
      </c>
      <c r="AO137">
        <v>1.61</v>
      </c>
      <c r="AP137">
        <v>3.4000000000000002E-2</v>
      </c>
      <c r="AQ137">
        <v>7.1999999999999995E-2</v>
      </c>
      <c r="AR137">
        <v>0.113</v>
      </c>
    </row>
    <row r="138" spans="1:44" ht="15.75" thickBot="1" x14ac:dyDescent="0.25">
      <c r="A138" t="s">
        <v>1246</v>
      </c>
      <c r="B138" s="5">
        <v>1.65</v>
      </c>
      <c r="C138" s="5" t="str">
        <f t="shared" si="14"/>
        <v>11.65</v>
      </c>
      <c r="D138" s="77">
        <v>3.3000000000000002E-2</v>
      </c>
      <c r="E138" s="77">
        <v>7.0000000000000007E-2</v>
      </c>
      <c r="F138" s="77">
        <v>0.111</v>
      </c>
      <c r="G138" s="77" t="s">
        <v>822</v>
      </c>
      <c r="H138" s="77" t="s">
        <v>822</v>
      </c>
      <c r="I138" s="77" t="s">
        <v>822</v>
      </c>
      <c r="J138" s="77" t="s">
        <v>822</v>
      </c>
      <c r="K138" s="77" t="s">
        <v>822</v>
      </c>
      <c r="L138" s="2" t="s">
        <v>822</v>
      </c>
      <c r="M138" s="2" t="s">
        <v>822</v>
      </c>
      <c r="N138" s="2" t="s">
        <v>4118</v>
      </c>
      <c r="X138" s="5">
        <v>1.62</v>
      </c>
      <c r="Y138" s="85">
        <v>1.62</v>
      </c>
      <c r="Z138" s="84">
        <v>2.5999999999999999E-2</v>
      </c>
      <c r="AA138" s="84">
        <v>2.5999999999999999E-2</v>
      </c>
      <c r="AB138" s="84">
        <v>3.4000000000000002E-2</v>
      </c>
      <c r="AC138" s="84">
        <v>7.1999999999999995E-2</v>
      </c>
      <c r="AD138" s="84">
        <v>0.113</v>
      </c>
      <c r="AE138" s="84" t="s">
        <v>822</v>
      </c>
      <c r="AF138" s="84" t="s">
        <v>822</v>
      </c>
      <c r="AG138" s="84" t="s">
        <v>822</v>
      </c>
      <c r="AH138" s="33"/>
      <c r="AI138" s="33">
        <v>1.62</v>
      </c>
      <c r="AJ138" s="100">
        <f t="shared" ref="AJ138:AJ201" si="15">133.98389/AI138</f>
        <v>82.706104938271608</v>
      </c>
      <c r="AK138" s="105">
        <f t="shared" si="12"/>
        <v>3.4000000000000002E-2</v>
      </c>
      <c r="AL138" s="106">
        <f t="shared" si="13"/>
        <v>7.1999999999999995E-2</v>
      </c>
      <c r="AM138" s="77">
        <f t="shared" si="11"/>
        <v>0.113</v>
      </c>
      <c r="AO138" s="33">
        <v>1.62</v>
      </c>
      <c r="AP138">
        <v>3.4000000000000002E-2</v>
      </c>
      <c r="AQ138">
        <v>7.1999999999999995E-2</v>
      </c>
      <c r="AR138">
        <v>0.113</v>
      </c>
    </row>
    <row r="139" spans="1:44" ht="15.75" thickBot="1" x14ac:dyDescent="0.25">
      <c r="A139" t="s">
        <v>1246</v>
      </c>
      <c r="B139" s="5">
        <v>1.66</v>
      </c>
      <c r="C139" s="5" t="str">
        <f t="shared" si="14"/>
        <v>11.66</v>
      </c>
      <c r="D139" s="77">
        <v>3.3000000000000002E-2</v>
      </c>
      <c r="E139" s="77">
        <v>7.0000000000000007E-2</v>
      </c>
      <c r="F139" s="77">
        <v>0.11</v>
      </c>
      <c r="G139" s="77" t="s">
        <v>822</v>
      </c>
      <c r="H139" s="77" t="s">
        <v>822</v>
      </c>
      <c r="I139" s="77" t="s">
        <v>822</v>
      </c>
      <c r="J139" s="77" t="s">
        <v>822</v>
      </c>
      <c r="K139" s="77" t="s">
        <v>822</v>
      </c>
      <c r="L139" s="2" t="s">
        <v>822</v>
      </c>
      <c r="M139" s="2" t="s">
        <v>822</v>
      </c>
      <c r="N139" s="2" t="s">
        <v>4118</v>
      </c>
      <c r="X139" s="5">
        <v>1.63</v>
      </c>
      <c r="Y139" s="85">
        <v>1.63</v>
      </c>
      <c r="Z139" s="84">
        <v>2.5000000000000001E-2</v>
      </c>
      <c r="AA139" s="84">
        <v>2.5000000000000001E-2</v>
      </c>
      <c r="AB139" s="84">
        <v>3.4000000000000002E-2</v>
      </c>
      <c r="AC139" s="84">
        <v>7.0999999999999994E-2</v>
      </c>
      <c r="AD139" s="84">
        <v>0.112</v>
      </c>
      <c r="AE139" s="84" t="s">
        <v>822</v>
      </c>
      <c r="AF139" s="84" t="s">
        <v>822</v>
      </c>
      <c r="AG139" s="84" t="s">
        <v>822</v>
      </c>
      <c r="AH139" s="33"/>
      <c r="AI139">
        <v>1.63</v>
      </c>
      <c r="AJ139" s="100">
        <f t="shared" si="15"/>
        <v>82.198705521472405</v>
      </c>
      <c r="AK139" s="105">
        <f t="shared" si="12"/>
        <v>3.4000000000000002E-2</v>
      </c>
      <c r="AL139" s="106">
        <f t="shared" si="13"/>
        <v>7.0999999999999994E-2</v>
      </c>
      <c r="AM139" s="77">
        <f t="shared" si="11"/>
        <v>0.112</v>
      </c>
      <c r="AO139">
        <v>1.63</v>
      </c>
      <c r="AP139">
        <v>3.4000000000000002E-2</v>
      </c>
      <c r="AQ139">
        <v>7.0999999999999994E-2</v>
      </c>
      <c r="AR139">
        <v>0.112</v>
      </c>
    </row>
    <row r="140" spans="1:44" ht="15.75" thickBot="1" x14ac:dyDescent="0.25">
      <c r="A140" t="s">
        <v>1246</v>
      </c>
      <c r="B140" s="5">
        <v>1.67</v>
      </c>
      <c r="C140" s="5" t="str">
        <f t="shared" si="14"/>
        <v>11.67</v>
      </c>
      <c r="D140" s="77">
        <v>3.3000000000000002E-2</v>
      </c>
      <c r="E140" s="77">
        <v>7.0000000000000007E-2</v>
      </c>
      <c r="F140" s="77">
        <v>0.11</v>
      </c>
      <c r="G140" s="77" t="s">
        <v>822</v>
      </c>
      <c r="H140" s="77" t="s">
        <v>822</v>
      </c>
      <c r="I140" s="77" t="s">
        <v>822</v>
      </c>
      <c r="J140" s="77" t="s">
        <v>822</v>
      </c>
      <c r="K140" s="77" t="s">
        <v>822</v>
      </c>
      <c r="L140" s="2" t="s">
        <v>822</v>
      </c>
      <c r="M140" s="2" t="s">
        <v>822</v>
      </c>
      <c r="N140" s="2" t="s">
        <v>4118</v>
      </c>
      <c r="X140" s="5">
        <v>1.64</v>
      </c>
      <c r="Y140" s="85">
        <v>1.64</v>
      </c>
      <c r="Z140" s="84">
        <v>2.5000000000000001E-2</v>
      </c>
      <c r="AA140" s="84">
        <v>2.5000000000000001E-2</v>
      </c>
      <c r="AB140" s="84">
        <v>3.3000000000000002E-2</v>
      </c>
      <c r="AC140" s="84">
        <v>7.0999999999999994E-2</v>
      </c>
      <c r="AD140" s="84">
        <v>0.112</v>
      </c>
      <c r="AE140" s="84" t="s">
        <v>822</v>
      </c>
      <c r="AF140" s="84" t="s">
        <v>822</v>
      </c>
      <c r="AG140" s="84" t="s">
        <v>822</v>
      </c>
      <c r="AH140" s="33"/>
      <c r="AI140" s="33">
        <v>1.64</v>
      </c>
      <c r="AJ140" s="100">
        <f t="shared" si="15"/>
        <v>81.697493902439035</v>
      </c>
      <c r="AK140" s="105">
        <f t="shared" si="12"/>
        <v>3.3000000000000002E-2</v>
      </c>
      <c r="AL140" s="106">
        <f t="shared" si="13"/>
        <v>7.0999999999999994E-2</v>
      </c>
      <c r="AM140" s="77">
        <f t="shared" si="11"/>
        <v>0.112</v>
      </c>
      <c r="AO140" s="33">
        <v>1.64</v>
      </c>
      <c r="AP140">
        <v>3.3000000000000002E-2</v>
      </c>
      <c r="AQ140">
        <v>7.0999999999999994E-2</v>
      </c>
      <c r="AR140">
        <v>0.112</v>
      </c>
    </row>
    <row r="141" spans="1:44" ht="15.75" thickBot="1" x14ac:dyDescent="0.25">
      <c r="A141" t="s">
        <v>1246</v>
      </c>
      <c r="B141" s="5">
        <v>1.68</v>
      </c>
      <c r="C141" s="5" t="str">
        <f t="shared" si="14"/>
        <v>11.68</v>
      </c>
      <c r="D141" s="77">
        <v>3.2000000000000001E-2</v>
      </c>
      <c r="E141" s="77">
        <v>6.9000000000000006E-2</v>
      </c>
      <c r="F141" s="77">
        <v>0.109</v>
      </c>
      <c r="G141" s="77" t="s">
        <v>822</v>
      </c>
      <c r="H141" s="77" t="s">
        <v>822</v>
      </c>
      <c r="I141" s="77" t="s">
        <v>822</v>
      </c>
      <c r="J141" s="77" t="s">
        <v>822</v>
      </c>
      <c r="K141" s="77" t="s">
        <v>822</v>
      </c>
      <c r="L141" s="2" t="s">
        <v>822</v>
      </c>
      <c r="M141" s="2" t="s">
        <v>822</v>
      </c>
      <c r="N141" s="2" t="s">
        <v>4118</v>
      </c>
      <c r="X141" s="5">
        <v>1.65</v>
      </c>
      <c r="Y141" s="85">
        <v>1.65</v>
      </c>
      <c r="Z141" s="84">
        <v>2.5000000000000001E-2</v>
      </c>
      <c r="AA141" s="84">
        <v>2.5000000000000001E-2</v>
      </c>
      <c r="AB141" s="84">
        <v>3.3000000000000002E-2</v>
      </c>
      <c r="AC141" s="84">
        <v>7.0000000000000007E-2</v>
      </c>
      <c r="AD141" s="84">
        <v>0.111</v>
      </c>
      <c r="AE141" s="84" t="s">
        <v>822</v>
      </c>
      <c r="AF141" s="84" t="s">
        <v>822</v>
      </c>
      <c r="AG141" s="84" t="s">
        <v>822</v>
      </c>
      <c r="AH141" s="33"/>
      <c r="AI141">
        <v>1.65</v>
      </c>
      <c r="AJ141" s="100">
        <f t="shared" si="15"/>
        <v>81.202357575757588</v>
      </c>
      <c r="AK141" s="105">
        <f t="shared" si="12"/>
        <v>3.3000000000000002E-2</v>
      </c>
      <c r="AL141" s="106">
        <f t="shared" si="13"/>
        <v>7.0000000000000007E-2</v>
      </c>
      <c r="AM141" s="77">
        <f t="shared" si="11"/>
        <v>0.111</v>
      </c>
      <c r="AO141">
        <v>1.65</v>
      </c>
      <c r="AP141">
        <v>3.3000000000000002E-2</v>
      </c>
      <c r="AQ141">
        <v>7.0000000000000007E-2</v>
      </c>
      <c r="AR141">
        <v>0.111</v>
      </c>
    </row>
    <row r="142" spans="1:44" ht="15" thickBot="1" x14ac:dyDescent="0.25">
      <c r="A142" t="s">
        <v>1246</v>
      </c>
      <c r="B142" s="5">
        <v>1.69</v>
      </c>
      <c r="C142" s="5" t="str">
        <f t="shared" si="14"/>
        <v>11.69</v>
      </c>
      <c r="D142" s="77">
        <v>3.2000000000000001E-2</v>
      </c>
      <c r="E142" s="77">
        <v>6.9000000000000006E-2</v>
      </c>
      <c r="F142" s="77">
        <v>0.109</v>
      </c>
      <c r="G142" s="77" t="s">
        <v>822</v>
      </c>
      <c r="H142" s="77" t="s">
        <v>822</v>
      </c>
      <c r="I142" s="77" t="s">
        <v>822</v>
      </c>
      <c r="J142" s="77" t="s">
        <v>822</v>
      </c>
      <c r="K142" s="77" t="s">
        <v>822</v>
      </c>
      <c r="L142" s="2" t="s">
        <v>822</v>
      </c>
      <c r="M142" s="2" t="s">
        <v>822</v>
      </c>
      <c r="N142" s="2" t="s">
        <v>4118</v>
      </c>
      <c r="X142" s="5">
        <v>1.66</v>
      </c>
      <c r="Z142" s="84">
        <v>2.5000000000000001E-2</v>
      </c>
      <c r="AA142" s="84">
        <v>2.5000000000000001E-2</v>
      </c>
      <c r="AB142" s="84">
        <v>3.3000000000000002E-2</v>
      </c>
      <c r="AC142" s="84">
        <v>7.0000000000000007E-2</v>
      </c>
      <c r="AD142" s="84">
        <v>0.111</v>
      </c>
      <c r="AE142" s="84" t="s">
        <v>822</v>
      </c>
      <c r="AF142" s="84" t="s">
        <v>822</v>
      </c>
      <c r="AG142" s="84" t="s">
        <v>822</v>
      </c>
      <c r="AH142" s="33"/>
      <c r="AI142" s="33">
        <v>1.66</v>
      </c>
      <c r="AJ142" s="100">
        <f t="shared" si="15"/>
        <v>80.713186746987958</v>
      </c>
      <c r="AK142" s="105">
        <f t="shared" si="12"/>
        <v>3.3000000000000002E-2</v>
      </c>
      <c r="AL142" s="106">
        <f t="shared" si="13"/>
        <v>7.0000000000000007E-2</v>
      </c>
      <c r="AM142" s="77">
        <f t="shared" si="11"/>
        <v>0.11</v>
      </c>
      <c r="AO142" s="33">
        <v>1.66</v>
      </c>
      <c r="AP142">
        <v>3.3000000000000002E-2</v>
      </c>
      <c r="AQ142">
        <v>7.0000000000000007E-2</v>
      </c>
      <c r="AR142">
        <v>0.11</v>
      </c>
    </row>
    <row r="143" spans="1:44" ht="15" thickBot="1" x14ac:dyDescent="0.25">
      <c r="A143" t="s">
        <v>1246</v>
      </c>
      <c r="B143" s="5">
        <v>1.7</v>
      </c>
      <c r="C143" s="5" t="str">
        <f t="shared" si="14"/>
        <v>11.7</v>
      </c>
      <c r="D143" s="77">
        <v>3.2000000000000001E-2</v>
      </c>
      <c r="E143" s="77">
        <v>6.9000000000000006E-2</v>
      </c>
      <c r="F143" s="77">
        <v>0.108</v>
      </c>
      <c r="G143" s="77" t="s">
        <v>822</v>
      </c>
      <c r="H143" s="77" t="s">
        <v>822</v>
      </c>
      <c r="I143" s="77" t="s">
        <v>822</v>
      </c>
      <c r="J143" s="77" t="s">
        <v>822</v>
      </c>
      <c r="K143" s="77" t="s">
        <v>822</v>
      </c>
      <c r="L143" s="2" t="s">
        <v>822</v>
      </c>
      <c r="M143" s="2" t="s">
        <v>822</v>
      </c>
      <c r="N143" s="2" t="s">
        <v>4118</v>
      </c>
      <c r="X143" s="5">
        <v>1.67</v>
      </c>
      <c r="Z143" s="84">
        <v>2.5000000000000001E-2</v>
      </c>
      <c r="AA143" s="84">
        <v>2.5000000000000001E-2</v>
      </c>
      <c r="AB143" s="84">
        <v>3.3000000000000002E-2</v>
      </c>
      <c r="AC143" s="84">
        <v>7.0000000000000007E-2</v>
      </c>
      <c r="AD143" s="84">
        <v>0.111</v>
      </c>
      <c r="AE143" s="84" t="s">
        <v>822</v>
      </c>
      <c r="AF143" s="84" t="s">
        <v>822</v>
      </c>
      <c r="AG143" s="84" t="s">
        <v>822</v>
      </c>
      <c r="AH143" s="33"/>
      <c r="AI143">
        <v>1.67</v>
      </c>
      <c r="AJ143" s="100">
        <f t="shared" si="15"/>
        <v>80.229874251497009</v>
      </c>
      <c r="AK143" s="105">
        <f t="shared" si="12"/>
        <v>3.3000000000000002E-2</v>
      </c>
      <c r="AL143" s="106">
        <f t="shared" si="13"/>
        <v>7.0000000000000007E-2</v>
      </c>
      <c r="AM143" s="77">
        <f t="shared" si="11"/>
        <v>0.11</v>
      </c>
      <c r="AO143">
        <v>1.67</v>
      </c>
      <c r="AP143">
        <v>3.3000000000000002E-2</v>
      </c>
      <c r="AQ143">
        <v>7.0000000000000007E-2</v>
      </c>
      <c r="AR143">
        <v>0.11</v>
      </c>
    </row>
    <row r="144" spans="1:44" ht="15" thickBot="1" x14ac:dyDescent="0.25">
      <c r="A144" t="s">
        <v>1246</v>
      </c>
      <c r="B144" s="5">
        <v>1.71</v>
      </c>
      <c r="C144" s="5" t="str">
        <f t="shared" si="14"/>
        <v>11.71</v>
      </c>
      <c r="D144" s="77">
        <v>3.2000000000000001E-2</v>
      </c>
      <c r="E144" s="77">
        <v>6.8000000000000005E-2</v>
      </c>
      <c r="F144" s="77">
        <v>0.108</v>
      </c>
      <c r="G144" s="77" t="s">
        <v>822</v>
      </c>
      <c r="H144" s="77" t="s">
        <v>822</v>
      </c>
      <c r="I144" s="77" t="s">
        <v>822</v>
      </c>
      <c r="J144" s="77" t="s">
        <v>822</v>
      </c>
      <c r="K144" s="77" t="s">
        <v>822</v>
      </c>
      <c r="L144" s="2" t="s">
        <v>822</v>
      </c>
      <c r="M144" s="2" t="s">
        <v>822</v>
      </c>
      <c r="N144" s="2" t="s">
        <v>4118</v>
      </c>
      <c r="X144" s="5">
        <v>1.68</v>
      </c>
      <c r="Z144" s="84">
        <v>2.5000000000000001E-2</v>
      </c>
      <c r="AA144" s="84">
        <v>2.5000000000000001E-2</v>
      </c>
      <c r="AB144" s="84">
        <v>3.3000000000000002E-2</v>
      </c>
      <c r="AC144" s="84">
        <v>7.0000000000000007E-2</v>
      </c>
      <c r="AD144" s="84">
        <v>0.111</v>
      </c>
      <c r="AE144" s="84" t="s">
        <v>822</v>
      </c>
      <c r="AF144" s="84" t="s">
        <v>822</v>
      </c>
      <c r="AG144" s="84" t="s">
        <v>822</v>
      </c>
      <c r="AH144" s="33"/>
      <c r="AI144" s="33">
        <v>1.68</v>
      </c>
      <c r="AJ144" s="100">
        <f t="shared" si="15"/>
        <v>79.752315476190475</v>
      </c>
      <c r="AK144" s="105">
        <f t="shared" si="12"/>
        <v>3.2000000000000001E-2</v>
      </c>
      <c r="AL144" s="106">
        <f t="shared" si="13"/>
        <v>6.9000000000000006E-2</v>
      </c>
      <c r="AM144" s="77">
        <f t="shared" si="11"/>
        <v>0.109</v>
      </c>
      <c r="AO144" s="33">
        <v>1.68</v>
      </c>
      <c r="AP144">
        <v>3.2000000000000001E-2</v>
      </c>
      <c r="AQ144">
        <v>6.9000000000000006E-2</v>
      </c>
      <c r="AR144">
        <v>0.109</v>
      </c>
    </row>
    <row r="145" spans="1:44" ht="15" thickBot="1" x14ac:dyDescent="0.25">
      <c r="A145" t="s">
        <v>1246</v>
      </c>
      <c r="B145" s="5">
        <v>1.72</v>
      </c>
      <c r="C145" s="5" t="str">
        <f t="shared" si="14"/>
        <v>11.72</v>
      </c>
      <c r="D145" s="77">
        <v>3.1E-2</v>
      </c>
      <c r="E145" s="77">
        <v>6.8000000000000005E-2</v>
      </c>
      <c r="F145" s="77">
        <v>0.107</v>
      </c>
      <c r="G145" s="77" t="s">
        <v>822</v>
      </c>
      <c r="H145" s="77" t="s">
        <v>822</v>
      </c>
      <c r="I145" s="77" t="s">
        <v>822</v>
      </c>
      <c r="J145" s="77" t="s">
        <v>822</v>
      </c>
      <c r="K145" s="77" t="s">
        <v>822</v>
      </c>
      <c r="L145" s="2" t="s">
        <v>822</v>
      </c>
      <c r="M145" s="2" t="s">
        <v>822</v>
      </c>
      <c r="N145" s="2" t="s">
        <v>4118</v>
      </c>
      <c r="X145" s="5">
        <v>1.69</v>
      </c>
      <c r="Z145" s="84">
        <v>2.5000000000000001E-2</v>
      </c>
      <c r="AA145" s="84">
        <v>2.5000000000000001E-2</v>
      </c>
      <c r="AB145" s="84">
        <v>3.3000000000000002E-2</v>
      </c>
      <c r="AC145" s="84">
        <v>7.0000000000000007E-2</v>
      </c>
      <c r="AD145" s="84">
        <v>0.111</v>
      </c>
      <c r="AE145" s="84" t="s">
        <v>822</v>
      </c>
      <c r="AF145" s="84" t="s">
        <v>822</v>
      </c>
      <c r="AG145" s="84" t="s">
        <v>822</v>
      </c>
      <c r="AH145" s="33"/>
      <c r="AI145">
        <v>1.69</v>
      </c>
      <c r="AJ145" s="100">
        <f t="shared" si="15"/>
        <v>79.280408284023679</v>
      </c>
      <c r="AK145" s="105">
        <f t="shared" si="12"/>
        <v>3.2000000000000001E-2</v>
      </c>
      <c r="AL145" s="106">
        <f t="shared" si="13"/>
        <v>6.9000000000000006E-2</v>
      </c>
      <c r="AM145" s="77">
        <f t="shared" si="11"/>
        <v>0.109</v>
      </c>
      <c r="AO145">
        <v>1.69</v>
      </c>
      <c r="AP145">
        <v>3.2000000000000001E-2</v>
      </c>
      <c r="AQ145">
        <v>6.9000000000000006E-2</v>
      </c>
      <c r="AR145">
        <v>0.109</v>
      </c>
    </row>
    <row r="146" spans="1:44" ht="15" thickBot="1" x14ac:dyDescent="0.25">
      <c r="A146" t="s">
        <v>1246</v>
      </c>
      <c r="B146" s="5">
        <v>1.73</v>
      </c>
      <c r="C146" s="5" t="str">
        <f t="shared" si="14"/>
        <v>11.73</v>
      </c>
      <c r="D146" s="77">
        <v>3.1E-2</v>
      </c>
      <c r="E146" s="77">
        <v>6.7000000000000004E-2</v>
      </c>
      <c r="F146" s="77">
        <v>0.107</v>
      </c>
      <c r="G146" s="77" t="s">
        <v>822</v>
      </c>
      <c r="H146" s="77" t="s">
        <v>822</v>
      </c>
      <c r="I146" s="77" t="s">
        <v>822</v>
      </c>
      <c r="J146" s="77" t="s">
        <v>822</v>
      </c>
      <c r="K146" s="77" t="s">
        <v>822</v>
      </c>
      <c r="L146" s="2" t="s">
        <v>822</v>
      </c>
      <c r="M146" s="2" t="s">
        <v>822</v>
      </c>
      <c r="N146" s="2" t="s">
        <v>4118</v>
      </c>
      <c r="X146" s="5">
        <v>1.7</v>
      </c>
      <c r="Z146" s="84">
        <v>2.5000000000000001E-2</v>
      </c>
      <c r="AA146" s="84">
        <v>2.5000000000000001E-2</v>
      </c>
      <c r="AB146" s="84">
        <v>3.3000000000000002E-2</v>
      </c>
      <c r="AC146" s="84">
        <v>7.0000000000000007E-2</v>
      </c>
      <c r="AD146" s="84">
        <v>0.111</v>
      </c>
      <c r="AE146" s="84" t="s">
        <v>822</v>
      </c>
      <c r="AF146" s="84" t="s">
        <v>822</v>
      </c>
      <c r="AG146" s="84" t="s">
        <v>822</v>
      </c>
      <c r="AH146" s="33"/>
      <c r="AI146" s="33">
        <v>1.7</v>
      </c>
      <c r="AJ146" s="100">
        <f t="shared" si="15"/>
        <v>78.81405294117647</v>
      </c>
      <c r="AK146" s="105">
        <f t="shared" si="12"/>
        <v>3.2000000000000001E-2</v>
      </c>
      <c r="AL146" s="106">
        <f t="shared" si="13"/>
        <v>6.9000000000000006E-2</v>
      </c>
      <c r="AM146" s="77">
        <f t="shared" si="11"/>
        <v>0.108</v>
      </c>
      <c r="AO146" s="33">
        <v>1.7</v>
      </c>
      <c r="AP146">
        <v>3.2000000000000001E-2</v>
      </c>
      <c r="AQ146">
        <v>6.9000000000000006E-2</v>
      </c>
      <c r="AR146">
        <v>0.108</v>
      </c>
    </row>
    <row r="147" spans="1:44" ht="15" thickBot="1" x14ac:dyDescent="0.25">
      <c r="A147" t="s">
        <v>1246</v>
      </c>
      <c r="B147" s="5">
        <v>1.74</v>
      </c>
      <c r="C147" s="5" t="str">
        <f t="shared" si="14"/>
        <v>11.74</v>
      </c>
      <c r="D147" s="77">
        <v>3.1E-2</v>
      </c>
      <c r="E147" s="77">
        <v>6.7000000000000004E-2</v>
      </c>
      <c r="F147" s="77">
        <v>0.106</v>
      </c>
      <c r="G147" s="77" t="s">
        <v>822</v>
      </c>
      <c r="H147" s="77" t="s">
        <v>822</v>
      </c>
      <c r="I147" s="77" t="s">
        <v>822</v>
      </c>
      <c r="J147" s="77" t="s">
        <v>822</v>
      </c>
      <c r="K147" s="77" t="s">
        <v>822</v>
      </c>
      <c r="L147" s="2" t="s">
        <v>822</v>
      </c>
      <c r="M147" s="2" t="s">
        <v>822</v>
      </c>
      <c r="N147" s="2" t="s">
        <v>4118</v>
      </c>
      <c r="X147" s="5">
        <v>1.71</v>
      </c>
      <c r="Z147" s="84">
        <v>2.5000000000000001E-2</v>
      </c>
      <c r="AA147" s="84">
        <v>2.5000000000000001E-2</v>
      </c>
      <c r="AB147" s="84">
        <v>3.3000000000000002E-2</v>
      </c>
      <c r="AC147" s="84">
        <v>7.0000000000000007E-2</v>
      </c>
      <c r="AD147" s="84">
        <v>0.111</v>
      </c>
      <c r="AE147" s="84" t="s">
        <v>822</v>
      </c>
      <c r="AF147" s="84" t="s">
        <v>822</v>
      </c>
      <c r="AG147" s="84" t="s">
        <v>822</v>
      </c>
      <c r="AH147" s="33"/>
      <c r="AI147">
        <v>1.71</v>
      </c>
      <c r="AJ147" s="100">
        <f t="shared" si="15"/>
        <v>78.353152046783634</v>
      </c>
      <c r="AK147" s="105">
        <f t="shared" si="12"/>
        <v>3.2000000000000001E-2</v>
      </c>
      <c r="AL147" s="106">
        <f t="shared" si="13"/>
        <v>6.8000000000000005E-2</v>
      </c>
      <c r="AM147" s="77">
        <f t="shared" si="11"/>
        <v>0.108</v>
      </c>
      <c r="AO147">
        <v>1.71</v>
      </c>
      <c r="AP147">
        <v>3.2000000000000001E-2</v>
      </c>
      <c r="AQ147">
        <v>6.8000000000000005E-2</v>
      </c>
      <c r="AR147">
        <v>0.108</v>
      </c>
    </row>
    <row r="148" spans="1:44" ht="15.75" thickBot="1" x14ac:dyDescent="0.25">
      <c r="A148" t="s">
        <v>1246</v>
      </c>
      <c r="B148" s="5">
        <v>1.75</v>
      </c>
      <c r="C148" s="5" t="str">
        <f t="shared" si="14"/>
        <v>11.75</v>
      </c>
      <c r="D148" s="77">
        <v>3.1E-2</v>
      </c>
      <c r="E148" s="77">
        <v>6.7000000000000004E-2</v>
      </c>
      <c r="F148" s="77">
        <v>0.106</v>
      </c>
      <c r="G148" s="77" t="s">
        <v>822</v>
      </c>
      <c r="H148" s="77" t="s">
        <v>822</v>
      </c>
      <c r="I148" s="77" t="s">
        <v>822</v>
      </c>
      <c r="J148" s="77" t="s">
        <v>822</v>
      </c>
      <c r="K148" s="77" t="s">
        <v>822</v>
      </c>
      <c r="L148" s="2" t="s">
        <v>822</v>
      </c>
      <c r="M148" s="2" t="s">
        <v>822</v>
      </c>
      <c r="N148" s="2" t="s">
        <v>4118</v>
      </c>
      <c r="X148" s="5">
        <v>1.72</v>
      </c>
      <c r="Y148" s="85">
        <v>1.72</v>
      </c>
      <c r="Z148" s="84">
        <v>2.4E-2</v>
      </c>
      <c r="AA148" s="84">
        <v>2.4E-2</v>
      </c>
      <c r="AB148" s="84">
        <v>3.1E-2</v>
      </c>
      <c r="AC148" s="84">
        <v>6.8000000000000005E-2</v>
      </c>
      <c r="AD148" s="84">
        <v>0.107</v>
      </c>
      <c r="AE148" s="84" t="s">
        <v>822</v>
      </c>
      <c r="AF148" s="84" t="s">
        <v>822</v>
      </c>
      <c r="AG148" s="84" t="s">
        <v>822</v>
      </c>
      <c r="AH148" s="33"/>
      <c r="AI148" s="33">
        <v>1.72</v>
      </c>
      <c r="AJ148" s="100">
        <f t="shared" si="15"/>
        <v>77.897610465116287</v>
      </c>
      <c r="AK148" s="105">
        <f t="shared" si="12"/>
        <v>3.1E-2</v>
      </c>
      <c r="AL148" s="106">
        <f t="shared" si="13"/>
        <v>6.8000000000000005E-2</v>
      </c>
      <c r="AM148" s="77">
        <f t="shared" si="11"/>
        <v>0.107</v>
      </c>
      <c r="AO148" s="33">
        <v>1.72</v>
      </c>
      <c r="AP148">
        <v>3.1E-2</v>
      </c>
      <c r="AQ148">
        <v>6.8000000000000005E-2</v>
      </c>
      <c r="AR148">
        <v>0.107</v>
      </c>
    </row>
    <row r="149" spans="1:44" ht="15.75" thickBot="1" x14ac:dyDescent="0.25">
      <c r="A149" t="s">
        <v>1246</v>
      </c>
      <c r="B149" s="5">
        <v>1.76</v>
      </c>
      <c r="C149" s="5" t="str">
        <f t="shared" si="14"/>
        <v>11.76</v>
      </c>
      <c r="D149" s="77">
        <v>0.03</v>
      </c>
      <c r="E149" s="77">
        <v>6.6000000000000003E-2</v>
      </c>
      <c r="F149" s="77">
        <v>0.105</v>
      </c>
      <c r="G149" s="77" t="s">
        <v>822</v>
      </c>
      <c r="H149" s="77" t="s">
        <v>822</v>
      </c>
      <c r="I149" s="77" t="s">
        <v>822</v>
      </c>
      <c r="J149" s="77" t="s">
        <v>822</v>
      </c>
      <c r="K149" s="77" t="s">
        <v>822</v>
      </c>
      <c r="L149" s="2" t="s">
        <v>822</v>
      </c>
      <c r="M149" s="2" t="s">
        <v>822</v>
      </c>
      <c r="N149" s="2" t="s">
        <v>4118</v>
      </c>
      <c r="X149" s="5">
        <v>1.73</v>
      </c>
      <c r="Y149" s="85">
        <v>1.73</v>
      </c>
      <c r="Z149" s="84">
        <v>2.4E-2</v>
      </c>
      <c r="AA149" s="84">
        <v>2.4E-2</v>
      </c>
      <c r="AB149" s="84">
        <v>3.1E-2</v>
      </c>
      <c r="AC149" s="84">
        <v>6.7000000000000004E-2</v>
      </c>
      <c r="AD149" s="84">
        <v>0.107</v>
      </c>
      <c r="AE149" s="84" t="s">
        <v>822</v>
      </c>
      <c r="AF149" s="84" t="s">
        <v>822</v>
      </c>
      <c r="AG149" s="84" t="s">
        <v>822</v>
      </c>
      <c r="AH149" s="33"/>
      <c r="AI149">
        <v>1.73</v>
      </c>
      <c r="AJ149" s="100">
        <f t="shared" si="15"/>
        <v>77.447335260115608</v>
      </c>
      <c r="AK149" s="105">
        <f t="shared" si="12"/>
        <v>3.1E-2</v>
      </c>
      <c r="AL149" s="106">
        <f t="shared" si="13"/>
        <v>6.7000000000000004E-2</v>
      </c>
      <c r="AM149" s="77">
        <f t="shared" si="11"/>
        <v>0.107</v>
      </c>
      <c r="AO149">
        <v>1.73</v>
      </c>
      <c r="AP149">
        <v>3.1E-2</v>
      </c>
      <c r="AQ149">
        <v>6.7000000000000004E-2</v>
      </c>
      <c r="AR149">
        <v>0.107</v>
      </c>
    </row>
    <row r="150" spans="1:44" ht="15.75" thickBot="1" x14ac:dyDescent="0.25">
      <c r="A150" t="s">
        <v>1246</v>
      </c>
      <c r="B150" s="5">
        <v>1.77</v>
      </c>
      <c r="C150" s="5" t="str">
        <f t="shared" si="14"/>
        <v>11.77</v>
      </c>
      <c r="D150" s="77">
        <v>0.03</v>
      </c>
      <c r="E150" s="77">
        <v>6.6000000000000003E-2</v>
      </c>
      <c r="F150" s="77">
        <v>0.104</v>
      </c>
      <c r="G150" s="77" t="s">
        <v>822</v>
      </c>
      <c r="H150" s="77" t="s">
        <v>822</v>
      </c>
      <c r="I150" s="77" t="s">
        <v>822</v>
      </c>
      <c r="J150" s="77" t="s">
        <v>822</v>
      </c>
      <c r="K150" s="77" t="s">
        <v>822</v>
      </c>
      <c r="L150" s="2" t="s">
        <v>822</v>
      </c>
      <c r="M150" s="2" t="s">
        <v>822</v>
      </c>
      <c r="N150" s="2" t="s">
        <v>4118</v>
      </c>
      <c r="X150" s="5">
        <v>1.74</v>
      </c>
      <c r="Y150" s="85"/>
      <c r="Z150" s="84">
        <v>2.4E-2</v>
      </c>
      <c r="AA150" s="84">
        <v>2.4E-2</v>
      </c>
      <c r="AB150" s="84">
        <v>3.1E-2</v>
      </c>
      <c r="AC150" s="84">
        <v>6.7000000000000004E-2</v>
      </c>
      <c r="AD150" s="84">
        <v>0.107</v>
      </c>
      <c r="AE150" s="84" t="s">
        <v>822</v>
      </c>
      <c r="AF150" s="84" t="s">
        <v>822</v>
      </c>
      <c r="AG150" s="84" t="s">
        <v>822</v>
      </c>
      <c r="AH150" s="33"/>
      <c r="AI150" s="33">
        <v>1.74</v>
      </c>
      <c r="AJ150" s="100">
        <f t="shared" si="15"/>
        <v>77.002235632183911</v>
      </c>
      <c r="AK150" s="105">
        <f t="shared" si="12"/>
        <v>3.1E-2</v>
      </c>
      <c r="AL150" s="106">
        <f t="shared" si="13"/>
        <v>6.7000000000000004E-2</v>
      </c>
      <c r="AM150" s="77">
        <f t="shared" ref="AM150:AM213" si="16">ROUND(((0.0283*AJ150)+0.5201)*0.03937,3)</f>
        <v>0.106</v>
      </c>
      <c r="AO150" s="33">
        <v>1.74</v>
      </c>
      <c r="AP150">
        <v>3.1E-2</v>
      </c>
      <c r="AQ150">
        <v>6.7000000000000004E-2</v>
      </c>
      <c r="AR150">
        <v>0.106</v>
      </c>
    </row>
    <row r="151" spans="1:44" ht="15" thickBot="1" x14ac:dyDescent="0.25">
      <c r="A151" t="s">
        <v>1246</v>
      </c>
      <c r="B151" s="5">
        <v>1.78</v>
      </c>
      <c r="C151" s="5" t="str">
        <f t="shared" si="14"/>
        <v>11.78</v>
      </c>
      <c r="D151" s="77">
        <v>0.03</v>
      </c>
      <c r="E151" s="77">
        <v>6.6000000000000003E-2</v>
      </c>
      <c r="F151" s="77">
        <v>0.104</v>
      </c>
      <c r="G151" s="77" t="s">
        <v>822</v>
      </c>
      <c r="H151" s="77" t="s">
        <v>822</v>
      </c>
      <c r="I151" s="77" t="s">
        <v>822</v>
      </c>
      <c r="J151" s="77" t="s">
        <v>822</v>
      </c>
      <c r="K151" s="77" t="s">
        <v>822</v>
      </c>
      <c r="L151" s="2" t="s">
        <v>822</v>
      </c>
      <c r="M151" s="2" t="s">
        <v>822</v>
      </c>
      <c r="N151" s="2" t="s">
        <v>4118</v>
      </c>
      <c r="X151" s="5">
        <v>1.75</v>
      </c>
      <c r="Z151" s="84">
        <v>2.4E-2</v>
      </c>
      <c r="AA151" s="84">
        <v>2.4E-2</v>
      </c>
      <c r="AB151" s="84">
        <v>3.1E-2</v>
      </c>
      <c r="AC151" s="84">
        <v>6.7000000000000004E-2</v>
      </c>
      <c r="AD151" s="84">
        <v>0.107</v>
      </c>
      <c r="AE151" s="84" t="s">
        <v>822</v>
      </c>
      <c r="AF151" s="84" t="s">
        <v>822</v>
      </c>
      <c r="AG151" s="84" t="s">
        <v>822</v>
      </c>
      <c r="AH151" s="33"/>
      <c r="AI151">
        <v>1.75</v>
      </c>
      <c r="AJ151" s="100">
        <f t="shared" si="15"/>
        <v>76.562222857142856</v>
      </c>
      <c r="AK151" s="105">
        <f t="shared" si="12"/>
        <v>3.1E-2</v>
      </c>
      <c r="AL151" s="106">
        <f t="shared" si="13"/>
        <v>6.7000000000000004E-2</v>
      </c>
      <c r="AM151" s="77">
        <f t="shared" si="16"/>
        <v>0.106</v>
      </c>
      <c r="AO151">
        <v>1.75</v>
      </c>
      <c r="AP151">
        <v>3.1E-2</v>
      </c>
      <c r="AQ151">
        <v>6.7000000000000004E-2</v>
      </c>
      <c r="AR151">
        <v>0.106</v>
      </c>
    </row>
    <row r="152" spans="1:44" ht="15.75" thickBot="1" x14ac:dyDescent="0.25">
      <c r="A152" t="s">
        <v>1246</v>
      </c>
      <c r="B152" s="5">
        <v>1.79</v>
      </c>
      <c r="C152" s="5" t="str">
        <f t="shared" si="14"/>
        <v>11.79</v>
      </c>
      <c r="D152" s="77">
        <v>0.03</v>
      </c>
      <c r="E152" s="77">
        <v>6.5000000000000002E-2</v>
      </c>
      <c r="F152" s="77">
        <v>0.104</v>
      </c>
      <c r="G152" s="77" t="s">
        <v>822</v>
      </c>
      <c r="H152" s="77" t="s">
        <v>822</v>
      </c>
      <c r="I152" s="77" t="s">
        <v>822</v>
      </c>
      <c r="J152" s="77" t="s">
        <v>822</v>
      </c>
      <c r="K152" s="77" t="s">
        <v>822</v>
      </c>
      <c r="L152" s="2" t="s">
        <v>822</v>
      </c>
      <c r="M152" s="2" t="s">
        <v>822</v>
      </c>
      <c r="N152" s="2" t="s">
        <v>4118</v>
      </c>
      <c r="X152" s="5">
        <v>1.76</v>
      </c>
      <c r="Y152" s="85">
        <v>1.76</v>
      </c>
      <c r="Z152" s="84">
        <v>2.4E-2</v>
      </c>
      <c r="AA152" s="84">
        <v>2.4E-2</v>
      </c>
      <c r="AB152" s="84">
        <v>0.03</v>
      </c>
      <c r="AC152" s="84">
        <v>6.6000000000000003E-2</v>
      </c>
      <c r="AD152" s="84">
        <v>0.105</v>
      </c>
      <c r="AE152" s="84" t="s">
        <v>822</v>
      </c>
      <c r="AF152" s="84" t="s">
        <v>822</v>
      </c>
      <c r="AG152" s="84" t="s">
        <v>822</v>
      </c>
      <c r="AH152" s="33"/>
      <c r="AI152" s="33">
        <v>1.76</v>
      </c>
      <c r="AJ152" s="100">
        <f t="shared" si="15"/>
        <v>76.127210227272727</v>
      </c>
      <c r="AK152" s="105">
        <f t="shared" si="12"/>
        <v>0.03</v>
      </c>
      <c r="AL152" s="106">
        <f t="shared" si="13"/>
        <v>6.6000000000000003E-2</v>
      </c>
      <c r="AM152" s="77">
        <f t="shared" si="16"/>
        <v>0.105</v>
      </c>
      <c r="AO152" s="33">
        <v>1.76</v>
      </c>
      <c r="AP152">
        <v>0.03</v>
      </c>
      <c r="AQ152">
        <v>6.6000000000000003E-2</v>
      </c>
      <c r="AR152">
        <v>0.105</v>
      </c>
    </row>
    <row r="153" spans="1:44" ht="15.75" thickBot="1" x14ac:dyDescent="0.25">
      <c r="A153" t="s">
        <v>1246</v>
      </c>
      <c r="B153" s="5">
        <v>1.8</v>
      </c>
      <c r="C153" s="5" t="str">
        <f t="shared" si="14"/>
        <v>11.8</v>
      </c>
      <c r="D153" s="77">
        <v>0.03</v>
      </c>
      <c r="E153" s="77">
        <v>6.5000000000000002E-2</v>
      </c>
      <c r="F153" s="77">
        <v>0.10299999999999999</v>
      </c>
      <c r="G153" s="77" t="s">
        <v>822</v>
      </c>
      <c r="H153" s="77" t="s">
        <v>822</v>
      </c>
      <c r="I153" s="77" t="s">
        <v>822</v>
      </c>
      <c r="J153" s="77" t="s">
        <v>822</v>
      </c>
      <c r="K153" s="77" t="s">
        <v>822</v>
      </c>
      <c r="L153" s="2" t="s">
        <v>822</v>
      </c>
      <c r="M153" s="2" t="s">
        <v>822</v>
      </c>
      <c r="N153" s="2" t="s">
        <v>4118</v>
      </c>
      <c r="X153" s="5">
        <v>1.77</v>
      </c>
      <c r="Y153" s="85">
        <v>1.78</v>
      </c>
      <c r="Z153" s="84">
        <v>2.4E-2</v>
      </c>
      <c r="AA153" s="84">
        <v>2.4E-2</v>
      </c>
      <c r="AB153" s="84">
        <v>0.03</v>
      </c>
      <c r="AC153" s="84">
        <v>6.6000000000000003E-2</v>
      </c>
      <c r="AD153" s="84">
        <v>0.104</v>
      </c>
      <c r="AE153" s="84" t="s">
        <v>822</v>
      </c>
      <c r="AF153" s="84" t="s">
        <v>822</v>
      </c>
      <c r="AG153" s="84" t="s">
        <v>822</v>
      </c>
      <c r="AH153" s="33"/>
      <c r="AI153">
        <v>1.77</v>
      </c>
      <c r="AJ153" s="100">
        <f t="shared" si="15"/>
        <v>75.697112994350277</v>
      </c>
      <c r="AK153" s="105">
        <f t="shared" si="12"/>
        <v>0.03</v>
      </c>
      <c r="AL153" s="106">
        <f t="shared" si="13"/>
        <v>6.6000000000000003E-2</v>
      </c>
      <c r="AM153" s="77">
        <f t="shared" si="16"/>
        <v>0.105</v>
      </c>
      <c r="AO153">
        <v>1.77</v>
      </c>
      <c r="AP153">
        <v>0.03</v>
      </c>
      <c r="AQ153">
        <v>6.6000000000000003E-2</v>
      </c>
      <c r="AR153">
        <v>0.104</v>
      </c>
    </row>
    <row r="154" spans="1:44" ht="15" thickBot="1" x14ac:dyDescent="0.25">
      <c r="A154" t="s">
        <v>1246</v>
      </c>
      <c r="B154" s="5">
        <v>1.81</v>
      </c>
      <c r="C154" s="5" t="str">
        <f t="shared" si="14"/>
        <v>11.81</v>
      </c>
      <c r="D154" s="77">
        <v>2.9000000000000001E-2</v>
      </c>
      <c r="E154" s="77">
        <v>6.5000000000000002E-2</v>
      </c>
      <c r="F154" s="77">
        <v>0.10299999999999999</v>
      </c>
      <c r="G154" s="77" t="s">
        <v>822</v>
      </c>
      <c r="H154" s="77" t="s">
        <v>822</v>
      </c>
      <c r="I154" s="77" t="s">
        <v>822</v>
      </c>
      <c r="J154" s="77" t="s">
        <v>822</v>
      </c>
      <c r="K154" s="77" t="s">
        <v>822</v>
      </c>
      <c r="L154" s="2" t="s">
        <v>822</v>
      </c>
      <c r="M154" s="2" t="s">
        <v>822</v>
      </c>
      <c r="N154" s="2" t="s">
        <v>4118</v>
      </c>
      <c r="X154" s="5">
        <v>1.78</v>
      </c>
      <c r="Z154" s="84">
        <v>2.4E-2</v>
      </c>
      <c r="AA154" s="84">
        <v>2.4E-2</v>
      </c>
      <c r="AB154" s="84">
        <v>0.03</v>
      </c>
      <c r="AC154" s="84">
        <v>6.6000000000000003E-2</v>
      </c>
      <c r="AD154" s="84">
        <v>0.104</v>
      </c>
      <c r="AE154" s="84" t="s">
        <v>822</v>
      </c>
      <c r="AF154" s="84" t="s">
        <v>822</v>
      </c>
      <c r="AG154" s="84" t="s">
        <v>822</v>
      </c>
      <c r="AH154" s="33"/>
      <c r="AI154" s="33">
        <v>1.78</v>
      </c>
      <c r="AJ154" s="100">
        <f t="shared" si="15"/>
        <v>75.271848314606743</v>
      </c>
      <c r="AK154" s="105">
        <f t="shared" si="12"/>
        <v>0.03</v>
      </c>
      <c r="AL154" s="106">
        <f t="shared" si="13"/>
        <v>6.6000000000000003E-2</v>
      </c>
      <c r="AM154" s="77">
        <f t="shared" si="16"/>
        <v>0.104</v>
      </c>
      <c r="AO154" s="33">
        <v>1.78</v>
      </c>
      <c r="AP154">
        <v>0.03</v>
      </c>
      <c r="AQ154">
        <v>6.6000000000000003E-2</v>
      </c>
      <c r="AR154">
        <v>0.104</v>
      </c>
    </row>
    <row r="155" spans="1:44" ht="15" thickBot="1" x14ac:dyDescent="0.25">
      <c r="A155" t="s">
        <v>1246</v>
      </c>
      <c r="B155" s="5">
        <v>1.82</v>
      </c>
      <c r="C155" s="5" t="str">
        <f t="shared" si="14"/>
        <v>11.82</v>
      </c>
      <c r="D155" s="77">
        <v>2.9000000000000001E-2</v>
      </c>
      <c r="E155" s="77">
        <v>6.4000000000000001E-2</v>
      </c>
      <c r="F155" s="77">
        <v>0.10199999999999999</v>
      </c>
      <c r="G155" s="77" t="s">
        <v>822</v>
      </c>
      <c r="H155" s="77" t="s">
        <v>822</v>
      </c>
      <c r="I155" s="77" t="s">
        <v>822</v>
      </c>
      <c r="J155" s="77" t="s">
        <v>822</v>
      </c>
      <c r="K155" s="77" t="s">
        <v>822</v>
      </c>
      <c r="L155" s="2" t="s">
        <v>822</v>
      </c>
      <c r="M155" s="2" t="s">
        <v>822</v>
      </c>
      <c r="N155" s="2" t="s">
        <v>4118</v>
      </c>
      <c r="X155" s="5">
        <v>1.79</v>
      </c>
      <c r="Z155" s="84">
        <v>2.4E-2</v>
      </c>
      <c r="AA155" s="84">
        <v>2.4E-2</v>
      </c>
      <c r="AB155" s="84">
        <v>0.03</v>
      </c>
      <c r="AC155" s="84">
        <v>6.6000000000000003E-2</v>
      </c>
      <c r="AD155" s="84">
        <v>0.104</v>
      </c>
      <c r="AE155" s="84" t="s">
        <v>822</v>
      </c>
      <c r="AF155" s="84" t="s">
        <v>822</v>
      </c>
      <c r="AG155" s="84" t="s">
        <v>822</v>
      </c>
      <c r="AH155" s="33"/>
      <c r="AI155">
        <v>1.79</v>
      </c>
      <c r="AJ155" s="100">
        <f t="shared" si="15"/>
        <v>74.851335195530723</v>
      </c>
      <c r="AK155" s="105">
        <f t="shared" si="12"/>
        <v>0.03</v>
      </c>
      <c r="AL155" s="106">
        <f t="shared" si="13"/>
        <v>6.5000000000000002E-2</v>
      </c>
      <c r="AM155" s="77">
        <f t="shared" si="16"/>
        <v>0.104</v>
      </c>
      <c r="AO155">
        <v>1.79</v>
      </c>
      <c r="AP155">
        <v>0.03</v>
      </c>
      <c r="AQ155">
        <v>6.5000000000000002E-2</v>
      </c>
      <c r="AR155">
        <v>0.104</v>
      </c>
    </row>
    <row r="156" spans="1:44" ht="15" thickBot="1" x14ac:dyDescent="0.25">
      <c r="A156" t="s">
        <v>1246</v>
      </c>
      <c r="B156" s="5">
        <v>1.83</v>
      </c>
      <c r="C156" s="5" t="str">
        <f t="shared" si="14"/>
        <v>11.83</v>
      </c>
      <c r="D156" s="77">
        <v>2.9000000000000001E-2</v>
      </c>
      <c r="E156" s="77">
        <v>6.4000000000000001E-2</v>
      </c>
      <c r="F156" s="77">
        <v>0.10199999999999999</v>
      </c>
      <c r="G156" s="77" t="s">
        <v>822</v>
      </c>
      <c r="H156" s="77" t="s">
        <v>822</v>
      </c>
      <c r="I156" s="77" t="s">
        <v>822</v>
      </c>
      <c r="J156" s="77" t="s">
        <v>822</v>
      </c>
      <c r="K156" s="77" t="s">
        <v>822</v>
      </c>
      <c r="L156" s="2" t="s">
        <v>822</v>
      </c>
      <c r="M156" s="2" t="s">
        <v>822</v>
      </c>
      <c r="N156" s="2" t="s">
        <v>4118</v>
      </c>
      <c r="X156" s="5">
        <v>1.8</v>
      </c>
      <c r="Z156" s="84">
        <v>2.4E-2</v>
      </c>
      <c r="AA156" s="84">
        <v>2.4E-2</v>
      </c>
      <c r="AB156" s="84">
        <v>0.03</v>
      </c>
      <c r="AC156" s="84">
        <v>6.6000000000000003E-2</v>
      </c>
      <c r="AD156" s="84">
        <v>0.104</v>
      </c>
      <c r="AE156" s="84" t="s">
        <v>822</v>
      </c>
      <c r="AF156" s="84" t="s">
        <v>822</v>
      </c>
      <c r="AG156" s="84" t="s">
        <v>822</v>
      </c>
      <c r="AH156" s="33"/>
      <c r="AI156" s="33">
        <v>1.8</v>
      </c>
      <c r="AJ156" s="100">
        <f t="shared" si="15"/>
        <v>74.435494444444444</v>
      </c>
      <c r="AK156" s="105">
        <f t="shared" si="12"/>
        <v>0.03</v>
      </c>
      <c r="AL156" s="106">
        <f t="shared" si="13"/>
        <v>6.5000000000000002E-2</v>
      </c>
      <c r="AM156" s="77">
        <f t="shared" si="16"/>
        <v>0.10299999999999999</v>
      </c>
      <c r="AO156" s="33">
        <v>1.8</v>
      </c>
      <c r="AP156">
        <v>0.03</v>
      </c>
      <c r="AQ156">
        <v>6.5000000000000002E-2</v>
      </c>
      <c r="AR156">
        <v>0.10299999999999999</v>
      </c>
    </row>
    <row r="157" spans="1:44" ht="15.75" thickBot="1" x14ac:dyDescent="0.25">
      <c r="A157" t="s">
        <v>1246</v>
      </c>
      <c r="B157" s="5">
        <v>1.84</v>
      </c>
      <c r="C157" s="5" t="str">
        <f t="shared" si="14"/>
        <v>11.84</v>
      </c>
      <c r="D157" s="77">
        <v>2.9000000000000001E-2</v>
      </c>
      <c r="E157" s="77">
        <v>6.4000000000000001E-2</v>
      </c>
      <c r="F157" s="77">
        <v>0.10199999999999999</v>
      </c>
      <c r="G157" s="77" t="s">
        <v>822</v>
      </c>
      <c r="H157" s="77" t="s">
        <v>822</v>
      </c>
      <c r="I157" s="77" t="s">
        <v>822</v>
      </c>
      <c r="J157" s="77" t="s">
        <v>822</v>
      </c>
      <c r="K157" s="77" t="s">
        <v>822</v>
      </c>
      <c r="L157" s="2" t="s">
        <v>822</v>
      </c>
      <c r="M157" s="2" t="s">
        <v>822</v>
      </c>
      <c r="N157" s="2" t="s">
        <v>4118</v>
      </c>
      <c r="X157" s="5">
        <v>1.81</v>
      </c>
      <c r="Y157" s="85">
        <v>1.81</v>
      </c>
      <c r="Z157" s="84">
        <v>2.3E-2</v>
      </c>
      <c r="AA157" s="84">
        <v>2.3E-2</v>
      </c>
      <c r="AB157" s="84">
        <v>2.9000000000000001E-2</v>
      </c>
      <c r="AC157" s="84">
        <v>6.5000000000000002E-2</v>
      </c>
      <c r="AD157" s="84">
        <v>0.10299999999999999</v>
      </c>
      <c r="AE157" s="84" t="s">
        <v>822</v>
      </c>
      <c r="AF157" s="84" t="s">
        <v>822</v>
      </c>
      <c r="AG157" s="84" t="s">
        <v>822</v>
      </c>
      <c r="AH157" s="33"/>
      <c r="AI157">
        <v>1.81</v>
      </c>
      <c r="AJ157" s="100">
        <f t="shared" si="15"/>
        <v>74.024248618784526</v>
      </c>
      <c r="AK157" s="105">
        <f t="shared" si="12"/>
        <v>2.9000000000000001E-2</v>
      </c>
      <c r="AL157" s="106">
        <f t="shared" si="13"/>
        <v>6.5000000000000002E-2</v>
      </c>
      <c r="AM157" s="77">
        <f t="shared" si="16"/>
        <v>0.10299999999999999</v>
      </c>
      <c r="AO157">
        <v>1.81</v>
      </c>
      <c r="AP157">
        <v>2.9000000000000001E-2</v>
      </c>
      <c r="AQ157">
        <v>6.5000000000000002E-2</v>
      </c>
      <c r="AR157">
        <v>0.10299999999999999</v>
      </c>
    </row>
    <row r="158" spans="1:44" ht="15" thickBot="1" x14ac:dyDescent="0.25">
      <c r="A158" t="s">
        <v>1246</v>
      </c>
      <c r="B158" s="5">
        <v>1.85</v>
      </c>
      <c r="C158" s="5" t="str">
        <f t="shared" si="14"/>
        <v>11.85</v>
      </c>
      <c r="D158" s="77">
        <v>2.8000000000000001E-2</v>
      </c>
      <c r="E158" s="77">
        <v>6.3E-2</v>
      </c>
      <c r="F158" s="77">
        <v>0.10100000000000001</v>
      </c>
      <c r="G158" s="77" t="s">
        <v>822</v>
      </c>
      <c r="H158" s="77" t="s">
        <v>822</v>
      </c>
      <c r="I158" s="77" t="s">
        <v>822</v>
      </c>
      <c r="J158" s="77" t="s">
        <v>822</v>
      </c>
      <c r="K158" s="77" t="s">
        <v>822</v>
      </c>
      <c r="L158" s="2" t="s">
        <v>822</v>
      </c>
      <c r="M158" s="2" t="s">
        <v>822</v>
      </c>
      <c r="N158" s="2" t="s">
        <v>4118</v>
      </c>
      <c r="X158" s="5">
        <v>1.82</v>
      </c>
      <c r="Z158" s="84">
        <v>2.3E-2</v>
      </c>
      <c r="AA158" s="84">
        <v>2.3E-2</v>
      </c>
      <c r="AB158" s="84">
        <v>2.9000000000000001E-2</v>
      </c>
      <c r="AC158" s="84">
        <v>6.5000000000000002E-2</v>
      </c>
      <c r="AD158" s="84">
        <v>0.10299999999999999</v>
      </c>
      <c r="AE158" s="84" t="s">
        <v>822</v>
      </c>
      <c r="AF158" s="84" t="s">
        <v>822</v>
      </c>
      <c r="AG158" s="84" t="s">
        <v>822</v>
      </c>
      <c r="AH158" s="33"/>
      <c r="AI158" s="33">
        <v>1.82</v>
      </c>
      <c r="AJ158" s="100">
        <f t="shared" si="15"/>
        <v>73.617521978021983</v>
      </c>
      <c r="AK158" s="105">
        <f t="shared" si="12"/>
        <v>2.9000000000000001E-2</v>
      </c>
      <c r="AL158" s="106">
        <f t="shared" si="13"/>
        <v>6.4000000000000001E-2</v>
      </c>
      <c r="AM158" s="77">
        <f t="shared" si="16"/>
        <v>0.10199999999999999</v>
      </c>
      <c r="AO158" s="33">
        <v>1.82</v>
      </c>
      <c r="AP158">
        <v>2.9000000000000001E-2</v>
      </c>
      <c r="AQ158">
        <v>6.4000000000000001E-2</v>
      </c>
      <c r="AR158">
        <v>0.10199999999999999</v>
      </c>
    </row>
    <row r="159" spans="1:44" ht="15" thickBot="1" x14ac:dyDescent="0.25">
      <c r="A159" t="s">
        <v>1246</v>
      </c>
      <c r="B159" s="5">
        <v>1.86</v>
      </c>
      <c r="C159" s="5" t="str">
        <f t="shared" si="14"/>
        <v>11.86</v>
      </c>
      <c r="D159" s="77">
        <v>2.8000000000000001E-2</v>
      </c>
      <c r="E159" s="77">
        <v>6.3E-2</v>
      </c>
      <c r="F159" s="77">
        <v>0.10100000000000001</v>
      </c>
      <c r="G159" s="77" t="s">
        <v>822</v>
      </c>
      <c r="H159" s="77" t="s">
        <v>822</v>
      </c>
      <c r="I159" s="77" t="s">
        <v>822</v>
      </c>
      <c r="J159" s="77" t="s">
        <v>822</v>
      </c>
      <c r="K159" s="77" t="s">
        <v>822</v>
      </c>
      <c r="L159" s="2" t="s">
        <v>822</v>
      </c>
      <c r="M159" s="2" t="s">
        <v>822</v>
      </c>
      <c r="N159" s="2" t="s">
        <v>4118</v>
      </c>
      <c r="X159" s="5">
        <v>1.83</v>
      </c>
      <c r="Z159" s="84">
        <v>2.3E-2</v>
      </c>
      <c r="AA159" s="84">
        <v>2.3E-2</v>
      </c>
      <c r="AB159" s="84">
        <v>2.9000000000000001E-2</v>
      </c>
      <c r="AC159" s="84">
        <v>6.5000000000000002E-2</v>
      </c>
      <c r="AD159" s="84">
        <v>0.10299999999999999</v>
      </c>
      <c r="AE159" s="84" t="s">
        <v>822</v>
      </c>
      <c r="AF159" s="84" t="s">
        <v>822</v>
      </c>
      <c r="AG159" s="84" t="s">
        <v>822</v>
      </c>
      <c r="AH159" s="33"/>
      <c r="AI159">
        <v>1.83</v>
      </c>
      <c r="AJ159" s="100">
        <f t="shared" si="15"/>
        <v>73.215240437158471</v>
      </c>
      <c r="AK159" s="105">
        <f t="shared" si="12"/>
        <v>2.9000000000000001E-2</v>
      </c>
      <c r="AL159" s="106">
        <f t="shared" si="13"/>
        <v>6.4000000000000001E-2</v>
      </c>
      <c r="AM159" s="77">
        <f t="shared" si="16"/>
        <v>0.10199999999999999</v>
      </c>
      <c r="AO159">
        <v>1.83</v>
      </c>
      <c r="AP159">
        <v>2.9000000000000001E-2</v>
      </c>
      <c r="AQ159">
        <v>6.4000000000000001E-2</v>
      </c>
      <c r="AR159">
        <v>0.10199999999999999</v>
      </c>
    </row>
    <row r="160" spans="1:44" ht="15" thickBot="1" x14ac:dyDescent="0.25">
      <c r="A160" t="s">
        <v>1246</v>
      </c>
      <c r="B160" s="5">
        <v>1.87</v>
      </c>
      <c r="C160" s="5" t="str">
        <f t="shared" si="14"/>
        <v>11.87</v>
      </c>
      <c r="D160" s="77">
        <v>2.8000000000000001E-2</v>
      </c>
      <c r="E160" s="77">
        <v>6.3E-2</v>
      </c>
      <c r="F160" s="77">
        <v>0.1</v>
      </c>
      <c r="G160" s="77" t="s">
        <v>822</v>
      </c>
      <c r="H160" s="77" t="s">
        <v>822</v>
      </c>
      <c r="I160" s="77" t="s">
        <v>822</v>
      </c>
      <c r="J160" s="77" t="s">
        <v>822</v>
      </c>
      <c r="K160" s="77" t="s">
        <v>822</v>
      </c>
      <c r="L160" s="2" t="s">
        <v>822</v>
      </c>
      <c r="M160" s="2" t="s">
        <v>822</v>
      </c>
      <c r="N160" s="2" t="s">
        <v>4118</v>
      </c>
      <c r="X160" s="5">
        <v>1.84</v>
      </c>
      <c r="Z160" s="84">
        <v>2.3E-2</v>
      </c>
      <c r="AA160" s="84">
        <v>2.3E-2</v>
      </c>
      <c r="AB160" s="84">
        <v>2.9000000000000001E-2</v>
      </c>
      <c r="AC160" s="84">
        <v>6.5000000000000002E-2</v>
      </c>
      <c r="AD160" s="84">
        <v>0.10299999999999999</v>
      </c>
      <c r="AE160" s="84" t="s">
        <v>822</v>
      </c>
      <c r="AF160" s="84" t="s">
        <v>822</v>
      </c>
      <c r="AG160" s="84" t="s">
        <v>822</v>
      </c>
      <c r="AH160" s="33"/>
      <c r="AI160" s="33">
        <v>1.84</v>
      </c>
      <c r="AJ160" s="100">
        <f t="shared" si="15"/>
        <v>72.817331521739135</v>
      </c>
      <c r="AK160" s="105">
        <f t="shared" si="12"/>
        <v>2.9000000000000001E-2</v>
      </c>
      <c r="AL160" s="106">
        <f t="shared" si="13"/>
        <v>6.4000000000000001E-2</v>
      </c>
      <c r="AM160" s="77">
        <f t="shared" si="16"/>
        <v>0.10199999999999999</v>
      </c>
      <c r="AO160" s="33">
        <v>1.84</v>
      </c>
      <c r="AP160">
        <v>2.9000000000000001E-2</v>
      </c>
      <c r="AQ160">
        <v>6.4000000000000001E-2</v>
      </c>
      <c r="AR160">
        <v>0.10199999999999999</v>
      </c>
    </row>
    <row r="161" spans="1:44" ht="15" thickBot="1" x14ac:dyDescent="0.25">
      <c r="A161" t="s">
        <v>1246</v>
      </c>
      <c r="B161" s="5">
        <v>1.88</v>
      </c>
      <c r="C161" s="5" t="str">
        <f t="shared" si="14"/>
        <v>11.88</v>
      </c>
      <c r="D161" s="77">
        <v>2.8000000000000001E-2</v>
      </c>
      <c r="E161" s="77">
        <v>6.2E-2</v>
      </c>
      <c r="F161" s="77">
        <v>0.1</v>
      </c>
      <c r="G161" s="77" t="s">
        <v>822</v>
      </c>
      <c r="H161" s="77" t="s">
        <v>822</v>
      </c>
      <c r="I161" s="77" t="s">
        <v>822</v>
      </c>
      <c r="J161" s="77" t="s">
        <v>822</v>
      </c>
      <c r="K161" s="77" t="s">
        <v>822</v>
      </c>
      <c r="L161" s="2" t="s">
        <v>822</v>
      </c>
      <c r="M161" s="2" t="s">
        <v>822</v>
      </c>
      <c r="N161" s="2" t="s">
        <v>4118</v>
      </c>
      <c r="X161" s="5">
        <v>1.85</v>
      </c>
      <c r="Z161" s="84">
        <v>2.3E-2</v>
      </c>
      <c r="AA161" s="84">
        <v>2.3E-2</v>
      </c>
      <c r="AB161" s="84">
        <v>2.9000000000000001E-2</v>
      </c>
      <c r="AC161" s="84">
        <v>6.5000000000000002E-2</v>
      </c>
      <c r="AD161" s="84">
        <v>0.10299999999999999</v>
      </c>
      <c r="AE161" s="84" t="s">
        <v>822</v>
      </c>
      <c r="AF161" s="84" t="s">
        <v>822</v>
      </c>
      <c r="AG161" s="84" t="s">
        <v>822</v>
      </c>
      <c r="AH161" s="33"/>
      <c r="AI161">
        <v>1.85</v>
      </c>
      <c r="AJ161" s="100">
        <f t="shared" si="15"/>
        <v>72.423724324324326</v>
      </c>
      <c r="AK161" s="105">
        <f t="shared" si="12"/>
        <v>2.8000000000000001E-2</v>
      </c>
      <c r="AL161" s="106">
        <f t="shared" si="13"/>
        <v>6.3E-2</v>
      </c>
      <c r="AM161" s="77">
        <f t="shared" si="16"/>
        <v>0.10100000000000001</v>
      </c>
      <c r="AO161">
        <v>1.85</v>
      </c>
      <c r="AP161">
        <v>2.8000000000000001E-2</v>
      </c>
      <c r="AQ161">
        <v>6.3E-2</v>
      </c>
      <c r="AR161">
        <v>0.10100000000000001</v>
      </c>
    </row>
    <row r="162" spans="1:44" ht="15.75" thickBot="1" x14ac:dyDescent="0.25">
      <c r="A162" t="s">
        <v>1246</v>
      </c>
      <c r="B162" s="5">
        <v>1.89</v>
      </c>
      <c r="C162" s="5" t="str">
        <f t="shared" si="14"/>
        <v>11.89</v>
      </c>
      <c r="D162" s="77">
        <v>2.8000000000000001E-2</v>
      </c>
      <c r="E162" s="77">
        <v>6.2E-2</v>
      </c>
      <c r="F162" s="77">
        <v>9.9000000000000005E-2</v>
      </c>
      <c r="G162" s="77" t="s">
        <v>822</v>
      </c>
      <c r="H162" s="77" t="s">
        <v>822</v>
      </c>
      <c r="I162" s="77" t="s">
        <v>822</v>
      </c>
      <c r="J162" s="77" t="s">
        <v>822</v>
      </c>
      <c r="K162" s="77" t="s">
        <v>822</v>
      </c>
      <c r="L162" s="2" t="s">
        <v>822</v>
      </c>
      <c r="M162" s="2" t="s">
        <v>822</v>
      </c>
      <c r="N162" s="2" t="s">
        <v>4118</v>
      </c>
      <c r="X162" s="5">
        <v>1.86</v>
      </c>
      <c r="Y162" s="85">
        <v>1.86</v>
      </c>
      <c r="Z162" s="84">
        <v>2.3E-2</v>
      </c>
      <c r="AA162" s="84">
        <v>2.3E-2</v>
      </c>
      <c r="AB162" s="84">
        <v>2.8000000000000001E-2</v>
      </c>
      <c r="AC162" s="84">
        <v>6.3E-2</v>
      </c>
      <c r="AD162" s="84">
        <v>0.10100000000000001</v>
      </c>
      <c r="AE162" s="84" t="s">
        <v>822</v>
      </c>
      <c r="AF162" s="84" t="s">
        <v>822</v>
      </c>
      <c r="AG162" s="84" t="s">
        <v>822</v>
      </c>
      <c r="AH162" s="33"/>
      <c r="AI162" s="33">
        <v>1.86</v>
      </c>
      <c r="AJ162" s="100">
        <f t="shared" si="15"/>
        <v>72.034349462365583</v>
      </c>
      <c r="AK162" s="105">
        <f t="shared" si="12"/>
        <v>2.8000000000000001E-2</v>
      </c>
      <c r="AL162" s="106">
        <f t="shared" si="13"/>
        <v>6.3E-2</v>
      </c>
      <c r="AM162" s="77">
        <f t="shared" si="16"/>
        <v>0.10100000000000001</v>
      </c>
      <c r="AO162" s="33">
        <v>1.86</v>
      </c>
      <c r="AP162">
        <v>2.8000000000000001E-2</v>
      </c>
      <c r="AQ162">
        <v>6.3E-2</v>
      </c>
      <c r="AR162">
        <v>0.10100000000000001</v>
      </c>
    </row>
    <row r="163" spans="1:44" ht="15.75" thickBot="1" x14ac:dyDescent="0.25">
      <c r="A163" t="s">
        <v>1246</v>
      </c>
      <c r="B163" s="5">
        <v>1.9</v>
      </c>
      <c r="C163" s="5" t="str">
        <f t="shared" si="14"/>
        <v>11.9</v>
      </c>
      <c r="D163" s="77">
        <v>2.8000000000000001E-2</v>
      </c>
      <c r="E163" s="77">
        <v>6.2E-2</v>
      </c>
      <c r="F163" s="77">
        <v>9.9000000000000005E-2</v>
      </c>
      <c r="G163" s="77" t="s">
        <v>822</v>
      </c>
      <c r="H163" s="77" t="s">
        <v>822</v>
      </c>
      <c r="I163" s="77" t="s">
        <v>822</v>
      </c>
      <c r="J163" s="77" t="s">
        <v>822</v>
      </c>
      <c r="K163" s="77" t="s">
        <v>822</v>
      </c>
      <c r="L163" s="2" t="s">
        <v>822</v>
      </c>
      <c r="M163" s="2" t="s">
        <v>822</v>
      </c>
      <c r="N163" s="2" t="s">
        <v>4118</v>
      </c>
      <c r="X163" s="5">
        <v>1.87</v>
      </c>
      <c r="Y163" s="85">
        <v>1.87</v>
      </c>
      <c r="Z163" s="84">
        <v>2.3E-2</v>
      </c>
      <c r="AA163" s="84">
        <v>2.3E-2</v>
      </c>
      <c r="AB163" s="84">
        <v>2.8000000000000001E-2</v>
      </c>
      <c r="AC163" s="84">
        <v>6.3E-2</v>
      </c>
      <c r="AD163" s="84">
        <v>0.1</v>
      </c>
      <c r="AE163" s="84" t="s">
        <v>822</v>
      </c>
      <c r="AF163" s="84" t="s">
        <v>822</v>
      </c>
      <c r="AG163" s="84" t="s">
        <v>822</v>
      </c>
      <c r="AH163" s="33"/>
      <c r="AI163">
        <v>1.87</v>
      </c>
      <c r="AJ163" s="100">
        <f t="shared" si="15"/>
        <v>71.649139037433159</v>
      </c>
      <c r="AK163" s="105">
        <f t="shared" si="12"/>
        <v>2.8000000000000001E-2</v>
      </c>
      <c r="AL163" s="106">
        <f t="shared" si="13"/>
        <v>6.3E-2</v>
      </c>
      <c r="AM163" s="77">
        <f t="shared" si="16"/>
        <v>0.1</v>
      </c>
      <c r="AO163">
        <v>1.87</v>
      </c>
      <c r="AP163">
        <v>2.8000000000000001E-2</v>
      </c>
      <c r="AQ163">
        <v>6.3E-2</v>
      </c>
      <c r="AR163">
        <v>0.1</v>
      </c>
    </row>
    <row r="164" spans="1:44" ht="15" thickBot="1" x14ac:dyDescent="0.25">
      <c r="A164" t="s">
        <v>1246</v>
      </c>
      <c r="B164" s="5">
        <v>1.91</v>
      </c>
      <c r="C164" s="5" t="str">
        <f t="shared" si="14"/>
        <v>11.91</v>
      </c>
      <c r="D164" s="77">
        <v>2.7E-2</v>
      </c>
      <c r="E164" s="77">
        <v>6.2E-2</v>
      </c>
      <c r="F164" s="77">
        <v>9.9000000000000005E-2</v>
      </c>
      <c r="G164" s="77" t="s">
        <v>822</v>
      </c>
      <c r="H164" s="77" t="s">
        <v>822</v>
      </c>
      <c r="I164" s="77" t="s">
        <v>822</v>
      </c>
      <c r="J164" s="77" t="s">
        <v>822</v>
      </c>
      <c r="K164" s="77" t="s">
        <v>822</v>
      </c>
      <c r="L164" s="2" t="s">
        <v>822</v>
      </c>
      <c r="M164" s="2" t="s">
        <v>822</v>
      </c>
      <c r="N164" s="2" t="s">
        <v>4118</v>
      </c>
      <c r="X164" s="5">
        <v>1.88</v>
      </c>
      <c r="Z164" s="84">
        <v>2.3E-2</v>
      </c>
      <c r="AA164" s="84">
        <v>2.3E-2</v>
      </c>
      <c r="AB164" s="84">
        <v>2.8000000000000001E-2</v>
      </c>
      <c r="AC164" s="84">
        <v>6.3E-2</v>
      </c>
      <c r="AD164" s="84">
        <v>0.1</v>
      </c>
      <c r="AE164" s="84" t="s">
        <v>822</v>
      </c>
      <c r="AF164" s="84" t="s">
        <v>822</v>
      </c>
      <c r="AG164" s="84" t="s">
        <v>822</v>
      </c>
      <c r="AH164" s="33"/>
      <c r="AI164" s="33">
        <v>1.88</v>
      </c>
      <c r="AJ164" s="100">
        <f t="shared" si="15"/>
        <v>71.268026595744686</v>
      </c>
      <c r="AK164" s="105">
        <f t="shared" si="12"/>
        <v>2.8000000000000001E-2</v>
      </c>
      <c r="AL164" s="106">
        <f t="shared" si="13"/>
        <v>6.2E-2</v>
      </c>
      <c r="AM164" s="77">
        <f t="shared" si="16"/>
        <v>0.1</v>
      </c>
      <c r="AO164" s="33">
        <v>1.88</v>
      </c>
      <c r="AP164">
        <v>2.8000000000000001E-2</v>
      </c>
      <c r="AQ164">
        <v>6.2E-2</v>
      </c>
      <c r="AR164">
        <v>0.1</v>
      </c>
    </row>
    <row r="165" spans="1:44" ht="15" thickBot="1" x14ac:dyDescent="0.25">
      <c r="A165" t="s">
        <v>1246</v>
      </c>
      <c r="B165" s="5">
        <v>1.92</v>
      </c>
      <c r="C165" s="5" t="str">
        <f t="shared" si="14"/>
        <v>11.92</v>
      </c>
      <c r="D165" s="77">
        <v>2.7E-2</v>
      </c>
      <c r="E165" s="77">
        <v>6.0999999999999999E-2</v>
      </c>
      <c r="F165" s="77">
        <v>9.8000000000000004E-2</v>
      </c>
      <c r="G165" s="77" t="s">
        <v>822</v>
      </c>
      <c r="H165" s="77" t="s">
        <v>822</v>
      </c>
      <c r="I165" s="77" t="s">
        <v>822</v>
      </c>
      <c r="J165" s="77" t="s">
        <v>822</v>
      </c>
      <c r="K165" s="77" t="s">
        <v>822</v>
      </c>
      <c r="L165" s="2" t="s">
        <v>822</v>
      </c>
      <c r="M165" s="2" t="s">
        <v>822</v>
      </c>
      <c r="N165" s="2" t="s">
        <v>4118</v>
      </c>
      <c r="X165" s="5">
        <v>1.89</v>
      </c>
      <c r="Z165" s="84">
        <v>2.3E-2</v>
      </c>
      <c r="AA165" s="84">
        <v>2.3E-2</v>
      </c>
      <c r="AB165" s="84">
        <v>2.8000000000000001E-2</v>
      </c>
      <c r="AC165" s="84">
        <v>6.3E-2</v>
      </c>
      <c r="AD165" s="84">
        <v>0.1</v>
      </c>
      <c r="AE165" s="84" t="s">
        <v>822</v>
      </c>
      <c r="AF165" s="84" t="s">
        <v>822</v>
      </c>
      <c r="AG165" s="84" t="s">
        <v>822</v>
      </c>
      <c r="AH165" s="33"/>
      <c r="AI165">
        <v>1.89</v>
      </c>
      <c r="AJ165" s="100">
        <f t="shared" si="15"/>
        <v>70.89094708994709</v>
      </c>
      <c r="AK165" s="105">
        <f t="shared" si="12"/>
        <v>2.8000000000000001E-2</v>
      </c>
      <c r="AL165" s="106">
        <f t="shared" si="13"/>
        <v>6.2E-2</v>
      </c>
      <c r="AM165" s="77">
        <f t="shared" si="16"/>
        <v>9.9000000000000005E-2</v>
      </c>
      <c r="AO165">
        <v>1.89</v>
      </c>
      <c r="AP165">
        <v>2.8000000000000001E-2</v>
      </c>
      <c r="AQ165">
        <v>6.2E-2</v>
      </c>
      <c r="AR165">
        <v>9.9000000000000005E-2</v>
      </c>
    </row>
    <row r="166" spans="1:44" ht="15" thickBot="1" x14ac:dyDescent="0.25">
      <c r="A166" t="s">
        <v>1246</v>
      </c>
      <c r="B166" s="5">
        <v>1.93</v>
      </c>
      <c r="C166" s="5" t="str">
        <f t="shared" si="14"/>
        <v>11.93</v>
      </c>
      <c r="D166" s="77">
        <v>2.7E-2</v>
      </c>
      <c r="E166" s="77">
        <v>6.0999999999999999E-2</v>
      </c>
      <c r="F166" s="77">
        <v>9.8000000000000004E-2</v>
      </c>
      <c r="G166" s="77" t="s">
        <v>822</v>
      </c>
      <c r="H166" s="77" t="s">
        <v>822</v>
      </c>
      <c r="I166" s="77" t="s">
        <v>822</v>
      </c>
      <c r="J166" s="77" t="s">
        <v>822</v>
      </c>
      <c r="K166" s="77" t="s">
        <v>822</v>
      </c>
      <c r="L166" s="2" t="s">
        <v>822</v>
      </c>
      <c r="M166" s="2" t="s">
        <v>822</v>
      </c>
      <c r="N166" s="2" t="s">
        <v>4118</v>
      </c>
      <c r="X166" s="5">
        <v>1.9</v>
      </c>
      <c r="Z166" s="84">
        <v>2.3E-2</v>
      </c>
      <c r="AA166" s="84">
        <v>2.3E-2</v>
      </c>
      <c r="AB166" s="84">
        <v>2.8000000000000001E-2</v>
      </c>
      <c r="AC166" s="84">
        <v>6.3E-2</v>
      </c>
      <c r="AD166" s="84">
        <v>0.1</v>
      </c>
      <c r="AE166" s="84" t="s">
        <v>822</v>
      </c>
      <c r="AF166" s="84" t="s">
        <v>822</v>
      </c>
      <c r="AG166" s="84" t="s">
        <v>822</v>
      </c>
      <c r="AH166" s="33"/>
      <c r="AI166" s="33">
        <v>1.9</v>
      </c>
      <c r="AJ166" s="100">
        <f t="shared" si="15"/>
        <v>70.517836842105268</v>
      </c>
      <c r="AK166" s="105">
        <f t="shared" si="12"/>
        <v>2.8000000000000001E-2</v>
      </c>
      <c r="AL166" s="106">
        <f t="shared" si="13"/>
        <v>6.2E-2</v>
      </c>
      <c r="AM166" s="77">
        <f t="shared" si="16"/>
        <v>9.9000000000000005E-2</v>
      </c>
      <c r="AO166" s="33">
        <v>1.9</v>
      </c>
      <c r="AP166">
        <v>2.8000000000000001E-2</v>
      </c>
      <c r="AQ166">
        <v>6.2E-2</v>
      </c>
      <c r="AR166">
        <v>9.9000000000000005E-2</v>
      </c>
    </row>
    <row r="167" spans="1:44" ht="15" thickBot="1" x14ac:dyDescent="0.25">
      <c r="A167" t="s">
        <v>1246</v>
      </c>
      <c r="B167" s="5">
        <v>1.94</v>
      </c>
      <c r="C167" s="5" t="str">
        <f t="shared" si="14"/>
        <v>11.94</v>
      </c>
      <c r="D167" s="77">
        <v>2.7E-2</v>
      </c>
      <c r="E167" s="77">
        <v>6.0999999999999999E-2</v>
      </c>
      <c r="F167" s="77">
        <v>9.7000000000000003E-2</v>
      </c>
      <c r="G167" s="77" t="s">
        <v>822</v>
      </c>
      <c r="H167" s="77" t="s">
        <v>822</v>
      </c>
      <c r="I167" s="77" t="s">
        <v>822</v>
      </c>
      <c r="J167" s="77" t="s">
        <v>822</v>
      </c>
      <c r="K167" s="77" t="s">
        <v>822</v>
      </c>
      <c r="L167" s="2" t="s">
        <v>822</v>
      </c>
      <c r="M167" s="2" t="s">
        <v>822</v>
      </c>
      <c r="N167" s="2" t="s">
        <v>4118</v>
      </c>
      <c r="X167" s="5">
        <v>1.91</v>
      </c>
      <c r="Z167" s="84">
        <v>2.3E-2</v>
      </c>
      <c r="AA167" s="84">
        <v>2.3E-2</v>
      </c>
      <c r="AB167" s="84">
        <v>2.8000000000000001E-2</v>
      </c>
      <c r="AC167" s="84">
        <v>6.3E-2</v>
      </c>
      <c r="AD167" s="84">
        <v>0.1</v>
      </c>
      <c r="AE167" s="84" t="s">
        <v>822</v>
      </c>
      <c r="AF167" s="84" t="s">
        <v>822</v>
      </c>
      <c r="AG167" s="84" t="s">
        <v>822</v>
      </c>
      <c r="AH167" s="33"/>
      <c r="AI167">
        <v>1.91</v>
      </c>
      <c r="AJ167" s="100">
        <f t="shared" si="15"/>
        <v>70.148633507853404</v>
      </c>
      <c r="AK167" s="105">
        <f t="shared" si="12"/>
        <v>2.7E-2</v>
      </c>
      <c r="AL167" s="106">
        <f t="shared" si="13"/>
        <v>6.2E-2</v>
      </c>
      <c r="AM167" s="77">
        <f t="shared" si="16"/>
        <v>9.9000000000000005E-2</v>
      </c>
      <c r="AO167">
        <v>1.91</v>
      </c>
      <c r="AP167">
        <v>2.7E-2</v>
      </c>
      <c r="AQ167">
        <v>6.2E-2</v>
      </c>
      <c r="AR167">
        <v>9.9000000000000005E-2</v>
      </c>
    </row>
    <row r="168" spans="1:44" ht="15" thickBot="1" x14ac:dyDescent="0.25">
      <c r="A168" t="s">
        <v>1246</v>
      </c>
      <c r="B168" s="5">
        <v>1.95</v>
      </c>
      <c r="C168" s="5" t="str">
        <f t="shared" si="14"/>
        <v>11.95</v>
      </c>
      <c r="D168" s="77">
        <v>2.7E-2</v>
      </c>
      <c r="E168" s="77">
        <v>0.06</v>
      </c>
      <c r="F168" s="77">
        <v>9.7000000000000003E-2</v>
      </c>
      <c r="G168" s="77" t="s">
        <v>822</v>
      </c>
      <c r="H168" s="77" t="s">
        <v>822</v>
      </c>
      <c r="I168" s="77" t="s">
        <v>822</v>
      </c>
      <c r="J168" s="77" t="s">
        <v>822</v>
      </c>
      <c r="K168" s="77" t="s">
        <v>822</v>
      </c>
      <c r="L168" s="2" t="s">
        <v>822</v>
      </c>
      <c r="M168" s="2" t="s">
        <v>822</v>
      </c>
      <c r="N168" s="2" t="s">
        <v>4118</v>
      </c>
      <c r="X168" s="5">
        <v>1.92</v>
      </c>
      <c r="Z168" s="84">
        <v>2.3E-2</v>
      </c>
      <c r="AA168" s="84">
        <v>2.3E-2</v>
      </c>
      <c r="AB168" s="84">
        <v>2.8000000000000001E-2</v>
      </c>
      <c r="AC168" s="84">
        <v>6.3E-2</v>
      </c>
      <c r="AD168" s="84">
        <v>0.1</v>
      </c>
      <c r="AE168" s="84" t="s">
        <v>822</v>
      </c>
      <c r="AF168" s="84" t="s">
        <v>822</v>
      </c>
      <c r="AG168" s="84" t="s">
        <v>822</v>
      </c>
      <c r="AH168" s="33"/>
      <c r="AI168" s="33">
        <v>1.92</v>
      </c>
      <c r="AJ168" s="100">
        <f t="shared" si="15"/>
        <v>69.783276041666667</v>
      </c>
      <c r="AK168" s="105">
        <f t="shared" si="12"/>
        <v>2.7E-2</v>
      </c>
      <c r="AL168" s="106">
        <f t="shared" si="13"/>
        <v>6.0999999999999999E-2</v>
      </c>
      <c r="AM168" s="77">
        <f t="shared" si="16"/>
        <v>9.8000000000000004E-2</v>
      </c>
      <c r="AO168" s="33">
        <v>1.92</v>
      </c>
      <c r="AP168">
        <v>2.7E-2</v>
      </c>
      <c r="AQ168">
        <v>6.0999999999999999E-2</v>
      </c>
      <c r="AR168">
        <v>9.8000000000000004E-2</v>
      </c>
    </row>
    <row r="169" spans="1:44" ht="15.75" thickBot="1" x14ac:dyDescent="0.25">
      <c r="A169" t="s">
        <v>1246</v>
      </c>
      <c r="B169" s="5">
        <v>1.96</v>
      </c>
      <c r="C169" s="5" t="str">
        <f t="shared" si="14"/>
        <v>11.96</v>
      </c>
      <c r="D169" s="77">
        <v>2.5999999999999999E-2</v>
      </c>
      <c r="E169" s="77">
        <v>0.06</v>
      </c>
      <c r="F169" s="77">
        <v>9.7000000000000003E-2</v>
      </c>
      <c r="G169" s="77" t="s">
        <v>822</v>
      </c>
      <c r="H169" s="77" t="s">
        <v>822</v>
      </c>
      <c r="I169" s="77" t="s">
        <v>822</v>
      </c>
      <c r="J169" s="77" t="s">
        <v>822</v>
      </c>
      <c r="K169" s="77" t="s">
        <v>822</v>
      </c>
      <c r="L169" s="2" t="s">
        <v>822</v>
      </c>
      <c r="M169" s="2" t="s">
        <v>822</v>
      </c>
      <c r="N169" s="2" t="s">
        <v>4118</v>
      </c>
      <c r="X169" s="5">
        <v>1.93</v>
      </c>
      <c r="Y169" s="85">
        <v>1.93</v>
      </c>
      <c r="Z169" s="84">
        <v>2.1999999999999999E-2</v>
      </c>
      <c r="AA169" s="84">
        <v>2.1999999999999999E-2</v>
      </c>
      <c r="AB169" s="84">
        <v>2.7E-2</v>
      </c>
      <c r="AC169" s="84">
        <v>6.0999999999999999E-2</v>
      </c>
      <c r="AD169" s="84">
        <v>9.8000000000000004E-2</v>
      </c>
      <c r="AE169" s="84" t="s">
        <v>822</v>
      </c>
      <c r="AF169" s="84" t="s">
        <v>822</v>
      </c>
      <c r="AG169" s="84" t="s">
        <v>822</v>
      </c>
      <c r="AH169" s="33"/>
      <c r="AI169">
        <v>1.93</v>
      </c>
      <c r="AJ169" s="100">
        <f t="shared" si="15"/>
        <v>69.421704663212438</v>
      </c>
      <c r="AK169" s="105">
        <f t="shared" si="12"/>
        <v>2.7E-2</v>
      </c>
      <c r="AL169" s="106">
        <f t="shared" si="13"/>
        <v>6.0999999999999999E-2</v>
      </c>
      <c r="AM169" s="77">
        <f t="shared" si="16"/>
        <v>9.8000000000000004E-2</v>
      </c>
      <c r="AO169">
        <v>1.93</v>
      </c>
      <c r="AP169">
        <v>2.7E-2</v>
      </c>
      <c r="AQ169">
        <v>6.0999999999999999E-2</v>
      </c>
      <c r="AR169">
        <v>9.8000000000000004E-2</v>
      </c>
    </row>
    <row r="170" spans="1:44" ht="15" thickBot="1" x14ac:dyDescent="0.25">
      <c r="A170" t="s">
        <v>1246</v>
      </c>
      <c r="B170" s="5">
        <v>1.97</v>
      </c>
      <c r="C170" s="5" t="str">
        <f t="shared" si="14"/>
        <v>11.97</v>
      </c>
      <c r="D170" s="77">
        <v>2.5999999999999999E-2</v>
      </c>
      <c r="E170" s="77">
        <v>0.06</v>
      </c>
      <c r="F170" s="77">
        <v>9.6000000000000002E-2</v>
      </c>
      <c r="G170" s="77" t="s">
        <v>822</v>
      </c>
      <c r="H170" s="77" t="s">
        <v>822</v>
      </c>
      <c r="I170" s="77" t="s">
        <v>822</v>
      </c>
      <c r="J170" s="77" t="s">
        <v>822</v>
      </c>
      <c r="K170" s="77" t="s">
        <v>822</v>
      </c>
      <c r="L170" s="2" t="s">
        <v>822</v>
      </c>
      <c r="M170" s="2" t="s">
        <v>822</v>
      </c>
      <c r="N170" s="2" t="s">
        <v>4118</v>
      </c>
      <c r="X170" s="5">
        <v>1.94</v>
      </c>
      <c r="Z170" s="84">
        <v>2.1999999999999999E-2</v>
      </c>
      <c r="AA170" s="84">
        <v>2.1999999999999999E-2</v>
      </c>
      <c r="AB170" s="84">
        <v>2.7E-2</v>
      </c>
      <c r="AC170" s="84">
        <v>6.0999999999999999E-2</v>
      </c>
      <c r="AD170" s="84">
        <v>9.8000000000000004E-2</v>
      </c>
      <c r="AE170" s="84" t="s">
        <v>822</v>
      </c>
      <c r="AF170" s="84" t="s">
        <v>822</v>
      </c>
      <c r="AG170" s="84" t="s">
        <v>822</v>
      </c>
      <c r="AH170" s="33"/>
      <c r="AI170" s="33">
        <v>1.94</v>
      </c>
      <c r="AJ170" s="100">
        <f t="shared" si="15"/>
        <v>69.063860824742278</v>
      </c>
      <c r="AK170" s="105">
        <f t="shared" si="12"/>
        <v>2.7E-2</v>
      </c>
      <c r="AL170" s="106">
        <f t="shared" si="13"/>
        <v>6.0999999999999999E-2</v>
      </c>
      <c r="AM170" s="77">
        <f t="shared" si="16"/>
        <v>9.7000000000000003E-2</v>
      </c>
      <c r="AO170" s="33">
        <v>1.94</v>
      </c>
      <c r="AP170">
        <v>2.7E-2</v>
      </c>
      <c r="AQ170">
        <v>6.0999999999999999E-2</v>
      </c>
      <c r="AR170">
        <v>9.7000000000000003E-2</v>
      </c>
    </row>
    <row r="171" spans="1:44" ht="15" thickBot="1" x14ac:dyDescent="0.25">
      <c r="A171" t="s">
        <v>1246</v>
      </c>
      <c r="B171" s="5">
        <v>1.98</v>
      </c>
      <c r="C171" s="5" t="str">
        <f t="shared" si="14"/>
        <v>11.98</v>
      </c>
      <c r="D171" s="77">
        <v>2.5999999999999999E-2</v>
      </c>
      <c r="E171" s="77">
        <v>0.06</v>
      </c>
      <c r="F171" s="77">
        <v>9.6000000000000002E-2</v>
      </c>
      <c r="G171" s="77" t="s">
        <v>822</v>
      </c>
      <c r="H171" s="77" t="s">
        <v>822</v>
      </c>
      <c r="I171" s="77" t="s">
        <v>822</v>
      </c>
      <c r="J171" s="77" t="s">
        <v>822</v>
      </c>
      <c r="K171" s="77" t="s">
        <v>822</v>
      </c>
      <c r="L171" s="2" t="s">
        <v>822</v>
      </c>
      <c r="M171" s="2" t="s">
        <v>822</v>
      </c>
      <c r="N171" s="2" t="s">
        <v>4118</v>
      </c>
      <c r="X171" s="5">
        <v>1.95</v>
      </c>
      <c r="Z171" s="84">
        <v>2.1999999999999999E-2</v>
      </c>
      <c r="AA171" s="84">
        <v>2.1999999999999999E-2</v>
      </c>
      <c r="AB171" s="84">
        <v>2.7E-2</v>
      </c>
      <c r="AC171" s="84">
        <v>6.0999999999999999E-2</v>
      </c>
      <c r="AD171" s="84">
        <v>9.8000000000000004E-2</v>
      </c>
      <c r="AE171" s="84" t="s">
        <v>822</v>
      </c>
      <c r="AF171" s="84" t="s">
        <v>822</v>
      </c>
      <c r="AG171" s="84" t="s">
        <v>822</v>
      </c>
      <c r="AH171" s="33"/>
      <c r="AI171">
        <v>1.95</v>
      </c>
      <c r="AJ171" s="100">
        <f t="shared" si="15"/>
        <v>68.709687179487176</v>
      </c>
      <c r="AK171" s="105">
        <f t="shared" si="12"/>
        <v>2.7E-2</v>
      </c>
      <c r="AL171" s="106">
        <f t="shared" si="13"/>
        <v>0.06</v>
      </c>
      <c r="AM171" s="77">
        <f t="shared" si="16"/>
        <v>9.7000000000000003E-2</v>
      </c>
      <c r="AO171">
        <v>1.95</v>
      </c>
      <c r="AP171">
        <v>2.7E-2</v>
      </c>
      <c r="AQ171">
        <v>0.06</v>
      </c>
      <c r="AR171">
        <v>9.7000000000000003E-2</v>
      </c>
    </row>
    <row r="172" spans="1:44" ht="15.75" thickBot="1" x14ac:dyDescent="0.25">
      <c r="A172" t="s">
        <v>1246</v>
      </c>
      <c r="B172" s="5">
        <v>1.99</v>
      </c>
      <c r="C172" s="5" t="str">
        <f t="shared" si="14"/>
        <v>11.99</v>
      </c>
      <c r="D172" s="77">
        <v>2.5999999999999999E-2</v>
      </c>
      <c r="E172" s="77">
        <v>5.8999999999999997E-2</v>
      </c>
      <c r="F172" s="77">
        <v>9.5000000000000001E-2</v>
      </c>
      <c r="G172" s="77" t="s">
        <v>822</v>
      </c>
      <c r="H172" s="77" t="s">
        <v>822</v>
      </c>
      <c r="I172" s="77" t="s">
        <v>822</v>
      </c>
      <c r="J172" s="77" t="s">
        <v>822</v>
      </c>
      <c r="K172" s="77" t="s">
        <v>822</v>
      </c>
      <c r="L172" s="2" t="s">
        <v>822</v>
      </c>
      <c r="M172" s="2" t="s">
        <v>822</v>
      </c>
      <c r="N172" s="2" t="s">
        <v>4118</v>
      </c>
      <c r="X172" s="5">
        <v>1.96</v>
      </c>
      <c r="Y172" s="85">
        <v>1.96</v>
      </c>
      <c r="Z172" s="84">
        <v>2.1999999999999999E-2</v>
      </c>
      <c r="AA172" s="84">
        <v>2.1999999999999999E-2</v>
      </c>
      <c r="AB172" s="84">
        <v>2.5999999999999999E-2</v>
      </c>
      <c r="AC172" s="84">
        <v>0.06</v>
      </c>
      <c r="AD172" s="84">
        <v>9.7000000000000003E-2</v>
      </c>
      <c r="AE172" s="84" t="s">
        <v>822</v>
      </c>
      <c r="AF172" s="84" t="s">
        <v>822</v>
      </c>
      <c r="AG172" s="84" t="s">
        <v>822</v>
      </c>
      <c r="AH172" s="33"/>
      <c r="AI172" s="33">
        <v>1.96</v>
      </c>
      <c r="AJ172" s="100">
        <f t="shared" si="15"/>
        <v>68.359127551020407</v>
      </c>
      <c r="AK172" s="105">
        <f t="shared" si="12"/>
        <v>2.5999999999999999E-2</v>
      </c>
      <c r="AL172" s="106">
        <f t="shared" si="13"/>
        <v>0.06</v>
      </c>
      <c r="AM172" s="77">
        <f t="shared" si="16"/>
        <v>9.7000000000000003E-2</v>
      </c>
      <c r="AO172" s="33">
        <v>1.96</v>
      </c>
      <c r="AP172">
        <v>2.5999999999999999E-2</v>
      </c>
      <c r="AQ172">
        <v>0.06</v>
      </c>
      <c r="AR172">
        <v>9.7000000000000003E-2</v>
      </c>
    </row>
    <row r="173" spans="1:44" ht="15" thickBot="1" x14ac:dyDescent="0.25">
      <c r="A173" t="s">
        <v>1246</v>
      </c>
      <c r="B173" s="5">
        <v>2</v>
      </c>
      <c r="C173" s="5" t="str">
        <f t="shared" si="14"/>
        <v>12</v>
      </c>
      <c r="D173" s="77">
        <v>2.5999999999999999E-2</v>
      </c>
      <c r="E173" s="77">
        <v>5.8999999999999997E-2</v>
      </c>
      <c r="F173" s="77">
        <v>9.5000000000000001E-2</v>
      </c>
      <c r="G173" s="77" t="s">
        <v>822</v>
      </c>
      <c r="H173" s="77" t="s">
        <v>822</v>
      </c>
      <c r="I173" s="77" t="s">
        <v>822</v>
      </c>
      <c r="J173" s="77" t="s">
        <v>822</v>
      </c>
      <c r="K173" s="77" t="s">
        <v>822</v>
      </c>
      <c r="L173" s="2" t="s">
        <v>822</v>
      </c>
      <c r="M173" s="2" t="s">
        <v>822</v>
      </c>
      <c r="N173" s="2" t="s">
        <v>4118</v>
      </c>
      <c r="X173" s="5">
        <v>1.97</v>
      </c>
      <c r="Z173" s="84">
        <v>2.1999999999999999E-2</v>
      </c>
      <c r="AA173" s="84">
        <v>2.1999999999999999E-2</v>
      </c>
      <c r="AB173" s="84">
        <v>2.5999999999999999E-2</v>
      </c>
      <c r="AC173" s="84">
        <v>0.06</v>
      </c>
      <c r="AD173" s="84">
        <v>9.7000000000000003E-2</v>
      </c>
      <c r="AE173" s="84" t="s">
        <v>822</v>
      </c>
      <c r="AF173" s="84" t="s">
        <v>822</v>
      </c>
      <c r="AG173" s="84" t="s">
        <v>822</v>
      </c>
      <c r="AH173" s="33"/>
      <c r="AI173">
        <v>1.97</v>
      </c>
      <c r="AJ173" s="100">
        <f t="shared" si="15"/>
        <v>68.012126903553295</v>
      </c>
      <c r="AK173" s="105">
        <f t="shared" si="12"/>
        <v>2.5999999999999999E-2</v>
      </c>
      <c r="AL173" s="106">
        <f t="shared" si="13"/>
        <v>0.06</v>
      </c>
      <c r="AM173" s="77">
        <f t="shared" si="16"/>
        <v>9.6000000000000002E-2</v>
      </c>
      <c r="AO173">
        <v>1.97</v>
      </c>
      <c r="AP173">
        <v>2.5999999999999999E-2</v>
      </c>
      <c r="AQ173">
        <v>0.06</v>
      </c>
      <c r="AR173">
        <v>9.6000000000000002E-2</v>
      </c>
    </row>
    <row r="174" spans="1:44" ht="15" thickBot="1" x14ac:dyDescent="0.25">
      <c r="A174" t="s">
        <v>1246</v>
      </c>
      <c r="B174" s="5">
        <v>2.0099999999999998</v>
      </c>
      <c r="C174" s="5" t="str">
        <f t="shared" si="14"/>
        <v>12.01</v>
      </c>
      <c r="D174" s="77">
        <v>2.5999999999999999E-2</v>
      </c>
      <c r="E174" s="77">
        <v>5.8999999999999997E-2</v>
      </c>
      <c r="F174" s="77">
        <v>9.5000000000000001E-2</v>
      </c>
      <c r="G174" s="77" t="s">
        <v>822</v>
      </c>
      <c r="H174" s="77" t="s">
        <v>822</v>
      </c>
      <c r="I174" s="77" t="s">
        <v>822</v>
      </c>
      <c r="J174" s="77" t="s">
        <v>822</v>
      </c>
      <c r="K174" s="77" t="s">
        <v>822</v>
      </c>
      <c r="L174" s="2" t="s">
        <v>822</v>
      </c>
      <c r="M174" s="2" t="s">
        <v>822</v>
      </c>
      <c r="N174" s="2" t="s">
        <v>4118</v>
      </c>
      <c r="X174" s="5">
        <v>1.98</v>
      </c>
      <c r="Z174" s="84">
        <v>2.1999999999999999E-2</v>
      </c>
      <c r="AA174" s="84">
        <v>2.1999999999999999E-2</v>
      </c>
      <c r="AB174" s="84">
        <v>2.5999999999999999E-2</v>
      </c>
      <c r="AC174" s="84">
        <v>0.06</v>
      </c>
      <c r="AD174" s="84">
        <v>9.7000000000000003E-2</v>
      </c>
      <c r="AE174" s="84" t="s">
        <v>822</v>
      </c>
      <c r="AF174" s="84" t="s">
        <v>822</v>
      </c>
      <c r="AG174" s="84" t="s">
        <v>822</v>
      </c>
      <c r="AH174" s="33"/>
      <c r="AI174" s="33">
        <v>1.98</v>
      </c>
      <c r="AJ174" s="100">
        <f t="shared" si="15"/>
        <v>67.668631313131314</v>
      </c>
      <c r="AK174" s="105">
        <f t="shared" si="12"/>
        <v>2.5999999999999999E-2</v>
      </c>
      <c r="AL174" s="106">
        <f t="shared" si="13"/>
        <v>0.06</v>
      </c>
      <c r="AM174" s="77">
        <f t="shared" si="16"/>
        <v>9.6000000000000002E-2</v>
      </c>
      <c r="AO174" s="33">
        <v>1.98</v>
      </c>
      <c r="AP174">
        <v>2.5999999999999999E-2</v>
      </c>
      <c r="AQ174">
        <v>0.06</v>
      </c>
      <c r="AR174">
        <v>9.6000000000000002E-2</v>
      </c>
    </row>
    <row r="175" spans="1:44" ht="15" thickBot="1" x14ac:dyDescent="0.25">
      <c r="A175" t="s">
        <v>1246</v>
      </c>
      <c r="B175" s="5">
        <v>2.02</v>
      </c>
      <c r="C175" s="5" t="str">
        <f t="shared" si="14"/>
        <v>12.02</v>
      </c>
      <c r="D175" s="77">
        <v>2.5000000000000001E-2</v>
      </c>
      <c r="E175" s="77">
        <v>5.8999999999999997E-2</v>
      </c>
      <c r="F175" s="77">
        <v>9.4E-2</v>
      </c>
      <c r="G175" s="77" t="s">
        <v>822</v>
      </c>
      <c r="H175" s="77" t="s">
        <v>822</v>
      </c>
      <c r="I175" s="77" t="s">
        <v>822</v>
      </c>
      <c r="J175" s="77" t="s">
        <v>822</v>
      </c>
      <c r="K175" s="77" t="s">
        <v>822</v>
      </c>
      <c r="L175" s="2" t="s">
        <v>822</v>
      </c>
      <c r="M175" s="2" t="s">
        <v>822</v>
      </c>
      <c r="N175" s="2" t="s">
        <v>4118</v>
      </c>
      <c r="X175" s="5">
        <v>1.99</v>
      </c>
      <c r="Z175" s="84">
        <v>2.1999999999999999E-2</v>
      </c>
      <c r="AA175" s="84">
        <v>2.1999999999999999E-2</v>
      </c>
      <c r="AB175" s="84">
        <v>2.5999999999999999E-2</v>
      </c>
      <c r="AC175" s="84">
        <v>0.06</v>
      </c>
      <c r="AD175" s="84">
        <v>9.7000000000000003E-2</v>
      </c>
      <c r="AE175" s="84" t="s">
        <v>822</v>
      </c>
      <c r="AF175" s="84" t="s">
        <v>822</v>
      </c>
      <c r="AG175" s="84" t="s">
        <v>822</v>
      </c>
      <c r="AH175" s="33"/>
      <c r="AI175">
        <v>1.99</v>
      </c>
      <c r="AJ175" s="100">
        <f t="shared" si="15"/>
        <v>67.328587939698494</v>
      </c>
      <c r="AK175" s="105">
        <f t="shared" si="12"/>
        <v>2.5999999999999999E-2</v>
      </c>
      <c r="AL175" s="106">
        <f t="shared" si="13"/>
        <v>5.8999999999999997E-2</v>
      </c>
      <c r="AM175" s="77">
        <f t="shared" si="16"/>
        <v>9.5000000000000001E-2</v>
      </c>
      <c r="AO175">
        <v>1.99</v>
      </c>
      <c r="AP175">
        <v>2.5999999999999999E-2</v>
      </c>
      <c r="AQ175">
        <v>5.8999999999999997E-2</v>
      </c>
      <c r="AR175">
        <v>9.5000000000000001E-2</v>
      </c>
    </row>
    <row r="176" spans="1:44" ht="15" thickBot="1" x14ac:dyDescent="0.25">
      <c r="A176" t="s">
        <v>1246</v>
      </c>
      <c r="B176" s="5">
        <v>2.0299999999999998</v>
      </c>
      <c r="C176" s="5" t="str">
        <f t="shared" si="14"/>
        <v>12.03</v>
      </c>
      <c r="D176" s="77">
        <v>2.5000000000000001E-2</v>
      </c>
      <c r="E176" s="77">
        <v>5.8000000000000003E-2</v>
      </c>
      <c r="F176" s="77">
        <v>9.4E-2</v>
      </c>
      <c r="G176" s="77" t="s">
        <v>822</v>
      </c>
      <c r="H176" s="77" t="s">
        <v>822</v>
      </c>
      <c r="I176" s="77" t="s">
        <v>822</v>
      </c>
      <c r="J176" s="77" t="s">
        <v>822</v>
      </c>
      <c r="K176" s="77" t="s">
        <v>822</v>
      </c>
      <c r="L176" s="2" t="s">
        <v>822</v>
      </c>
      <c r="M176" s="2" t="s">
        <v>822</v>
      </c>
      <c r="N176" s="2" t="s">
        <v>4118</v>
      </c>
      <c r="X176" s="5">
        <v>2</v>
      </c>
      <c r="Z176" s="84">
        <v>2.1999999999999999E-2</v>
      </c>
      <c r="AA176" s="84">
        <v>2.1999999999999999E-2</v>
      </c>
      <c r="AB176" s="84">
        <v>2.5999999999999999E-2</v>
      </c>
      <c r="AC176" s="84">
        <v>0.06</v>
      </c>
      <c r="AD176" s="84">
        <v>9.7000000000000003E-2</v>
      </c>
      <c r="AE176" s="84" t="s">
        <v>822</v>
      </c>
      <c r="AF176" s="84" t="s">
        <v>822</v>
      </c>
      <c r="AG176" s="84" t="s">
        <v>822</v>
      </c>
      <c r="AH176" s="33"/>
      <c r="AI176" s="33">
        <v>2</v>
      </c>
      <c r="AJ176" s="100">
        <f t="shared" si="15"/>
        <v>66.991945000000001</v>
      </c>
      <c r="AK176" s="105">
        <f t="shared" si="12"/>
        <v>2.5999999999999999E-2</v>
      </c>
      <c r="AL176" s="106">
        <f t="shared" si="13"/>
        <v>5.8999999999999997E-2</v>
      </c>
      <c r="AM176" s="77">
        <f t="shared" si="16"/>
        <v>9.5000000000000001E-2</v>
      </c>
      <c r="AO176" s="33">
        <v>2</v>
      </c>
      <c r="AP176">
        <v>2.5999999999999999E-2</v>
      </c>
      <c r="AQ176">
        <v>5.8999999999999997E-2</v>
      </c>
      <c r="AR176">
        <v>9.5000000000000001E-2</v>
      </c>
    </row>
    <row r="177" spans="1:44" ht="15" thickBot="1" x14ac:dyDescent="0.25">
      <c r="A177" t="s">
        <v>1246</v>
      </c>
      <c r="B177" s="5">
        <v>2.04</v>
      </c>
      <c r="C177" s="5" t="str">
        <f t="shared" si="14"/>
        <v>12.04</v>
      </c>
      <c r="D177" s="77">
        <v>2.5000000000000001E-2</v>
      </c>
      <c r="E177" s="77">
        <v>5.8000000000000003E-2</v>
      </c>
      <c r="F177" s="77">
        <v>9.4E-2</v>
      </c>
      <c r="G177" s="77" t="s">
        <v>822</v>
      </c>
      <c r="H177" s="77" t="s">
        <v>822</v>
      </c>
      <c r="I177" s="77" t="s">
        <v>822</v>
      </c>
      <c r="J177" s="77" t="s">
        <v>822</v>
      </c>
      <c r="K177" s="77" t="s">
        <v>822</v>
      </c>
      <c r="L177" s="2" t="s">
        <v>822</v>
      </c>
      <c r="M177" s="2" t="s">
        <v>822</v>
      </c>
      <c r="N177" s="2" t="s">
        <v>4118</v>
      </c>
      <c r="X177" s="5">
        <v>2.0099999999999998</v>
      </c>
      <c r="Z177" s="84">
        <v>2.1999999999999999E-2</v>
      </c>
      <c r="AA177" s="84">
        <v>2.1999999999999999E-2</v>
      </c>
      <c r="AB177" s="84">
        <v>2.5999999999999999E-2</v>
      </c>
      <c r="AC177" s="84">
        <v>0.06</v>
      </c>
      <c r="AD177" s="84">
        <v>9.7000000000000003E-2</v>
      </c>
      <c r="AE177" s="84" t="s">
        <v>822</v>
      </c>
      <c r="AF177" s="84" t="s">
        <v>822</v>
      </c>
      <c r="AG177" s="84" t="s">
        <v>822</v>
      </c>
      <c r="AH177" s="33"/>
      <c r="AI177">
        <v>2.0099999999999998</v>
      </c>
      <c r="AJ177" s="100">
        <f t="shared" si="15"/>
        <v>66.658651741293539</v>
      </c>
      <c r="AK177" s="105">
        <f t="shared" si="12"/>
        <v>2.5999999999999999E-2</v>
      </c>
      <c r="AL177" s="106">
        <f t="shared" si="13"/>
        <v>5.8999999999999997E-2</v>
      </c>
      <c r="AM177" s="77">
        <f t="shared" si="16"/>
        <v>9.5000000000000001E-2</v>
      </c>
      <c r="AO177">
        <v>2.0099999999999998</v>
      </c>
      <c r="AP177">
        <v>2.5999999999999999E-2</v>
      </c>
      <c r="AQ177">
        <v>5.8999999999999997E-2</v>
      </c>
      <c r="AR177">
        <v>9.5000000000000001E-2</v>
      </c>
    </row>
    <row r="178" spans="1:44" ht="15" thickBot="1" x14ac:dyDescent="0.25">
      <c r="A178" t="s">
        <v>1246</v>
      </c>
      <c r="B178" s="5">
        <v>2.0499999999999998</v>
      </c>
      <c r="C178" s="5" t="str">
        <f t="shared" si="14"/>
        <v>12.05</v>
      </c>
      <c r="D178" s="77">
        <v>2.5000000000000001E-2</v>
      </c>
      <c r="E178" s="77">
        <v>5.8000000000000003E-2</v>
      </c>
      <c r="F178" s="77">
        <v>9.2999999999999999E-2</v>
      </c>
      <c r="G178" s="77" t="s">
        <v>822</v>
      </c>
      <c r="H178" s="77" t="s">
        <v>822</v>
      </c>
      <c r="I178" s="77" t="s">
        <v>822</v>
      </c>
      <c r="J178" s="77" t="s">
        <v>822</v>
      </c>
      <c r="K178" s="77" t="s">
        <v>822</v>
      </c>
      <c r="L178" s="2" t="s">
        <v>822</v>
      </c>
      <c r="M178" s="2" t="s">
        <v>822</v>
      </c>
      <c r="N178" s="2" t="s">
        <v>4118</v>
      </c>
      <c r="X178" s="5">
        <v>2.02</v>
      </c>
      <c r="Z178" s="84">
        <v>2.1999999999999999E-2</v>
      </c>
      <c r="AA178" s="84">
        <v>2.1999999999999999E-2</v>
      </c>
      <c r="AB178" s="84">
        <v>2.5999999999999999E-2</v>
      </c>
      <c r="AC178" s="84">
        <v>0.06</v>
      </c>
      <c r="AD178" s="84">
        <v>9.7000000000000003E-2</v>
      </c>
      <c r="AE178" s="84" t="s">
        <v>822</v>
      </c>
      <c r="AF178" s="84" t="s">
        <v>822</v>
      </c>
      <c r="AG178" s="84" t="s">
        <v>822</v>
      </c>
      <c r="AH178" s="33"/>
      <c r="AI178" s="33">
        <v>2.02</v>
      </c>
      <c r="AJ178" s="100">
        <f t="shared" si="15"/>
        <v>66.328658415841588</v>
      </c>
      <c r="AK178" s="105">
        <f t="shared" si="12"/>
        <v>2.5000000000000001E-2</v>
      </c>
      <c r="AL178" s="106">
        <f t="shared" si="13"/>
        <v>5.8999999999999997E-2</v>
      </c>
      <c r="AM178" s="77">
        <f t="shared" si="16"/>
        <v>9.4E-2</v>
      </c>
      <c r="AO178" s="33">
        <v>2.02</v>
      </c>
      <c r="AP178">
        <v>2.5000000000000001E-2</v>
      </c>
      <c r="AQ178">
        <v>5.8999999999999997E-2</v>
      </c>
      <c r="AR178">
        <v>9.4E-2</v>
      </c>
    </row>
    <row r="179" spans="1:44" ht="15" thickBot="1" x14ac:dyDescent="0.25">
      <c r="A179" t="s">
        <v>1246</v>
      </c>
      <c r="B179" s="5">
        <v>2.06</v>
      </c>
      <c r="C179" s="5" t="str">
        <f t="shared" si="14"/>
        <v>12.06</v>
      </c>
      <c r="D179" s="77">
        <v>2.5000000000000001E-2</v>
      </c>
      <c r="E179" s="77">
        <v>5.7000000000000002E-2</v>
      </c>
      <c r="F179" s="77">
        <v>9.2999999999999999E-2</v>
      </c>
      <c r="G179" s="77" t="s">
        <v>822</v>
      </c>
      <c r="H179" s="77" t="s">
        <v>822</v>
      </c>
      <c r="I179" s="77" t="s">
        <v>822</v>
      </c>
      <c r="J179" s="77" t="s">
        <v>822</v>
      </c>
      <c r="K179" s="77" t="s">
        <v>822</v>
      </c>
      <c r="L179" s="2" t="s">
        <v>822</v>
      </c>
      <c r="M179" s="2" t="s">
        <v>822</v>
      </c>
      <c r="N179" s="2" t="s">
        <v>4118</v>
      </c>
      <c r="X179" s="5">
        <v>2.0299999999999998</v>
      </c>
      <c r="Z179" s="84">
        <v>2.1999999999999999E-2</v>
      </c>
      <c r="AA179" s="84">
        <v>2.1999999999999999E-2</v>
      </c>
      <c r="AB179" s="84">
        <v>2.5999999999999999E-2</v>
      </c>
      <c r="AC179" s="84">
        <v>0.06</v>
      </c>
      <c r="AD179" s="84">
        <v>9.7000000000000003E-2</v>
      </c>
      <c r="AE179" s="84" t="s">
        <v>822</v>
      </c>
      <c r="AF179" s="84" t="s">
        <v>822</v>
      </c>
      <c r="AG179" s="84" t="s">
        <v>822</v>
      </c>
      <c r="AH179" s="33"/>
      <c r="AI179">
        <v>2.0299999999999998</v>
      </c>
      <c r="AJ179" s="100">
        <f t="shared" si="15"/>
        <v>66.001916256157642</v>
      </c>
      <c r="AK179" s="105">
        <f t="shared" si="12"/>
        <v>2.5000000000000001E-2</v>
      </c>
      <c r="AL179" s="106">
        <f t="shared" si="13"/>
        <v>5.8000000000000003E-2</v>
      </c>
      <c r="AM179" s="77">
        <f t="shared" si="16"/>
        <v>9.4E-2</v>
      </c>
      <c r="AO179">
        <v>2.0299999999999998</v>
      </c>
      <c r="AP179">
        <v>2.5000000000000001E-2</v>
      </c>
      <c r="AQ179">
        <v>5.8000000000000003E-2</v>
      </c>
      <c r="AR179">
        <v>9.4E-2</v>
      </c>
    </row>
    <row r="180" spans="1:44" ht="15.75" thickBot="1" x14ac:dyDescent="0.25">
      <c r="A180" t="s">
        <v>1246</v>
      </c>
      <c r="B180" s="5">
        <v>2.0699999999999998</v>
      </c>
      <c r="C180" s="5" t="str">
        <f t="shared" si="14"/>
        <v>12.07</v>
      </c>
      <c r="D180" s="77">
        <v>2.5000000000000001E-2</v>
      </c>
      <c r="E180" s="77">
        <v>5.7000000000000002E-2</v>
      </c>
      <c r="F180" s="77">
        <v>9.2999999999999999E-2</v>
      </c>
      <c r="G180" s="77" t="s">
        <v>822</v>
      </c>
      <c r="H180" s="77" t="s">
        <v>822</v>
      </c>
      <c r="I180" s="77" t="s">
        <v>822</v>
      </c>
      <c r="J180" s="77" t="s">
        <v>822</v>
      </c>
      <c r="K180" s="77" t="s">
        <v>822</v>
      </c>
      <c r="L180" s="2" t="s">
        <v>822</v>
      </c>
      <c r="M180" s="2" t="s">
        <v>822</v>
      </c>
      <c r="N180" s="2" t="s">
        <v>4118</v>
      </c>
      <c r="X180" s="5">
        <v>2.04</v>
      </c>
      <c r="Y180" s="85">
        <v>2.04</v>
      </c>
      <c r="Z180" s="84">
        <v>2.1000000000000001E-2</v>
      </c>
      <c r="AA180" s="84">
        <v>2.1000000000000001E-2</v>
      </c>
      <c r="AB180" s="84">
        <v>2.5000000000000001E-2</v>
      </c>
      <c r="AC180" s="84">
        <v>5.8000000000000003E-2</v>
      </c>
      <c r="AD180" s="84">
        <v>9.4E-2</v>
      </c>
      <c r="AE180" s="84" t="s">
        <v>822</v>
      </c>
      <c r="AF180" s="84" t="s">
        <v>822</v>
      </c>
      <c r="AG180" s="84" t="s">
        <v>822</v>
      </c>
      <c r="AH180" s="33"/>
      <c r="AI180" s="33">
        <v>2.04</v>
      </c>
      <c r="AJ180" s="100">
        <f t="shared" si="15"/>
        <v>65.678377450980392</v>
      </c>
      <c r="AK180" s="105">
        <f t="shared" si="12"/>
        <v>2.5000000000000001E-2</v>
      </c>
      <c r="AL180" s="106">
        <f t="shared" si="13"/>
        <v>5.8000000000000003E-2</v>
      </c>
      <c r="AM180" s="77">
        <f t="shared" si="16"/>
        <v>9.4E-2</v>
      </c>
      <c r="AO180" s="33">
        <v>2.04</v>
      </c>
      <c r="AP180">
        <v>2.5000000000000001E-2</v>
      </c>
      <c r="AQ180">
        <v>5.8000000000000003E-2</v>
      </c>
      <c r="AR180">
        <v>9.4E-2</v>
      </c>
    </row>
    <row r="181" spans="1:44" ht="15" thickBot="1" x14ac:dyDescent="0.25">
      <c r="A181" t="s">
        <v>1246</v>
      </c>
      <c r="B181" s="5">
        <v>2.08</v>
      </c>
      <c r="C181" s="5" t="str">
        <f t="shared" si="14"/>
        <v>12.08</v>
      </c>
      <c r="D181" s="77">
        <v>2.4E-2</v>
      </c>
      <c r="E181" s="77">
        <v>5.7000000000000002E-2</v>
      </c>
      <c r="F181" s="77">
        <v>9.1999999999999998E-2</v>
      </c>
      <c r="G181" s="77" t="s">
        <v>822</v>
      </c>
      <c r="H181" s="77" t="s">
        <v>822</v>
      </c>
      <c r="I181" s="77" t="s">
        <v>822</v>
      </c>
      <c r="J181" s="77" t="s">
        <v>822</v>
      </c>
      <c r="K181" s="77" t="s">
        <v>822</v>
      </c>
      <c r="L181" s="2" t="s">
        <v>822</v>
      </c>
      <c r="M181" s="2" t="s">
        <v>822</v>
      </c>
      <c r="N181" s="2" t="s">
        <v>4118</v>
      </c>
      <c r="X181" s="5">
        <v>2.0499999999999998</v>
      </c>
      <c r="Z181" s="84">
        <v>2.1000000000000001E-2</v>
      </c>
      <c r="AA181" s="84">
        <v>2.1000000000000001E-2</v>
      </c>
      <c r="AB181" s="84">
        <v>2.5000000000000001E-2</v>
      </c>
      <c r="AC181" s="84">
        <v>5.8000000000000003E-2</v>
      </c>
      <c r="AD181" s="84">
        <v>9.4E-2</v>
      </c>
      <c r="AE181" s="84" t="s">
        <v>822</v>
      </c>
      <c r="AF181" s="84" t="s">
        <v>822</v>
      </c>
      <c r="AG181" s="84" t="s">
        <v>822</v>
      </c>
      <c r="AH181" s="33"/>
      <c r="AI181">
        <v>2.0499999999999998</v>
      </c>
      <c r="AJ181" s="100">
        <f t="shared" si="15"/>
        <v>65.35799512195122</v>
      </c>
      <c r="AK181" s="105">
        <f t="shared" si="12"/>
        <v>2.5000000000000001E-2</v>
      </c>
      <c r="AL181" s="106">
        <f t="shared" si="13"/>
        <v>5.8000000000000003E-2</v>
      </c>
      <c r="AM181" s="77">
        <f t="shared" si="16"/>
        <v>9.2999999999999999E-2</v>
      </c>
      <c r="AO181">
        <v>2.0499999999999998</v>
      </c>
      <c r="AP181">
        <v>2.5000000000000001E-2</v>
      </c>
      <c r="AQ181">
        <v>5.8000000000000003E-2</v>
      </c>
      <c r="AR181">
        <v>9.2999999999999999E-2</v>
      </c>
    </row>
    <row r="182" spans="1:44" ht="15.75" thickBot="1" x14ac:dyDescent="0.25">
      <c r="A182" t="s">
        <v>1246</v>
      </c>
      <c r="B182" s="5">
        <v>2.09</v>
      </c>
      <c r="C182" s="5" t="str">
        <f t="shared" si="14"/>
        <v>12.09</v>
      </c>
      <c r="D182" s="77">
        <v>2.4E-2</v>
      </c>
      <c r="E182" s="77">
        <v>5.7000000000000002E-2</v>
      </c>
      <c r="F182" s="77">
        <v>9.1999999999999998E-2</v>
      </c>
      <c r="G182" s="77" t="s">
        <v>822</v>
      </c>
      <c r="H182" s="77" t="s">
        <v>822</v>
      </c>
      <c r="I182" s="77" t="s">
        <v>822</v>
      </c>
      <c r="J182" s="77" t="s">
        <v>822</v>
      </c>
      <c r="K182" s="77" t="s">
        <v>822</v>
      </c>
      <c r="L182" s="2" t="s">
        <v>822</v>
      </c>
      <c r="M182" s="2" t="s">
        <v>822</v>
      </c>
      <c r="N182" s="2" t="s">
        <v>4118</v>
      </c>
      <c r="X182" s="5">
        <v>2.06</v>
      </c>
      <c r="Y182" s="85">
        <v>2.06</v>
      </c>
      <c r="Z182" s="84">
        <v>2.1000000000000001E-2</v>
      </c>
      <c r="AA182" s="84">
        <v>2.1000000000000001E-2</v>
      </c>
      <c r="AB182" s="84">
        <v>2.5000000000000001E-2</v>
      </c>
      <c r="AC182" s="84">
        <v>5.7000000000000002E-2</v>
      </c>
      <c r="AD182" s="84">
        <v>9.2999999999999999E-2</v>
      </c>
      <c r="AE182" s="84" t="s">
        <v>822</v>
      </c>
      <c r="AF182" s="84" t="s">
        <v>822</v>
      </c>
      <c r="AG182" s="84" t="s">
        <v>822</v>
      </c>
      <c r="AH182" s="33"/>
      <c r="AI182" s="33">
        <v>2.06</v>
      </c>
      <c r="AJ182" s="100">
        <f t="shared" si="15"/>
        <v>65.040723300970868</v>
      </c>
      <c r="AK182" s="105">
        <f t="shared" si="12"/>
        <v>2.5000000000000001E-2</v>
      </c>
      <c r="AL182" s="106">
        <f t="shared" si="13"/>
        <v>5.7000000000000002E-2</v>
      </c>
      <c r="AM182" s="77">
        <f t="shared" si="16"/>
        <v>9.2999999999999999E-2</v>
      </c>
      <c r="AO182" s="33">
        <v>2.06</v>
      </c>
      <c r="AP182">
        <v>2.5000000000000001E-2</v>
      </c>
      <c r="AQ182">
        <v>5.7000000000000002E-2</v>
      </c>
      <c r="AR182">
        <v>9.2999999999999999E-2</v>
      </c>
    </row>
    <row r="183" spans="1:44" ht="15" thickBot="1" x14ac:dyDescent="0.25">
      <c r="A183" t="s">
        <v>1246</v>
      </c>
      <c r="B183" s="5">
        <v>2.1</v>
      </c>
      <c r="C183" s="5" t="str">
        <f t="shared" si="14"/>
        <v>12.1</v>
      </c>
      <c r="D183" s="77">
        <v>2.4E-2</v>
      </c>
      <c r="E183" s="77">
        <v>5.7000000000000002E-2</v>
      </c>
      <c r="F183" s="77">
        <v>9.1999999999999998E-2</v>
      </c>
      <c r="G183" s="77" t="s">
        <v>822</v>
      </c>
      <c r="H183" s="77" t="s">
        <v>822</v>
      </c>
      <c r="I183" s="77" t="s">
        <v>822</v>
      </c>
      <c r="J183" s="77" t="s">
        <v>822</v>
      </c>
      <c r="K183" s="77" t="s">
        <v>822</v>
      </c>
      <c r="L183" s="2" t="s">
        <v>822</v>
      </c>
      <c r="M183" s="2" t="s">
        <v>822</v>
      </c>
      <c r="N183" s="2" t="s">
        <v>4118</v>
      </c>
      <c r="X183" s="5">
        <v>2.0699999999999998</v>
      </c>
      <c r="Z183" s="84">
        <v>2.1000000000000001E-2</v>
      </c>
      <c r="AA183" s="84">
        <v>2.1000000000000001E-2</v>
      </c>
      <c r="AB183" s="84">
        <v>2.5000000000000001E-2</v>
      </c>
      <c r="AC183" s="84">
        <v>5.7000000000000002E-2</v>
      </c>
      <c r="AD183" s="84">
        <v>9.2999999999999999E-2</v>
      </c>
      <c r="AE183" s="84" t="s">
        <v>822</v>
      </c>
      <c r="AF183" s="84" t="s">
        <v>822</v>
      </c>
      <c r="AG183" s="84" t="s">
        <v>822</v>
      </c>
      <c r="AH183" s="33"/>
      <c r="AI183">
        <v>2.0699999999999998</v>
      </c>
      <c r="AJ183" s="100">
        <f t="shared" si="15"/>
        <v>64.72651690821256</v>
      </c>
      <c r="AK183" s="105">
        <f t="shared" si="12"/>
        <v>2.5000000000000001E-2</v>
      </c>
      <c r="AL183" s="106">
        <f t="shared" si="13"/>
        <v>5.7000000000000002E-2</v>
      </c>
      <c r="AM183" s="77">
        <f t="shared" si="16"/>
        <v>9.2999999999999999E-2</v>
      </c>
      <c r="AO183">
        <v>2.0699999999999998</v>
      </c>
      <c r="AP183">
        <v>2.5000000000000001E-2</v>
      </c>
      <c r="AQ183">
        <v>5.7000000000000002E-2</v>
      </c>
      <c r="AR183">
        <v>9.2999999999999999E-2</v>
      </c>
    </row>
    <row r="184" spans="1:44" ht="15" thickBot="1" x14ac:dyDescent="0.25">
      <c r="A184" t="s">
        <v>1246</v>
      </c>
      <c r="B184" s="5">
        <v>2.11</v>
      </c>
      <c r="C184" s="5" t="str">
        <f t="shared" si="14"/>
        <v>12.11</v>
      </c>
      <c r="D184" s="77">
        <v>2.4E-2</v>
      </c>
      <c r="E184" s="77">
        <v>5.6000000000000001E-2</v>
      </c>
      <c r="F184" s="77">
        <v>9.0999999999999998E-2</v>
      </c>
      <c r="G184" s="77" t="s">
        <v>822</v>
      </c>
      <c r="H184" s="77" t="s">
        <v>822</v>
      </c>
      <c r="I184" s="77" t="s">
        <v>822</v>
      </c>
      <c r="J184" s="77" t="s">
        <v>822</v>
      </c>
      <c r="K184" s="77" t="s">
        <v>822</v>
      </c>
      <c r="L184" s="2" t="s">
        <v>822</v>
      </c>
      <c r="M184" s="2" t="s">
        <v>822</v>
      </c>
      <c r="N184" s="2" t="s">
        <v>4118</v>
      </c>
      <c r="X184" s="5">
        <v>2.08</v>
      </c>
      <c r="Z184" s="84">
        <v>2.1000000000000001E-2</v>
      </c>
      <c r="AA184" s="84">
        <v>2.1000000000000001E-2</v>
      </c>
      <c r="AB184" s="84">
        <v>2.5000000000000001E-2</v>
      </c>
      <c r="AC184" s="84">
        <v>5.7000000000000002E-2</v>
      </c>
      <c r="AD184" s="84">
        <v>9.2999999999999999E-2</v>
      </c>
      <c r="AE184" s="84" t="s">
        <v>822</v>
      </c>
      <c r="AF184" s="84" t="s">
        <v>822</v>
      </c>
      <c r="AG184" s="84" t="s">
        <v>822</v>
      </c>
      <c r="AH184" s="33"/>
      <c r="AI184" s="33">
        <v>2.08</v>
      </c>
      <c r="AJ184" s="100">
        <f t="shared" si="15"/>
        <v>64.415331730769225</v>
      </c>
      <c r="AK184" s="105">
        <f t="shared" si="12"/>
        <v>2.4E-2</v>
      </c>
      <c r="AL184" s="106">
        <f t="shared" si="13"/>
        <v>5.7000000000000002E-2</v>
      </c>
      <c r="AM184" s="77">
        <f t="shared" si="16"/>
        <v>9.1999999999999998E-2</v>
      </c>
      <c r="AO184" s="33">
        <v>2.08</v>
      </c>
      <c r="AP184">
        <v>2.4E-2</v>
      </c>
      <c r="AQ184">
        <v>5.7000000000000002E-2</v>
      </c>
      <c r="AR184">
        <v>9.1999999999999998E-2</v>
      </c>
    </row>
    <row r="185" spans="1:44" ht="15" thickBot="1" x14ac:dyDescent="0.25">
      <c r="A185" t="s">
        <v>1246</v>
      </c>
      <c r="B185" s="5">
        <v>2.12</v>
      </c>
      <c r="C185" s="5" t="str">
        <f t="shared" si="14"/>
        <v>12.12</v>
      </c>
      <c r="D185" s="77">
        <v>2.4E-2</v>
      </c>
      <c r="E185" s="77">
        <v>5.6000000000000001E-2</v>
      </c>
      <c r="F185" s="77">
        <v>9.0999999999999998E-2</v>
      </c>
      <c r="G185" s="77" t="s">
        <v>822</v>
      </c>
      <c r="H185" s="77" t="s">
        <v>822</v>
      </c>
      <c r="I185" s="77" t="s">
        <v>822</v>
      </c>
      <c r="J185" s="77" t="s">
        <v>822</v>
      </c>
      <c r="K185" s="77" t="s">
        <v>822</v>
      </c>
      <c r="L185" s="2" t="s">
        <v>822</v>
      </c>
      <c r="M185" s="2" t="s">
        <v>822</v>
      </c>
      <c r="N185" s="2" t="s">
        <v>4118</v>
      </c>
      <c r="X185" s="5">
        <v>2.09</v>
      </c>
      <c r="Z185" s="84">
        <v>2.1000000000000001E-2</v>
      </c>
      <c r="AA185" s="84">
        <v>2.1000000000000001E-2</v>
      </c>
      <c r="AB185" s="84">
        <v>2.5000000000000001E-2</v>
      </c>
      <c r="AC185" s="84">
        <v>5.7000000000000002E-2</v>
      </c>
      <c r="AD185" s="84">
        <v>9.2999999999999999E-2</v>
      </c>
      <c r="AE185" s="84" t="s">
        <v>822</v>
      </c>
      <c r="AF185" s="84" t="s">
        <v>822</v>
      </c>
      <c r="AG185" s="84" t="s">
        <v>822</v>
      </c>
      <c r="AH185" s="33"/>
      <c r="AI185">
        <v>2.09</v>
      </c>
      <c r="AJ185" s="100">
        <f t="shared" si="15"/>
        <v>64.107124401913879</v>
      </c>
      <c r="AK185" s="105">
        <f t="shared" si="12"/>
        <v>2.4E-2</v>
      </c>
      <c r="AL185" s="106">
        <f t="shared" si="13"/>
        <v>5.7000000000000002E-2</v>
      </c>
      <c r="AM185" s="77">
        <f t="shared" si="16"/>
        <v>9.1999999999999998E-2</v>
      </c>
      <c r="AO185">
        <v>2.09</v>
      </c>
      <c r="AP185">
        <v>2.4E-2</v>
      </c>
      <c r="AQ185">
        <v>5.7000000000000002E-2</v>
      </c>
      <c r="AR185">
        <v>9.1999999999999998E-2</v>
      </c>
    </row>
    <row r="186" spans="1:44" ht="15" thickBot="1" x14ac:dyDescent="0.25">
      <c r="A186" t="s">
        <v>1246</v>
      </c>
      <c r="B186" s="5">
        <v>2.13</v>
      </c>
      <c r="C186" s="5" t="str">
        <f t="shared" si="14"/>
        <v>12.13</v>
      </c>
      <c r="D186" s="77">
        <v>2.4E-2</v>
      </c>
      <c r="E186" s="77">
        <v>5.6000000000000001E-2</v>
      </c>
      <c r="F186" s="77">
        <v>9.0999999999999998E-2</v>
      </c>
      <c r="G186" s="77" t="s">
        <v>822</v>
      </c>
      <c r="H186" s="77" t="s">
        <v>822</v>
      </c>
      <c r="I186" s="77" t="s">
        <v>822</v>
      </c>
      <c r="J186" s="77" t="s">
        <v>822</v>
      </c>
      <c r="K186" s="77" t="s">
        <v>822</v>
      </c>
      <c r="L186" s="2" t="s">
        <v>822</v>
      </c>
      <c r="M186" s="2" t="s">
        <v>822</v>
      </c>
      <c r="N186" s="2" t="s">
        <v>4118</v>
      </c>
      <c r="X186" s="5">
        <v>2.1</v>
      </c>
      <c r="Z186" s="84">
        <v>2.1000000000000001E-2</v>
      </c>
      <c r="AA186" s="84">
        <v>2.1000000000000001E-2</v>
      </c>
      <c r="AB186" s="84">
        <v>2.5000000000000001E-2</v>
      </c>
      <c r="AC186" s="84">
        <v>5.7000000000000002E-2</v>
      </c>
      <c r="AD186" s="84">
        <v>9.2999999999999999E-2</v>
      </c>
      <c r="AE186" s="84" t="s">
        <v>822</v>
      </c>
      <c r="AF186" s="84" t="s">
        <v>822</v>
      </c>
      <c r="AG186" s="84" t="s">
        <v>822</v>
      </c>
      <c r="AH186" s="33"/>
      <c r="AI186" s="33">
        <v>2.1</v>
      </c>
      <c r="AJ186" s="100">
        <f t="shared" si="15"/>
        <v>63.801852380952383</v>
      </c>
      <c r="AK186" s="105">
        <f t="shared" si="12"/>
        <v>2.4E-2</v>
      </c>
      <c r="AL186" s="106">
        <f t="shared" si="13"/>
        <v>5.7000000000000002E-2</v>
      </c>
      <c r="AM186" s="77">
        <f t="shared" si="16"/>
        <v>9.1999999999999998E-2</v>
      </c>
      <c r="AO186" s="33">
        <v>2.1</v>
      </c>
      <c r="AP186">
        <v>2.4E-2</v>
      </c>
      <c r="AQ186">
        <v>5.7000000000000002E-2</v>
      </c>
      <c r="AR186">
        <v>9.1999999999999998E-2</v>
      </c>
    </row>
    <row r="187" spans="1:44" ht="15" thickBot="1" x14ac:dyDescent="0.25">
      <c r="A187" t="s">
        <v>1246</v>
      </c>
      <c r="B187" s="5">
        <v>2.14</v>
      </c>
      <c r="C187" s="5" t="str">
        <f t="shared" si="14"/>
        <v>12.14</v>
      </c>
      <c r="D187" s="77">
        <v>2.3E-2</v>
      </c>
      <c r="E187" s="77">
        <v>5.6000000000000001E-2</v>
      </c>
      <c r="F187" s="77">
        <v>0.09</v>
      </c>
      <c r="G187" s="77" t="s">
        <v>822</v>
      </c>
      <c r="H187" s="77" t="s">
        <v>822</v>
      </c>
      <c r="I187" s="77" t="s">
        <v>822</v>
      </c>
      <c r="J187" s="77" t="s">
        <v>822</v>
      </c>
      <c r="K187" s="77" t="s">
        <v>822</v>
      </c>
      <c r="L187" s="2" t="s">
        <v>822</v>
      </c>
      <c r="M187" s="2" t="s">
        <v>822</v>
      </c>
      <c r="N187" s="2" t="s">
        <v>4118</v>
      </c>
      <c r="X187" s="5">
        <v>2.11</v>
      </c>
      <c r="Z187" s="84">
        <v>2.1000000000000001E-2</v>
      </c>
      <c r="AA187" s="84">
        <v>2.1000000000000001E-2</v>
      </c>
      <c r="AB187" s="84">
        <v>2.5000000000000001E-2</v>
      </c>
      <c r="AC187" s="84">
        <v>5.7000000000000002E-2</v>
      </c>
      <c r="AD187" s="84">
        <v>9.2999999999999999E-2</v>
      </c>
      <c r="AE187" s="84" t="s">
        <v>822</v>
      </c>
      <c r="AF187" s="84" t="s">
        <v>822</v>
      </c>
      <c r="AG187" s="84" t="s">
        <v>822</v>
      </c>
      <c r="AH187" s="33"/>
      <c r="AI187">
        <v>2.11</v>
      </c>
      <c r="AJ187" s="100">
        <f t="shared" si="15"/>
        <v>63.499473933649291</v>
      </c>
      <c r="AK187" s="105">
        <f t="shared" si="12"/>
        <v>2.4E-2</v>
      </c>
      <c r="AL187" s="106">
        <f t="shared" si="13"/>
        <v>5.6000000000000001E-2</v>
      </c>
      <c r="AM187" s="77">
        <f t="shared" si="16"/>
        <v>9.0999999999999998E-2</v>
      </c>
      <c r="AO187">
        <v>2.11</v>
      </c>
      <c r="AP187">
        <v>2.4E-2</v>
      </c>
      <c r="AQ187">
        <v>5.6000000000000001E-2</v>
      </c>
      <c r="AR187">
        <v>9.0999999999999998E-2</v>
      </c>
    </row>
    <row r="188" spans="1:44" ht="15" thickBot="1" x14ac:dyDescent="0.25">
      <c r="A188" t="s">
        <v>1246</v>
      </c>
      <c r="B188" s="5">
        <v>2.15</v>
      </c>
      <c r="C188" s="5" t="str">
        <f t="shared" si="14"/>
        <v>12.15</v>
      </c>
      <c r="D188" s="77">
        <v>2.3E-2</v>
      </c>
      <c r="E188" s="77">
        <v>5.5E-2</v>
      </c>
      <c r="F188" s="77">
        <v>0.09</v>
      </c>
      <c r="G188" s="77" t="s">
        <v>822</v>
      </c>
      <c r="H188" s="77" t="s">
        <v>822</v>
      </c>
      <c r="I188" s="77" t="s">
        <v>822</v>
      </c>
      <c r="J188" s="77" t="s">
        <v>822</v>
      </c>
      <c r="K188" s="77" t="s">
        <v>822</v>
      </c>
      <c r="L188" s="2" t="s">
        <v>822</v>
      </c>
      <c r="M188" s="2" t="s">
        <v>822</v>
      </c>
      <c r="N188" s="2" t="s">
        <v>4118</v>
      </c>
      <c r="X188" s="5">
        <v>2.12</v>
      </c>
      <c r="Z188" s="84">
        <v>2.1000000000000001E-2</v>
      </c>
      <c r="AA188" s="84">
        <v>2.1000000000000001E-2</v>
      </c>
      <c r="AB188" s="84">
        <v>2.5000000000000001E-2</v>
      </c>
      <c r="AC188" s="84">
        <v>5.7000000000000002E-2</v>
      </c>
      <c r="AD188" s="84">
        <v>9.2999999999999999E-2</v>
      </c>
      <c r="AE188" s="84" t="s">
        <v>822</v>
      </c>
      <c r="AF188" s="84" t="s">
        <v>822</v>
      </c>
      <c r="AG188" s="84" t="s">
        <v>822</v>
      </c>
      <c r="AH188" s="33"/>
      <c r="AI188" s="33">
        <v>2.12</v>
      </c>
      <c r="AJ188" s="100">
        <f t="shared" si="15"/>
        <v>63.199948113207547</v>
      </c>
      <c r="AK188" s="105">
        <f t="shared" si="12"/>
        <v>2.4E-2</v>
      </c>
      <c r="AL188" s="106">
        <f t="shared" si="13"/>
        <v>5.6000000000000001E-2</v>
      </c>
      <c r="AM188" s="77">
        <f t="shared" si="16"/>
        <v>9.0999999999999998E-2</v>
      </c>
      <c r="AO188" s="33">
        <v>2.12</v>
      </c>
      <c r="AP188">
        <v>2.4E-2</v>
      </c>
      <c r="AQ188">
        <v>5.6000000000000001E-2</v>
      </c>
      <c r="AR188">
        <v>9.0999999999999998E-2</v>
      </c>
    </row>
    <row r="189" spans="1:44" ht="15" thickBot="1" x14ac:dyDescent="0.25">
      <c r="A189" t="s">
        <v>1246</v>
      </c>
      <c r="B189" s="5">
        <v>2.16</v>
      </c>
      <c r="C189" s="5" t="str">
        <f t="shared" si="14"/>
        <v>12.16</v>
      </c>
      <c r="D189" s="77">
        <v>2.3E-2</v>
      </c>
      <c r="E189" s="77">
        <v>5.5E-2</v>
      </c>
      <c r="F189" s="77">
        <v>0.09</v>
      </c>
      <c r="G189" s="77" t="s">
        <v>822</v>
      </c>
      <c r="H189" s="77" t="s">
        <v>822</v>
      </c>
      <c r="I189" s="77" t="s">
        <v>822</v>
      </c>
      <c r="J189" s="77" t="s">
        <v>822</v>
      </c>
      <c r="K189" s="77" t="s">
        <v>822</v>
      </c>
      <c r="L189" s="2" t="s">
        <v>822</v>
      </c>
      <c r="M189" s="2" t="s">
        <v>822</v>
      </c>
      <c r="N189" s="2" t="s">
        <v>4118</v>
      </c>
      <c r="X189" s="5">
        <v>2.13</v>
      </c>
      <c r="Z189" s="84">
        <v>2.1000000000000001E-2</v>
      </c>
      <c r="AA189" s="84">
        <v>2.1000000000000001E-2</v>
      </c>
      <c r="AB189" s="84">
        <v>2.5000000000000001E-2</v>
      </c>
      <c r="AC189" s="84">
        <v>5.7000000000000002E-2</v>
      </c>
      <c r="AD189" s="84">
        <v>9.2999999999999999E-2</v>
      </c>
      <c r="AE189" s="84" t="s">
        <v>822</v>
      </c>
      <c r="AF189" s="84" t="s">
        <v>822</v>
      </c>
      <c r="AG189" s="84" t="s">
        <v>822</v>
      </c>
      <c r="AH189" s="33"/>
      <c r="AI189">
        <v>2.13</v>
      </c>
      <c r="AJ189" s="100">
        <f t="shared" si="15"/>
        <v>62.90323474178404</v>
      </c>
      <c r="AK189" s="105">
        <f t="shared" si="12"/>
        <v>2.4E-2</v>
      </c>
      <c r="AL189" s="106">
        <f t="shared" si="13"/>
        <v>5.6000000000000001E-2</v>
      </c>
      <c r="AM189" s="77">
        <f t="shared" si="16"/>
        <v>9.0999999999999998E-2</v>
      </c>
      <c r="AO189">
        <v>2.13</v>
      </c>
      <c r="AP189">
        <v>2.4E-2</v>
      </c>
      <c r="AQ189">
        <v>5.6000000000000001E-2</v>
      </c>
      <c r="AR189">
        <v>9.0999999999999998E-2</v>
      </c>
    </row>
    <row r="190" spans="1:44" ht="15.75" thickBot="1" x14ac:dyDescent="0.25">
      <c r="A190" t="s">
        <v>1246</v>
      </c>
      <c r="B190" s="5">
        <v>2.17</v>
      </c>
      <c r="C190" s="5" t="str">
        <f t="shared" si="14"/>
        <v>12.17</v>
      </c>
      <c r="D190" s="77">
        <v>2.3E-2</v>
      </c>
      <c r="E190" s="77">
        <v>5.5E-2</v>
      </c>
      <c r="F190" s="77">
        <v>8.8999999999999996E-2</v>
      </c>
      <c r="G190" s="77" t="s">
        <v>822</v>
      </c>
      <c r="H190" s="77" t="s">
        <v>822</v>
      </c>
      <c r="I190" s="77" t="s">
        <v>822</v>
      </c>
      <c r="J190" s="77" t="s">
        <v>822</v>
      </c>
      <c r="K190" s="77" t="s">
        <v>822</v>
      </c>
      <c r="L190" s="2" t="s">
        <v>822</v>
      </c>
      <c r="M190" s="2" t="s">
        <v>822</v>
      </c>
      <c r="N190" s="2" t="s">
        <v>4118</v>
      </c>
      <c r="X190" s="5">
        <v>2.14</v>
      </c>
      <c r="Y190" s="85">
        <v>2.14</v>
      </c>
      <c r="Z190" s="84">
        <v>2.1000000000000001E-2</v>
      </c>
      <c r="AA190" s="84">
        <v>2.1000000000000001E-2</v>
      </c>
      <c r="AB190" s="84">
        <v>2.3E-2</v>
      </c>
      <c r="AC190" s="84">
        <v>5.6000000000000001E-2</v>
      </c>
      <c r="AD190" s="84">
        <v>0.09</v>
      </c>
      <c r="AE190" s="84" t="s">
        <v>822</v>
      </c>
      <c r="AF190" s="84" t="s">
        <v>822</v>
      </c>
      <c r="AG190" s="84" t="s">
        <v>822</v>
      </c>
      <c r="AH190" s="33"/>
      <c r="AI190" s="33">
        <v>2.14</v>
      </c>
      <c r="AJ190" s="100">
        <f t="shared" si="15"/>
        <v>62.60929439252336</v>
      </c>
      <c r="AK190" s="105">
        <f t="shared" si="12"/>
        <v>2.3E-2</v>
      </c>
      <c r="AL190" s="106">
        <f t="shared" si="13"/>
        <v>5.6000000000000001E-2</v>
      </c>
      <c r="AM190" s="77">
        <f t="shared" si="16"/>
        <v>0.09</v>
      </c>
      <c r="AO190" s="33">
        <v>2.14</v>
      </c>
      <c r="AP190">
        <v>2.3E-2</v>
      </c>
      <c r="AQ190">
        <v>5.6000000000000001E-2</v>
      </c>
      <c r="AR190">
        <v>0.09</v>
      </c>
    </row>
    <row r="191" spans="1:44" ht="15" thickBot="1" x14ac:dyDescent="0.25">
      <c r="A191" t="s">
        <v>1246</v>
      </c>
      <c r="B191" s="5">
        <v>2.1800000000000002</v>
      </c>
      <c r="C191" s="5" t="str">
        <f t="shared" si="14"/>
        <v>12.18</v>
      </c>
      <c r="D191" s="77">
        <v>2.3E-2</v>
      </c>
      <c r="E191" s="77">
        <v>5.5E-2</v>
      </c>
      <c r="F191" s="77">
        <v>8.8999999999999996E-2</v>
      </c>
      <c r="G191" s="77" t="s">
        <v>822</v>
      </c>
      <c r="H191" s="77" t="s">
        <v>822</v>
      </c>
      <c r="I191" s="77" t="s">
        <v>822</v>
      </c>
      <c r="J191" s="77" t="s">
        <v>822</v>
      </c>
      <c r="K191" s="77" t="s">
        <v>822</v>
      </c>
      <c r="L191" s="2" t="s">
        <v>822</v>
      </c>
      <c r="M191" s="2" t="s">
        <v>822</v>
      </c>
      <c r="N191" s="2" t="s">
        <v>4118</v>
      </c>
      <c r="X191" s="5">
        <v>2.15</v>
      </c>
      <c r="Z191" s="84">
        <v>2.1000000000000001E-2</v>
      </c>
      <c r="AA191" s="84">
        <v>2.1000000000000001E-2</v>
      </c>
      <c r="AB191" s="84">
        <v>2.3E-2</v>
      </c>
      <c r="AC191" s="84">
        <v>5.6000000000000001E-2</v>
      </c>
      <c r="AD191" s="84">
        <v>0.09</v>
      </c>
      <c r="AE191" s="84" t="s">
        <v>822</v>
      </c>
      <c r="AF191" s="84" t="s">
        <v>822</v>
      </c>
      <c r="AG191" s="84" t="s">
        <v>822</v>
      </c>
      <c r="AH191" s="33"/>
      <c r="AI191">
        <v>2.15</v>
      </c>
      <c r="AJ191" s="100">
        <f t="shared" si="15"/>
        <v>62.31808837209303</v>
      </c>
      <c r="AK191" s="105">
        <f t="shared" si="12"/>
        <v>2.3E-2</v>
      </c>
      <c r="AL191" s="106">
        <f t="shared" si="13"/>
        <v>5.5E-2</v>
      </c>
      <c r="AM191" s="77">
        <f t="shared" si="16"/>
        <v>0.09</v>
      </c>
      <c r="AO191">
        <v>2.15</v>
      </c>
      <c r="AP191">
        <v>2.3E-2</v>
      </c>
      <c r="AQ191">
        <v>5.5E-2</v>
      </c>
      <c r="AR191">
        <v>0.09</v>
      </c>
    </row>
    <row r="192" spans="1:44" ht="15" thickBot="1" x14ac:dyDescent="0.25">
      <c r="A192" t="s">
        <v>1246</v>
      </c>
      <c r="B192" s="5">
        <v>2.19</v>
      </c>
      <c r="C192" s="5" t="str">
        <f t="shared" si="14"/>
        <v>12.19</v>
      </c>
      <c r="D192" s="77">
        <v>2.3E-2</v>
      </c>
      <c r="E192" s="77">
        <v>5.3999999999999999E-2</v>
      </c>
      <c r="F192" s="77">
        <v>8.8999999999999996E-2</v>
      </c>
      <c r="G192" s="77" t="s">
        <v>822</v>
      </c>
      <c r="H192" s="77" t="s">
        <v>822</v>
      </c>
      <c r="I192" s="77" t="s">
        <v>822</v>
      </c>
      <c r="J192" s="77" t="s">
        <v>822</v>
      </c>
      <c r="K192" s="77" t="s">
        <v>822</v>
      </c>
      <c r="L192" s="2" t="s">
        <v>822</v>
      </c>
      <c r="M192" s="2" t="s">
        <v>822</v>
      </c>
      <c r="N192" s="2" t="s">
        <v>4118</v>
      </c>
      <c r="X192" s="5">
        <v>2.16</v>
      </c>
      <c r="Z192" s="84">
        <v>2.1000000000000001E-2</v>
      </c>
      <c r="AA192" s="84">
        <v>2.1000000000000001E-2</v>
      </c>
      <c r="AB192" s="84">
        <v>2.3E-2</v>
      </c>
      <c r="AC192" s="84">
        <v>5.6000000000000001E-2</v>
      </c>
      <c r="AD192" s="84">
        <v>0.09</v>
      </c>
      <c r="AE192" s="84" t="s">
        <v>822</v>
      </c>
      <c r="AF192" s="84" t="s">
        <v>822</v>
      </c>
      <c r="AG192" s="84" t="s">
        <v>822</v>
      </c>
      <c r="AH192" s="33"/>
      <c r="AI192" s="33">
        <v>2.16</v>
      </c>
      <c r="AJ192" s="100">
        <f t="shared" si="15"/>
        <v>62.029578703703699</v>
      </c>
      <c r="AK192" s="105">
        <f t="shared" ref="AK192:AK228" si="17">ROUND(((0.0131*AJ192)-0.225)*0.03937,3)</f>
        <v>2.3E-2</v>
      </c>
      <c r="AL192" s="106">
        <f t="shared" ref="AL192:AL228" si="18">ROUND(((0.0203*AJ192)+0.14)*0.03937,3)</f>
        <v>5.5E-2</v>
      </c>
      <c r="AM192" s="77">
        <f t="shared" si="16"/>
        <v>0.09</v>
      </c>
      <c r="AO192" s="33">
        <v>2.16</v>
      </c>
      <c r="AP192">
        <v>2.3E-2</v>
      </c>
      <c r="AQ192">
        <v>5.5E-2</v>
      </c>
      <c r="AR192">
        <v>0.09</v>
      </c>
    </row>
    <row r="193" spans="1:44" ht="15" thickBot="1" x14ac:dyDescent="0.25">
      <c r="A193" t="s">
        <v>1246</v>
      </c>
      <c r="B193" s="5">
        <v>2.2000000000000002</v>
      </c>
      <c r="C193" s="5" t="str">
        <f t="shared" si="14"/>
        <v>12.2</v>
      </c>
      <c r="D193" s="77">
        <v>2.3E-2</v>
      </c>
      <c r="E193" s="77">
        <v>5.3999999999999999E-2</v>
      </c>
      <c r="F193" s="77">
        <v>8.7999999999999995E-2</v>
      </c>
      <c r="G193" s="77" t="s">
        <v>822</v>
      </c>
      <c r="H193" s="77" t="s">
        <v>822</v>
      </c>
      <c r="I193" s="77" t="s">
        <v>822</v>
      </c>
      <c r="J193" s="77" t="s">
        <v>822</v>
      </c>
      <c r="K193" s="77" t="s">
        <v>822</v>
      </c>
      <c r="L193" s="2" t="s">
        <v>822</v>
      </c>
      <c r="M193" s="2" t="s">
        <v>822</v>
      </c>
      <c r="N193" s="2" t="s">
        <v>4118</v>
      </c>
      <c r="X193" s="5">
        <v>2.17</v>
      </c>
      <c r="Z193" s="84">
        <v>2.1000000000000001E-2</v>
      </c>
      <c r="AA193" s="84">
        <v>2.1000000000000001E-2</v>
      </c>
      <c r="AB193" s="84">
        <v>2.3E-2</v>
      </c>
      <c r="AC193" s="84">
        <v>5.6000000000000001E-2</v>
      </c>
      <c r="AD193" s="84">
        <v>0.09</v>
      </c>
      <c r="AE193" s="84" t="s">
        <v>822</v>
      </c>
      <c r="AF193" s="84" t="s">
        <v>822</v>
      </c>
      <c r="AG193" s="84" t="s">
        <v>822</v>
      </c>
      <c r="AH193" s="33"/>
      <c r="AI193">
        <v>2.17</v>
      </c>
      <c r="AJ193" s="100">
        <f t="shared" si="15"/>
        <v>61.743728110599079</v>
      </c>
      <c r="AK193" s="105">
        <f t="shared" si="17"/>
        <v>2.3E-2</v>
      </c>
      <c r="AL193" s="106">
        <f t="shared" si="18"/>
        <v>5.5E-2</v>
      </c>
      <c r="AM193" s="77">
        <f t="shared" si="16"/>
        <v>8.8999999999999996E-2</v>
      </c>
      <c r="AO193">
        <v>2.17</v>
      </c>
      <c r="AP193">
        <v>2.3E-2</v>
      </c>
      <c r="AQ193">
        <v>5.5E-2</v>
      </c>
      <c r="AR193">
        <v>8.8999999999999996E-2</v>
      </c>
    </row>
    <row r="194" spans="1:44" ht="15" thickBot="1" x14ac:dyDescent="0.25">
      <c r="A194" t="s">
        <v>1246</v>
      </c>
      <c r="B194" s="5">
        <v>2.21</v>
      </c>
      <c r="C194" s="5" t="str">
        <f t="shared" si="14"/>
        <v>12.21</v>
      </c>
      <c r="D194" s="77">
        <v>2.1999999999999999E-2</v>
      </c>
      <c r="E194" s="77">
        <v>5.3999999999999999E-2</v>
      </c>
      <c r="F194" s="77">
        <v>8.7999999999999995E-2</v>
      </c>
      <c r="G194" s="77" t="s">
        <v>822</v>
      </c>
      <c r="H194" s="77" t="s">
        <v>822</v>
      </c>
      <c r="I194" s="77" t="s">
        <v>822</v>
      </c>
      <c r="J194" s="77" t="s">
        <v>822</v>
      </c>
      <c r="K194" s="77" t="s">
        <v>822</v>
      </c>
      <c r="L194" s="2" t="s">
        <v>822</v>
      </c>
      <c r="M194" s="2" t="s">
        <v>822</v>
      </c>
      <c r="N194" s="2" t="s">
        <v>4118</v>
      </c>
      <c r="X194" s="5">
        <v>2.1800000000000002</v>
      </c>
      <c r="Z194" s="84">
        <v>2.1000000000000001E-2</v>
      </c>
      <c r="AA194" s="84">
        <v>2.1000000000000001E-2</v>
      </c>
      <c r="AB194" s="84">
        <v>2.3E-2</v>
      </c>
      <c r="AC194" s="84">
        <v>5.6000000000000001E-2</v>
      </c>
      <c r="AD194" s="84">
        <v>0.09</v>
      </c>
      <c r="AE194" s="84" t="s">
        <v>822</v>
      </c>
      <c r="AF194" s="84" t="s">
        <v>822</v>
      </c>
      <c r="AG194" s="84" t="s">
        <v>822</v>
      </c>
      <c r="AH194" s="33"/>
      <c r="AI194" s="33">
        <v>2.1800000000000002</v>
      </c>
      <c r="AJ194" s="100">
        <f t="shared" si="15"/>
        <v>61.460499999999996</v>
      </c>
      <c r="AK194" s="105">
        <f t="shared" si="17"/>
        <v>2.3E-2</v>
      </c>
      <c r="AL194" s="106">
        <f t="shared" si="18"/>
        <v>5.5E-2</v>
      </c>
      <c r="AM194" s="77">
        <f t="shared" si="16"/>
        <v>8.8999999999999996E-2</v>
      </c>
      <c r="AO194" s="33">
        <v>2.1800000000000002</v>
      </c>
      <c r="AP194">
        <v>2.3E-2</v>
      </c>
      <c r="AQ194">
        <v>5.5E-2</v>
      </c>
      <c r="AR194">
        <v>8.8999999999999996E-2</v>
      </c>
    </row>
    <row r="195" spans="1:44" ht="15" thickBot="1" x14ac:dyDescent="0.25">
      <c r="A195" t="s">
        <v>1246</v>
      </c>
      <c r="B195" s="5">
        <v>2.2200000000000002</v>
      </c>
      <c r="C195" s="5" t="str">
        <f t="shared" si="14"/>
        <v>12.22</v>
      </c>
      <c r="D195" s="77">
        <v>2.1999999999999999E-2</v>
      </c>
      <c r="E195" s="77">
        <v>5.3999999999999999E-2</v>
      </c>
      <c r="F195" s="77">
        <v>8.7999999999999995E-2</v>
      </c>
      <c r="G195" s="77" t="s">
        <v>822</v>
      </c>
      <c r="H195" s="77" t="s">
        <v>822</v>
      </c>
      <c r="I195" s="77" t="s">
        <v>822</v>
      </c>
      <c r="J195" s="77" t="s">
        <v>822</v>
      </c>
      <c r="K195" s="77" t="s">
        <v>822</v>
      </c>
      <c r="L195" s="2" t="s">
        <v>822</v>
      </c>
      <c r="M195" s="2" t="s">
        <v>822</v>
      </c>
      <c r="N195" s="2" t="s">
        <v>4118</v>
      </c>
      <c r="X195" s="5">
        <v>2.19</v>
      </c>
      <c r="Z195" s="84">
        <v>2.1000000000000001E-2</v>
      </c>
      <c r="AA195" s="84">
        <v>2.1000000000000001E-2</v>
      </c>
      <c r="AB195" s="84">
        <v>2.3E-2</v>
      </c>
      <c r="AC195" s="84">
        <v>5.6000000000000001E-2</v>
      </c>
      <c r="AD195" s="84">
        <v>0.09</v>
      </c>
      <c r="AE195" s="84" t="s">
        <v>822</v>
      </c>
      <c r="AF195" s="84" t="s">
        <v>822</v>
      </c>
      <c r="AG195" s="84" t="s">
        <v>822</v>
      </c>
      <c r="AH195" s="33"/>
      <c r="AI195">
        <v>2.19</v>
      </c>
      <c r="AJ195" s="100">
        <f t="shared" si="15"/>
        <v>61.179858447488584</v>
      </c>
      <c r="AK195" s="105">
        <f t="shared" si="17"/>
        <v>2.3E-2</v>
      </c>
      <c r="AL195" s="106">
        <f t="shared" si="18"/>
        <v>5.3999999999999999E-2</v>
      </c>
      <c r="AM195" s="77">
        <f t="shared" si="16"/>
        <v>8.8999999999999996E-2</v>
      </c>
      <c r="AO195">
        <v>2.19</v>
      </c>
      <c r="AP195">
        <v>2.3E-2</v>
      </c>
      <c r="AQ195">
        <v>5.3999999999999999E-2</v>
      </c>
      <c r="AR195">
        <v>8.8999999999999996E-2</v>
      </c>
    </row>
    <row r="196" spans="1:44" ht="15" thickBot="1" x14ac:dyDescent="0.25">
      <c r="A196" t="s">
        <v>1246</v>
      </c>
      <c r="B196" s="5">
        <v>2.23</v>
      </c>
      <c r="C196" s="5" t="str">
        <f t="shared" si="14"/>
        <v>12.23</v>
      </c>
      <c r="D196" s="77">
        <v>2.1999999999999999E-2</v>
      </c>
      <c r="E196" s="77">
        <v>5.3999999999999999E-2</v>
      </c>
      <c r="F196" s="77">
        <v>8.6999999999999994E-2</v>
      </c>
      <c r="G196" s="77" t="s">
        <v>822</v>
      </c>
      <c r="H196" s="77" t="s">
        <v>822</v>
      </c>
      <c r="I196" s="77" t="s">
        <v>822</v>
      </c>
      <c r="J196" s="77" t="s">
        <v>822</v>
      </c>
      <c r="K196" s="77" t="s">
        <v>822</v>
      </c>
      <c r="L196" s="2" t="s">
        <v>822</v>
      </c>
      <c r="M196" s="2" t="s">
        <v>822</v>
      </c>
      <c r="N196" s="2" t="s">
        <v>4118</v>
      </c>
      <c r="X196" s="5">
        <v>2.2000000000000002</v>
      </c>
      <c r="Y196" s="2"/>
      <c r="Z196" s="84">
        <v>2.1000000000000001E-2</v>
      </c>
      <c r="AA196" s="84">
        <v>2.1000000000000001E-2</v>
      </c>
      <c r="AB196" s="84">
        <v>2.3E-2</v>
      </c>
      <c r="AC196" s="84">
        <v>5.6000000000000001E-2</v>
      </c>
      <c r="AD196" s="84">
        <v>0.09</v>
      </c>
      <c r="AE196" s="84" t="s">
        <v>822</v>
      </c>
      <c r="AF196" s="84" t="s">
        <v>822</v>
      </c>
      <c r="AG196" s="84" t="s">
        <v>822</v>
      </c>
      <c r="AH196" s="33"/>
      <c r="AI196" s="33">
        <v>2.2000000000000002</v>
      </c>
      <c r="AJ196" s="100">
        <f t="shared" si="15"/>
        <v>60.901768181818177</v>
      </c>
      <c r="AK196" s="105">
        <f t="shared" si="17"/>
        <v>2.3E-2</v>
      </c>
      <c r="AL196" s="106">
        <f t="shared" si="18"/>
        <v>5.3999999999999999E-2</v>
      </c>
      <c r="AM196" s="77">
        <f t="shared" si="16"/>
        <v>8.7999999999999995E-2</v>
      </c>
      <c r="AO196" s="33">
        <v>2.2000000000000002</v>
      </c>
      <c r="AP196">
        <v>2.3E-2</v>
      </c>
      <c r="AQ196">
        <v>5.3999999999999999E-2</v>
      </c>
      <c r="AR196">
        <v>8.7999999999999995E-2</v>
      </c>
    </row>
    <row r="197" spans="1:44" ht="15.75" thickBot="1" x14ac:dyDescent="0.25">
      <c r="A197" t="s">
        <v>1246</v>
      </c>
      <c r="B197" s="5">
        <v>2.2400000000000002</v>
      </c>
      <c r="C197" s="5" t="str">
        <f t="shared" si="14"/>
        <v>12.24</v>
      </c>
      <c r="D197" s="77">
        <v>2.1999999999999999E-2</v>
      </c>
      <c r="E197" s="77">
        <v>5.2999999999999999E-2</v>
      </c>
      <c r="F197" s="77">
        <v>8.6999999999999994E-2</v>
      </c>
      <c r="G197" s="77" t="s">
        <v>822</v>
      </c>
      <c r="H197" s="77" t="s">
        <v>822</v>
      </c>
      <c r="I197" s="77" t="s">
        <v>822</v>
      </c>
      <c r="J197" s="77" t="s">
        <v>822</v>
      </c>
      <c r="K197" s="77" t="s">
        <v>822</v>
      </c>
      <c r="L197" s="2" t="s">
        <v>822</v>
      </c>
      <c r="M197" s="2" t="s">
        <v>822</v>
      </c>
      <c r="N197" s="2" t="s">
        <v>4118</v>
      </c>
      <c r="X197" s="5">
        <v>2.21</v>
      </c>
      <c r="Y197" s="85">
        <v>2.21</v>
      </c>
      <c r="Z197" s="84">
        <v>0.02</v>
      </c>
      <c r="AA197" s="84">
        <v>0.02</v>
      </c>
      <c r="AB197" s="84">
        <v>2.1999999999999999E-2</v>
      </c>
      <c r="AC197" s="84">
        <v>5.3999999999999999E-2</v>
      </c>
      <c r="AD197" s="84">
        <v>8.7999999999999995E-2</v>
      </c>
      <c r="AE197" s="84" t="s">
        <v>822</v>
      </c>
      <c r="AF197" s="84" t="s">
        <v>822</v>
      </c>
      <c r="AG197" s="84" t="s">
        <v>822</v>
      </c>
      <c r="AH197" s="33"/>
      <c r="AI197">
        <v>2.21</v>
      </c>
      <c r="AJ197" s="100">
        <f t="shared" si="15"/>
        <v>60.626194570135752</v>
      </c>
      <c r="AK197" s="105">
        <f t="shared" si="17"/>
        <v>2.1999999999999999E-2</v>
      </c>
      <c r="AL197" s="106">
        <f t="shared" si="18"/>
        <v>5.3999999999999999E-2</v>
      </c>
      <c r="AM197" s="77">
        <f t="shared" si="16"/>
        <v>8.7999999999999995E-2</v>
      </c>
      <c r="AO197">
        <v>2.21</v>
      </c>
      <c r="AP197">
        <v>2.1999999999999999E-2</v>
      </c>
      <c r="AQ197">
        <v>5.3999999999999999E-2</v>
      </c>
      <c r="AR197">
        <v>8.7999999999999995E-2</v>
      </c>
    </row>
    <row r="198" spans="1:44" ht="15" thickBot="1" x14ac:dyDescent="0.25">
      <c r="A198" t="s">
        <v>1246</v>
      </c>
      <c r="B198" s="5">
        <v>2.25</v>
      </c>
      <c r="C198" s="5" t="str">
        <f t="shared" si="14"/>
        <v>12.25</v>
      </c>
      <c r="D198" s="77">
        <v>2.1999999999999999E-2</v>
      </c>
      <c r="E198" s="77">
        <v>5.2999999999999999E-2</v>
      </c>
      <c r="F198" s="77">
        <v>8.6999999999999994E-2</v>
      </c>
      <c r="G198" s="77" t="s">
        <v>822</v>
      </c>
      <c r="H198" s="77" t="s">
        <v>822</v>
      </c>
      <c r="I198" s="77" t="s">
        <v>822</v>
      </c>
      <c r="J198" s="77" t="s">
        <v>822</v>
      </c>
      <c r="K198" s="77" t="s">
        <v>822</v>
      </c>
      <c r="L198" s="2" t="s">
        <v>822</v>
      </c>
      <c r="M198" s="2" t="s">
        <v>822</v>
      </c>
      <c r="N198" s="2" t="s">
        <v>4118</v>
      </c>
      <c r="X198" s="5">
        <v>2.2200000000000002</v>
      </c>
      <c r="Z198" s="84">
        <v>0.02</v>
      </c>
      <c r="AA198" s="84">
        <v>0.02</v>
      </c>
      <c r="AB198" s="84">
        <v>2.1999999999999999E-2</v>
      </c>
      <c r="AC198" s="84">
        <v>5.3999999999999999E-2</v>
      </c>
      <c r="AD198" s="84">
        <v>8.7999999999999995E-2</v>
      </c>
      <c r="AE198" s="84" t="s">
        <v>822</v>
      </c>
      <c r="AF198" s="84" t="s">
        <v>822</v>
      </c>
      <c r="AG198" s="84" t="s">
        <v>822</v>
      </c>
      <c r="AH198" s="33"/>
      <c r="AI198" s="33">
        <v>2.2200000000000002</v>
      </c>
      <c r="AJ198" s="100">
        <f t="shared" si="15"/>
        <v>60.3531036036036</v>
      </c>
      <c r="AK198" s="105">
        <f t="shared" si="17"/>
        <v>2.1999999999999999E-2</v>
      </c>
      <c r="AL198" s="106">
        <f t="shared" si="18"/>
        <v>5.3999999999999999E-2</v>
      </c>
      <c r="AM198" s="77">
        <f t="shared" si="16"/>
        <v>8.7999999999999995E-2</v>
      </c>
      <c r="AO198" s="33">
        <v>2.2200000000000002</v>
      </c>
      <c r="AP198">
        <v>2.1999999999999999E-2</v>
      </c>
      <c r="AQ198">
        <v>5.3999999999999999E-2</v>
      </c>
      <c r="AR198">
        <v>8.7999999999999995E-2</v>
      </c>
    </row>
    <row r="199" spans="1:44" ht="15" thickBot="1" x14ac:dyDescent="0.25">
      <c r="A199" t="s">
        <v>1246</v>
      </c>
      <c r="B199" s="5">
        <v>2.2599999999999998</v>
      </c>
      <c r="C199" s="5" t="str">
        <f t="shared" ref="C199:C262" si="19">SUBSTITUTE(1&amp;B199," ","")</f>
        <v>12.26</v>
      </c>
      <c r="D199" s="77">
        <v>2.1999999999999999E-2</v>
      </c>
      <c r="E199" s="77">
        <v>5.2999999999999999E-2</v>
      </c>
      <c r="F199" s="77">
        <v>8.6999999999999994E-2</v>
      </c>
      <c r="G199" s="77" t="s">
        <v>822</v>
      </c>
      <c r="H199" s="77" t="s">
        <v>822</v>
      </c>
      <c r="I199" s="77" t="s">
        <v>822</v>
      </c>
      <c r="J199" s="77" t="s">
        <v>822</v>
      </c>
      <c r="K199" s="77" t="s">
        <v>822</v>
      </c>
      <c r="L199" s="2" t="s">
        <v>822</v>
      </c>
      <c r="M199" s="2" t="s">
        <v>822</v>
      </c>
      <c r="N199" s="2" t="s">
        <v>4118</v>
      </c>
      <c r="X199" s="5">
        <v>2.23</v>
      </c>
      <c r="Z199" s="84">
        <v>0.02</v>
      </c>
      <c r="AA199" s="84">
        <v>0.02</v>
      </c>
      <c r="AB199" s="84">
        <v>2.1999999999999999E-2</v>
      </c>
      <c r="AC199" s="84">
        <v>5.3999999999999999E-2</v>
      </c>
      <c r="AD199" s="84">
        <v>8.7999999999999995E-2</v>
      </c>
      <c r="AE199" s="84" t="s">
        <v>822</v>
      </c>
      <c r="AF199" s="84" t="s">
        <v>822</v>
      </c>
      <c r="AG199" s="84" t="s">
        <v>822</v>
      </c>
      <c r="AH199" s="33"/>
      <c r="AI199">
        <v>2.23</v>
      </c>
      <c r="AJ199" s="100">
        <f t="shared" si="15"/>
        <v>60.082461883408072</v>
      </c>
      <c r="AK199" s="105">
        <f t="shared" si="17"/>
        <v>2.1999999999999999E-2</v>
      </c>
      <c r="AL199" s="106">
        <f t="shared" si="18"/>
        <v>5.3999999999999999E-2</v>
      </c>
      <c r="AM199" s="77">
        <f t="shared" si="16"/>
        <v>8.6999999999999994E-2</v>
      </c>
      <c r="AO199">
        <v>2.23</v>
      </c>
      <c r="AP199">
        <v>2.1999999999999999E-2</v>
      </c>
      <c r="AQ199">
        <v>5.3999999999999999E-2</v>
      </c>
      <c r="AR199">
        <v>8.6999999999999994E-2</v>
      </c>
    </row>
    <row r="200" spans="1:44" ht="15" thickBot="1" x14ac:dyDescent="0.25">
      <c r="A200" t="s">
        <v>1246</v>
      </c>
      <c r="B200" s="5">
        <v>2.27</v>
      </c>
      <c r="C200" s="5" t="str">
        <f t="shared" si="19"/>
        <v>12.27</v>
      </c>
      <c r="D200" s="77">
        <v>2.1999999999999999E-2</v>
      </c>
      <c r="E200" s="77">
        <v>5.2999999999999999E-2</v>
      </c>
      <c r="F200" s="77">
        <v>8.5999999999999993E-2</v>
      </c>
      <c r="G200" s="77" t="s">
        <v>822</v>
      </c>
      <c r="H200" s="77" t="s">
        <v>822</v>
      </c>
      <c r="I200" s="77" t="s">
        <v>822</v>
      </c>
      <c r="J200" s="77" t="s">
        <v>822</v>
      </c>
      <c r="K200" s="77" t="s">
        <v>822</v>
      </c>
      <c r="L200" s="2" t="s">
        <v>822</v>
      </c>
      <c r="M200" s="2" t="s">
        <v>822</v>
      </c>
      <c r="N200" s="2" t="s">
        <v>4118</v>
      </c>
      <c r="X200" s="5">
        <v>2.2400000000000002</v>
      </c>
      <c r="Z200" s="84">
        <v>0.02</v>
      </c>
      <c r="AA200" s="84">
        <v>0.02</v>
      </c>
      <c r="AB200" s="84">
        <v>2.1999999999999999E-2</v>
      </c>
      <c r="AC200" s="84">
        <v>5.3999999999999999E-2</v>
      </c>
      <c r="AD200" s="84">
        <v>8.7999999999999995E-2</v>
      </c>
      <c r="AE200" s="84" t="s">
        <v>822</v>
      </c>
      <c r="AF200" s="84" t="s">
        <v>822</v>
      </c>
      <c r="AG200" s="84" t="s">
        <v>822</v>
      </c>
      <c r="AH200" s="33"/>
      <c r="AI200" s="33">
        <v>2.2400000000000002</v>
      </c>
      <c r="AJ200" s="100">
        <f t="shared" si="15"/>
        <v>59.814236607142853</v>
      </c>
      <c r="AK200" s="105">
        <f t="shared" si="17"/>
        <v>2.1999999999999999E-2</v>
      </c>
      <c r="AL200" s="106">
        <f t="shared" si="18"/>
        <v>5.2999999999999999E-2</v>
      </c>
      <c r="AM200" s="77">
        <f t="shared" si="16"/>
        <v>8.6999999999999994E-2</v>
      </c>
      <c r="AO200" s="33">
        <v>2.2400000000000002</v>
      </c>
      <c r="AP200">
        <v>2.1999999999999999E-2</v>
      </c>
      <c r="AQ200">
        <v>5.2999999999999999E-2</v>
      </c>
      <c r="AR200">
        <v>8.6999999999999994E-2</v>
      </c>
    </row>
    <row r="201" spans="1:44" ht="15" thickBot="1" x14ac:dyDescent="0.25">
      <c r="A201" t="s">
        <v>1246</v>
      </c>
      <c r="B201" s="5">
        <v>2.2799999999999998</v>
      </c>
      <c r="C201" s="5" t="str">
        <f t="shared" si="19"/>
        <v>12.28</v>
      </c>
      <c r="D201" s="77">
        <v>2.1000000000000001E-2</v>
      </c>
      <c r="E201" s="77">
        <v>5.1999999999999998E-2</v>
      </c>
      <c r="F201" s="77">
        <v>8.5999999999999993E-2</v>
      </c>
      <c r="G201" s="77" t="s">
        <v>822</v>
      </c>
      <c r="H201" s="77" t="s">
        <v>822</v>
      </c>
      <c r="I201" s="77" t="s">
        <v>822</v>
      </c>
      <c r="J201" s="77" t="s">
        <v>822</v>
      </c>
      <c r="K201" s="77" t="s">
        <v>822</v>
      </c>
      <c r="L201" s="2" t="s">
        <v>822</v>
      </c>
      <c r="M201" s="2" t="s">
        <v>822</v>
      </c>
      <c r="N201" s="2" t="s">
        <v>4118</v>
      </c>
      <c r="X201" s="5">
        <v>2.25</v>
      </c>
      <c r="Z201" s="84">
        <v>0.02</v>
      </c>
      <c r="AA201" s="84">
        <v>0.02</v>
      </c>
      <c r="AB201" s="84">
        <v>2.1999999999999999E-2</v>
      </c>
      <c r="AC201" s="84">
        <v>5.3999999999999999E-2</v>
      </c>
      <c r="AD201" s="84">
        <v>8.7999999999999995E-2</v>
      </c>
      <c r="AE201" s="84" t="s">
        <v>822</v>
      </c>
      <c r="AF201" s="84" t="s">
        <v>822</v>
      </c>
      <c r="AG201" s="84" t="s">
        <v>822</v>
      </c>
      <c r="AH201" s="33"/>
      <c r="AI201">
        <v>2.25</v>
      </c>
      <c r="AJ201" s="100">
        <f t="shared" si="15"/>
        <v>59.548395555555558</v>
      </c>
      <c r="AK201" s="105">
        <f t="shared" si="17"/>
        <v>2.1999999999999999E-2</v>
      </c>
      <c r="AL201" s="106">
        <f t="shared" si="18"/>
        <v>5.2999999999999999E-2</v>
      </c>
      <c r="AM201" s="77">
        <f t="shared" si="16"/>
        <v>8.6999999999999994E-2</v>
      </c>
      <c r="AO201">
        <v>2.25</v>
      </c>
      <c r="AP201">
        <v>2.1999999999999999E-2</v>
      </c>
      <c r="AQ201">
        <v>5.2999999999999999E-2</v>
      </c>
      <c r="AR201">
        <v>8.6999999999999994E-2</v>
      </c>
    </row>
    <row r="202" spans="1:44" ht="15.75" thickBot="1" x14ac:dyDescent="0.25">
      <c r="A202" t="s">
        <v>1246</v>
      </c>
      <c r="B202" s="5">
        <v>2.29</v>
      </c>
      <c r="C202" s="5" t="str">
        <f t="shared" si="19"/>
        <v>12.29</v>
      </c>
      <c r="D202" s="77">
        <v>2.1000000000000001E-2</v>
      </c>
      <c r="E202" s="77">
        <v>5.1999999999999998E-2</v>
      </c>
      <c r="F202" s="77">
        <v>8.5999999999999993E-2</v>
      </c>
      <c r="G202" s="77" t="s">
        <v>822</v>
      </c>
      <c r="H202" s="77" t="s">
        <v>822</v>
      </c>
      <c r="I202" s="77" t="s">
        <v>822</v>
      </c>
      <c r="J202" s="77" t="s">
        <v>822</v>
      </c>
      <c r="K202" s="77" t="s">
        <v>822</v>
      </c>
      <c r="L202" s="2" t="s">
        <v>822</v>
      </c>
      <c r="M202" s="2" t="s">
        <v>822</v>
      </c>
      <c r="N202" s="2" t="s">
        <v>4118</v>
      </c>
      <c r="X202" s="5">
        <v>2.2599999999999998</v>
      </c>
      <c r="Y202" s="85">
        <v>2.2599999999999998</v>
      </c>
      <c r="Z202" s="84">
        <v>0.02</v>
      </c>
      <c r="AA202" s="84">
        <v>0.02</v>
      </c>
      <c r="AB202" s="84">
        <v>2.1999999999999999E-2</v>
      </c>
      <c r="AC202" s="84">
        <v>5.2999999999999999E-2</v>
      </c>
      <c r="AD202" s="84">
        <v>8.6999999999999994E-2</v>
      </c>
      <c r="AE202" s="84" t="s">
        <v>822</v>
      </c>
      <c r="AF202" s="84" t="s">
        <v>822</v>
      </c>
      <c r="AG202" s="84" t="s">
        <v>822</v>
      </c>
      <c r="AH202" s="33"/>
      <c r="AI202" s="33">
        <v>2.2599999999999998</v>
      </c>
      <c r="AJ202" s="100">
        <f t="shared" ref="AJ202:AJ265" si="20">133.98389/AI202</f>
        <v>59.284907079646025</v>
      </c>
      <c r="AK202" s="105">
        <f t="shared" si="17"/>
        <v>2.1999999999999999E-2</v>
      </c>
      <c r="AL202" s="106">
        <f t="shared" si="18"/>
        <v>5.2999999999999999E-2</v>
      </c>
      <c r="AM202" s="77">
        <f t="shared" si="16"/>
        <v>8.6999999999999994E-2</v>
      </c>
      <c r="AO202" s="33">
        <v>2.2599999999999998</v>
      </c>
      <c r="AP202">
        <v>2.1999999999999999E-2</v>
      </c>
      <c r="AQ202">
        <v>5.2999999999999999E-2</v>
      </c>
      <c r="AR202">
        <v>8.6999999999999994E-2</v>
      </c>
    </row>
    <row r="203" spans="1:44" ht="15" thickBot="1" x14ac:dyDescent="0.25">
      <c r="A203" t="s">
        <v>1246</v>
      </c>
      <c r="B203" s="5">
        <v>2.2999999999999998</v>
      </c>
      <c r="C203" s="5" t="str">
        <f t="shared" si="19"/>
        <v>12.3</v>
      </c>
      <c r="D203" s="77">
        <v>2.1000000000000001E-2</v>
      </c>
      <c r="E203" s="77">
        <v>5.1999999999999998E-2</v>
      </c>
      <c r="F203" s="77">
        <v>8.5000000000000006E-2</v>
      </c>
      <c r="G203" s="77" t="s">
        <v>822</v>
      </c>
      <c r="H203" s="77" t="s">
        <v>822</v>
      </c>
      <c r="I203" s="77" t="s">
        <v>822</v>
      </c>
      <c r="J203" s="77" t="s">
        <v>822</v>
      </c>
      <c r="K203" s="77" t="s">
        <v>822</v>
      </c>
      <c r="L203" s="2" t="s">
        <v>822</v>
      </c>
      <c r="M203" s="2" t="s">
        <v>822</v>
      </c>
      <c r="N203" s="2" t="s">
        <v>4118</v>
      </c>
      <c r="X203" s="5">
        <v>2.27</v>
      </c>
      <c r="Z203" s="84">
        <v>0.02</v>
      </c>
      <c r="AA203" s="84">
        <v>0.02</v>
      </c>
      <c r="AB203" s="84">
        <v>2.1999999999999999E-2</v>
      </c>
      <c r="AC203" s="84">
        <v>5.2999999999999999E-2</v>
      </c>
      <c r="AD203" s="84">
        <v>8.6999999999999994E-2</v>
      </c>
      <c r="AE203" s="84" t="s">
        <v>822</v>
      </c>
      <c r="AF203" s="84" t="s">
        <v>822</v>
      </c>
      <c r="AG203" s="84" t="s">
        <v>822</v>
      </c>
      <c r="AH203" s="33"/>
      <c r="AI203">
        <v>2.27</v>
      </c>
      <c r="AJ203" s="100">
        <f t="shared" si="20"/>
        <v>59.023740088105725</v>
      </c>
      <c r="AK203" s="105">
        <f t="shared" si="17"/>
        <v>2.1999999999999999E-2</v>
      </c>
      <c r="AL203" s="106">
        <f t="shared" si="18"/>
        <v>5.2999999999999999E-2</v>
      </c>
      <c r="AM203" s="77">
        <f t="shared" si="16"/>
        <v>8.5999999999999993E-2</v>
      </c>
      <c r="AO203">
        <v>2.27</v>
      </c>
      <c r="AP203">
        <v>2.1999999999999999E-2</v>
      </c>
      <c r="AQ203">
        <v>5.2999999999999999E-2</v>
      </c>
      <c r="AR203">
        <v>8.5999999999999993E-2</v>
      </c>
    </row>
    <row r="204" spans="1:44" ht="15" thickBot="1" x14ac:dyDescent="0.25">
      <c r="A204" t="s">
        <v>1246</v>
      </c>
      <c r="B204" s="5">
        <v>2.31</v>
      </c>
      <c r="C204" s="5" t="str">
        <f t="shared" si="19"/>
        <v>12.31</v>
      </c>
      <c r="D204" s="77">
        <v>2.1000000000000001E-2</v>
      </c>
      <c r="E204" s="77">
        <v>5.1999999999999998E-2</v>
      </c>
      <c r="F204" s="77">
        <v>8.5000000000000006E-2</v>
      </c>
      <c r="G204" s="77" t="s">
        <v>822</v>
      </c>
      <c r="H204" s="77" t="s">
        <v>822</v>
      </c>
      <c r="I204" s="77" t="s">
        <v>822</v>
      </c>
      <c r="J204" s="77" t="s">
        <v>822</v>
      </c>
      <c r="K204" s="77" t="s">
        <v>822</v>
      </c>
      <c r="L204" s="2" t="s">
        <v>822</v>
      </c>
      <c r="M204" s="2" t="s">
        <v>822</v>
      </c>
      <c r="N204" s="2" t="s">
        <v>4118</v>
      </c>
      <c r="X204" s="5">
        <v>2.2799999999999998</v>
      </c>
      <c r="Z204" s="84">
        <v>0.02</v>
      </c>
      <c r="AA204" s="84">
        <v>0.02</v>
      </c>
      <c r="AB204" s="84">
        <v>2.1999999999999999E-2</v>
      </c>
      <c r="AC204" s="84">
        <v>5.2999999999999999E-2</v>
      </c>
      <c r="AD204" s="84">
        <v>8.6999999999999994E-2</v>
      </c>
      <c r="AE204" s="84" t="s">
        <v>822</v>
      </c>
      <c r="AF204" s="84" t="s">
        <v>822</v>
      </c>
      <c r="AG204" s="84" t="s">
        <v>822</v>
      </c>
      <c r="AH204" s="33"/>
      <c r="AI204" s="33">
        <v>2.2799999999999998</v>
      </c>
      <c r="AJ204" s="100">
        <f t="shared" si="20"/>
        <v>58.764864035087726</v>
      </c>
      <c r="AK204" s="105">
        <f t="shared" si="17"/>
        <v>2.1000000000000001E-2</v>
      </c>
      <c r="AL204" s="106">
        <f t="shared" si="18"/>
        <v>5.1999999999999998E-2</v>
      </c>
      <c r="AM204" s="77">
        <f t="shared" si="16"/>
        <v>8.5999999999999993E-2</v>
      </c>
      <c r="AO204" s="33">
        <v>2.2799999999999998</v>
      </c>
      <c r="AP204">
        <v>2.1000000000000001E-2</v>
      </c>
      <c r="AQ204">
        <v>5.1999999999999998E-2</v>
      </c>
      <c r="AR204">
        <v>8.5999999999999993E-2</v>
      </c>
    </row>
    <row r="205" spans="1:44" ht="15" thickBot="1" x14ac:dyDescent="0.25">
      <c r="A205" t="s">
        <v>1246</v>
      </c>
      <c r="B205" s="5">
        <v>2.3199999999999998</v>
      </c>
      <c r="C205" s="5" t="str">
        <f t="shared" si="19"/>
        <v>12.32</v>
      </c>
      <c r="D205" s="77">
        <v>2.1000000000000001E-2</v>
      </c>
      <c r="E205" s="77">
        <v>5.1999999999999998E-2</v>
      </c>
      <c r="F205" s="77">
        <v>8.5000000000000006E-2</v>
      </c>
      <c r="G205" s="77" t="s">
        <v>822</v>
      </c>
      <c r="H205" s="77" t="s">
        <v>822</v>
      </c>
      <c r="I205" s="77" t="s">
        <v>822</v>
      </c>
      <c r="J205" s="77" t="s">
        <v>822</v>
      </c>
      <c r="K205" s="77" t="s">
        <v>822</v>
      </c>
      <c r="L205" s="2" t="s">
        <v>822</v>
      </c>
      <c r="M205" s="2" t="s">
        <v>822</v>
      </c>
      <c r="N205" s="2" t="s">
        <v>4118</v>
      </c>
      <c r="X205" s="5">
        <v>2.29</v>
      </c>
      <c r="Z205" s="84">
        <v>0.02</v>
      </c>
      <c r="AA205" s="84">
        <v>0.02</v>
      </c>
      <c r="AB205" s="84">
        <v>2.1999999999999999E-2</v>
      </c>
      <c r="AC205" s="84">
        <v>5.2999999999999999E-2</v>
      </c>
      <c r="AD205" s="84">
        <v>8.6999999999999994E-2</v>
      </c>
      <c r="AE205" s="84" t="s">
        <v>822</v>
      </c>
      <c r="AF205" s="84" t="s">
        <v>822</v>
      </c>
      <c r="AG205" s="84" t="s">
        <v>822</v>
      </c>
      <c r="AH205" s="33"/>
      <c r="AI205">
        <v>2.29</v>
      </c>
      <c r="AJ205" s="100">
        <f t="shared" si="20"/>
        <v>58.508248908296942</v>
      </c>
      <c r="AK205" s="105">
        <f t="shared" si="17"/>
        <v>2.1000000000000001E-2</v>
      </c>
      <c r="AL205" s="106">
        <f t="shared" si="18"/>
        <v>5.1999999999999998E-2</v>
      </c>
      <c r="AM205" s="77">
        <f t="shared" si="16"/>
        <v>8.5999999999999993E-2</v>
      </c>
      <c r="AO205">
        <v>2.29</v>
      </c>
      <c r="AP205">
        <v>2.1000000000000001E-2</v>
      </c>
      <c r="AQ205">
        <v>5.1999999999999998E-2</v>
      </c>
      <c r="AR205">
        <v>8.5999999999999993E-2</v>
      </c>
    </row>
    <row r="206" spans="1:44" ht="15" thickBot="1" x14ac:dyDescent="0.25">
      <c r="A206" t="s">
        <v>1246</v>
      </c>
      <c r="B206" s="5">
        <v>2.33</v>
      </c>
      <c r="C206" s="5" t="str">
        <f t="shared" si="19"/>
        <v>12.33</v>
      </c>
      <c r="D206" s="77">
        <v>2.1000000000000001E-2</v>
      </c>
      <c r="E206" s="77">
        <v>5.0999999999999997E-2</v>
      </c>
      <c r="F206" s="77">
        <v>8.5000000000000006E-2</v>
      </c>
      <c r="G206" s="77" t="s">
        <v>822</v>
      </c>
      <c r="H206" s="77" t="s">
        <v>822</v>
      </c>
      <c r="I206" s="77" t="s">
        <v>822</v>
      </c>
      <c r="J206" s="77" t="s">
        <v>822</v>
      </c>
      <c r="K206" s="77" t="s">
        <v>822</v>
      </c>
      <c r="L206" s="2" t="s">
        <v>822</v>
      </c>
      <c r="M206" s="2" t="s">
        <v>822</v>
      </c>
      <c r="N206" s="2" t="s">
        <v>4118</v>
      </c>
      <c r="X206" s="5">
        <v>2.2999999999999998</v>
      </c>
      <c r="Y206" s="2"/>
      <c r="Z206" s="84">
        <v>0.02</v>
      </c>
      <c r="AA206" s="84">
        <v>0.02</v>
      </c>
      <c r="AB206" s="84">
        <v>2.1999999999999999E-2</v>
      </c>
      <c r="AC206" s="84">
        <v>5.2999999999999999E-2</v>
      </c>
      <c r="AD206" s="84">
        <v>8.6999999999999994E-2</v>
      </c>
      <c r="AE206" s="84" t="s">
        <v>822</v>
      </c>
      <c r="AF206" s="84" t="s">
        <v>822</v>
      </c>
      <c r="AG206" s="84" t="s">
        <v>822</v>
      </c>
      <c r="AH206" s="33"/>
      <c r="AI206" s="33">
        <v>2.2999999999999998</v>
      </c>
      <c r="AJ206" s="100">
        <f t="shared" si="20"/>
        <v>58.253865217391308</v>
      </c>
      <c r="AK206" s="105">
        <f t="shared" si="17"/>
        <v>2.1000000000000001E-2</v>
      </c>
      <c r="AL206" s="106">
        <f t="shared" si="18"/>
        <v>5.1999999999999998E-2</v>
      </c>
      <c r="AM206" s="77">
        <f t="shared" si="16"/>
        <v>8.5000000000000006E-2</v>
      </c>
      <c r="AO206" s="33">
        <v>2.2999999999999998</v>
      </c>
      <c r="AP206">
        <v>2.1000000000000001E-2</v>
      </c>
      <c r="AQ206">
        <v>5.1999999999999998E-2</v>
      </c>
      <c r="AR206">
        <v>8.5000000000000006E-2</v>
      </c>
    </row>
    <row r="207" spans="1:44" ht="15" thickBot="1" x14ac:dyDescent="0.25">
      <c r="A207" t="s">
        <v>1246</v>
      </c>
      <c r="B207" s="5">
        <v>2.34</v>
      </c>
      <c r="C207" s="5" t="str">
        <f t="shared" si="19"/>
        <v>12.34</v>
      </c>
      <c r="D207" s="77">
        <v>2.1000000000000001E-2</v>
      </c>
      <c r="E207" s="77">
        <v>5.0999999999999997E-2</v>
      </c>
      <c r="F207" s="77">
        <v>8.4000000000000005E-2</v>
      </c>
      <c r="G207" s="77" t="s">
        <v>822</v>
      </c>
      <c r="H207" s="77" t="s">
        <v>822</v>
      </c>
      <c r="I207" s="77" t="s">
        <v>822</v>
      </c>
      <c r="J207" s="77" t="s">
        <v>822</v>
      </c>
      <c r="K207" s="77" t="s">
        <v>822</v>
      </c>
      <c r="L207" s="2" t="s">
        <v>822</v>
      </c>
      <c r="M207" s="2" t="s">
        <v>822</v>
      </c>
      <c r="N207" s="2" t="s">
        <v>4118</v>
      </c>
      <c r="X207" s="5">
        <v>2.31</v>
      </c>
      <c r="Y207" s="2"/>
      <c r="Z207" s="84">
        <v>0.02</v>
      </c>
      <c r="AA207" s="84">
        <v>0.02</v>
      </c>
      <c r="AB207" s="84">
        <v>2.1999999999999999E-2</v>
      </c>
      <c r="AC207" s="84">
        <v>5.2999999999999999E-2</v>
      </c>
      <c r="AD207" s="84">
        <v>8.6999999999999994E-2</v>
      </c>
      <c r="AE207" s="84" t="s">
        <v>822</v>
      </c>
      <c r="AF207" s="84" t="s">
        <v>822</v>
      </c>
      <c r="AG207" s="84" t="s">
        <v>822</v>
      </c>
      <c r="AH207" s="33"/>
      <c r="AI207">
        <v>2.31</v>
      </c>
      <c r="AJ207" s="100">
        <f t="shared" si="20"/>
        <v>58.001683982683986</v>
      </c>
      <c r="AK207" s="105">
        <f t="shared" si="17"/>
        <v>2.1000000000000001E-2</v>
      </c>
      <c r="AL207" s="106">
        <f t="shared" si="18"/>
        <v>5.1999999999999998E-2</v>
      </c>
      <c r="AM207" s="77">
        <f t="shared" si="16"/>
        <v>8.5000000000000006E-2</v>
      </c>
      <c r="AO207">
        <v>2.31</v>
      </c>
      <c r="AP207">
        <v>2.1000000000000001E-2</v>
      </c>
      <c r="AQ207">
        <v>5.1999999999999998E-2</v>
      </c>
      <c r="AR207">
        <v>8.5000000000000006E-2</v>
      </c>
    </row>
    <row r="208" spans="1:44" ht="15.75" thickBot="1" x14ac:dyDescent="0.25">
      <c r="A208" t="s">
        <v>1246</v>
      </c>
      <c r="B208" s="5">
        <v>2.35</v>
      </c>
      <c r="C208" s="5" t="str">
        <f t="shared" si="19"/>
        <v>12.35</v>
      </c>
      <c r="D208" s="77">
        <v>2.1000000000000001E-2</v>
      </c>
      <c r="E208" s="77">
        <v>5.0999999999999997E-2</v>
      </c>
      <c r="F208" s="77">
        <v>8.4000000000000005E-2</v>
      </c>
      <c r="G208" s="77" t="s">
        <v>822</v>
      </c>
      <c r="H208" s="77" t="s">
        <v>822</v>
      </c>
      <c r="I208" s="77" t="s">
        <v>822</v>
      </c>
      <c r="J208" s="77" t="s">
        <v>822</v>
      </c>
      <c r="K208" s="77" t="s">
        <v>822</v>
      </c>
      <c r="L208" s="2" t="s">
        <v>822</v>
      </c>
      <c r="M208" s="2" t="s">
        <v>822</v>
      </c>
      <c r="N208" s="2" t="s">
        <v>4118</v>
      </c>
      <c r="X208" s="5">
        <v>2.3199999999999998</v>
      </c>
      <c r="Y208" s="85">
        <v>2.3199999999999998</v>
      </c>
      <c r="Z208" s="84">
        <v>0.02</v>
      </c>
      <c r="AA208" s="84">
        <v>0.02</v>
      </c>
      <c r="AB208" s="84">
        <v>2.1000000000000001E-2</v>
      </c>
      <c r="AC208" s="84">
        <v>5.1999999999999998E-2</v>
      </c>
      <c r="AD208" s="84">
        <v>8.5000000000000006E-2</v>
      </c>
      <c r="AE208" s="84" t="s">
        <v>822</v>
      </c>
      <c r="AF208" s="84" t="s">
        <v>822</v>
      </c>
      <c r="AG208" s="84" t="s">
        <v>822</v>
      </c>
      <c r="AH208" s="33"/>
      <c r="AI208" s="33">
        <v>2.3199999999999998</v>
      </c>
      <c r="AJ208" s="100">
        <f t="shared" si="20"/>
        <v>57.751676724137937</v>
      </c>
      <c r="AK208" s="105">
        <f t="shared" si="17"/>
        <v>2.1000000000000001E-2</v>
      </c>
      <c r="AL208" s="106">
        <f t="shared" si="18"/>
        <v>5.1999999999999998E-2</v>
      </c>
      <c r="AM208" s="77">
        <f t="shared" si="16"/>
        <v>8.5000000000000006E-2</v>
      </c>
      <c r="AO208" s="33">
        <v>2.3199999999999998</v>
      </c>
      <c r="AP208">
        <v>2.1000000000000001E-2</v>
      </c>
      <c r="AQ208">
        <v>5.1999999999999998E-2</v>
      </c>
      <c r="AR208">
        <v>8.5000000000000006E-2</v>
      </c>
    </row>
    <row r="209" spans="1:44" ht="15" thickBot="1" x14ac:dyDescent="0.25">
      <c r="A209" t="s">
        <v>1246</v>
      </c>
      <c r="B209" s="5">
        <v>2.36</v>
      </c>
      <c r="C209" s="5" t="str">
        <f t="shared" si="19"/>
        <v>12.36</v>
      </c>
      <c r="D209" s="77">
        <v>0.02</v>
      </c>
      <c r="E209" s="77">
        <v>5.0999999999999997E-2</v>
      </c>
      <c r="F209" s="77">
        <v>8.4000000000000005E-2</v>
      </c>
      <c r="G209" s="77" t="s">
        <v>822</v>
      </c>
      <c r="H209" s="77" t="s">
        <v>822</v>
      </c>
      <c r="I209" s="77" t="s">
        <v>822</v>
      </c>
      <c r="J209" s="77" t="s">
        <v>822</v>
      </c>
      <c r="K209" s="77" t="s">
        <v>822</v>
      </c>
      <c r="L209" s="2" t="s">
        <v>822</v>
      </c>
      <c r="M209" s="2" t="s">
        <v>822</v>
      </c>
      <c r="N209" s="2" t="s">
        <v>4118</v>
      </c>
      <c r="X209" s="5">
        <v>2.33</v>
      </c>
      <c r="Z209" s="84">
        <v>0.02</v>
      </c>
      <c r="AA209" s="84">
        <v>0.02</v>
      </c>
      <c r="AB209" s="84">
        <v>2.1000000000000001E-2</v>
      </c>
      <c r="AC209" s="84">
        <v>5.1999999999999998E-2</v>
      </c>
      <c r="AD209" s="84">
        <v>8.5000000000000006E-2</v>
      </c>
      <c r="AE209" s="84" t="s">
        <v>822</v>
      </c>
      <c r="AF209" s="84" t="s">
        <v>822</v>
      </c>
      <c r="AG209" s="84" t="s">
        <v>822</v>
      </c>
      <c r="AH209" s="33"/>
      <c r="AI209">
        <v>2.33</v>
      </c>
      <c r="AJ209" s="100">
        <f t="shared" si="20"/>
        <v>57.503815450643778</v>
      </c>
      <c r="AK209" s="105">
        <f t="shared" si="17"/>
        <v>2.1000000000000001E-2</v>
      </c>
      <c r="AL209" s="106">
        <f t="shared" si="18"/>
        <v>5.0999999999999997E-2</v>
      </c>
      <c r="AM209" s="77">
        <f t="shared" si="16"/>
        <v>8.5000000000000006E-2</v>
      </c>
      <c r="AO209">
        <v>2.33</v>
      </c>
      <c r="AP209">
        <v>2.1000000000000001E-2</v>
      </c>
      <c r="AQ209">
        <v>5.0999999999999997E-2</v>
      </c>
      <c r="AR209">
        <v>8.5000000000000006E-2</v>
      </c>
    </row>
    <row r="210" spans="1:44" ht="15" thickBot="1" x14ac:dyDescent="0.25">
      <c r="A210" t="s">
        <v>1246</v>
      </c>
      <c r="B210" s="5">
        <v>2.37</v>
      </c>
      <c r="C210" s="5" t="str">
        <f t="shared" si="19"/>
        <v>12.37</v>
      </c>
      <c r="D210" s="77">
        <v>0.02</v>
      </c>
      <c r="E210" s="77">
        <v>5.0999999999999997E-2</v>
      </c>
      <c r="F210" s="77">
        <v>8.3000000000000004E-2</v>
      </c>
      <c r="G210" s="77" t="s">
        <v>822</v>
      </c>
      <c r="H210" s="77" t="s">
        <v>822</v>
      </c>
      <c r="I210" s="77" t="s">
        <v>822</v>
      </c>
      <c r="J210" s="77" t="s">
        <v>822</v>
      </c>
      <c r="K210" s="77" t="s">
        <v>822</v>
      </c>
      <c r="L210" s="2" t="s">
        <v>822</v>
      </c>
      <c r="M210" s="2" t="s">
        <v>822</v>
      </c>
      <c r="N210" s="2" t="s">
        <v>4118</v>
      </c>
      <c r="X210" s="5">
        <v>2.34</v>
      </c>
      <c r="Z210" s="84">
        <v>0.02</v>
      </c>
      <c r="AA210" s="84">
        <v>0.02</v>
      </c>
      <c r="AB210" s="84">
        <v>2.1000000000000001E-2</v>
      </c>
      <c r="AC210" s="84">
        <v>5.1999999999999998E-2</v>
      </c>
      <c r="AD210" s="84">
        <v>8.5000000000000006E-2</v>
      </c>
      <c r="AE210" s="84" t="s">
        <v>822</v>
      </c>
      <c r="AF210" s="84" t="s">
        <v>822</v>
      </c>
      <c r="AG210" s="84" t="s">
        <v>822</v>
      </c>
      <c r="AH210" s="33"/>
      <c r="AI210" s="33">
        <v>2.34</v>
      </c>
      <c r="AJ210" s="100">
        <f t="shared" si="20"/>
        <v>57.258072649572654</v>
      </c>
      <c r="AK210" s="105">
        <f t="shared" si="17"/>
        <v>2.1000000000000001E-2</v>
      </c>
      <c r="AL210" s="106">
        <f t="shared" si="18"/>
        <v>5.0999999999999997E-2</v>
      </c>
      <c r="AM210" s="77">
        <f t="shared" si="16"/>
        <v>8.4000000000000005E-2</v>
      </c>
      <c r="AO210" s="33">
        <v>2.34</v>
      </c>
      <c r="AP210">
        <v>2.1000000000000001E-2</v>
      </c>
      <c r="AQ210">
        <v>5.0999999999999997E-2</v>
      </c>
      <c r="AR210">
        <v>8.4000000000000005E-2</v>
      </c>
    </row>
    <row r="211" spans="1:44" ht="15" thickBot="1" x14ac:dyDescent="0.25">
      <c r="A211" t="s">
        <v>1246</v>
      </c>
      <c r="B211" s="5">
        <v>2.38</v>
      </c>
      <c r="C211" s="5" t="str">
        <f t="shared" si="19"/>
        <v>12.38</v>
      </c>
      <c r="D211" s="77">
        <v>0.02</v>
      </c>
      <c r="E211" s="77">
        <v>5.0999999999999997E-2</v>
      </c>
      <c r="F211" s="77">
        <v>8.3000000000000004E-2</v>
      </c>
      <c r="G211" s="77" t="s">
        <v>822</v>
      </c>
      <c r="H211" s="77" t="s">
        <v>822</v>
      </c>
      <c r="I211" s="77" t="s">
        <v>822</v>
      </c>
      <c r="J211" s="77" t="s">
        <v>822</v>
      </c>
      <c r="K211" s="77" t="s">
        <v>822</v>
      </c>
      <c r="L211" s="2" t="s">
        <v>822</v>
      </c>
      <c r="M211" s="2" t="s">
        <v>822</v>
      </c>
      <c r="N211" s="2" t="s">
        <v>4118</v>
      </c>
      <c r="X211" s="5">
        <v>2.35</v>
      </c>
      <c r="Y211" s="2"/>
      <c r="Z211" s="84">
        <v>0.02</v>
      </c>
      <c r="AA211" s="84">
        <v>0.02</v>
      </c>
      <c r="AB211" s="84">
        <v>2.1000000000000001E-2</v>
      </c>
      <c r="AC211" s="84">
        <v>5.1999999999999998E-2</v>
      </c>
      <c r="AD211" s="84">
        <v>8.5000000000000006E-2</v>
      </c>
      <c r="AE211" s="84" t="s">
        <v>822</v>
      </c>
      <c r="AF211" s="84" t="s">
        <v>822</v>
      </c>
      <c r="AG211" s="84" t="s">
        <v>822</v>
      </c>
      <c r="AH211" s="33"/>
      <c r="AI211">
        <v>2.35</v>
      </c>
      <c r="AJ211" s="100">
        <f t="shared" si="20"/>
        <v>57.014421276595741</v>
      </c>
      <c r="AK211" s="105">
        <f t="shared" si="17"/>
        <v>2.1000000000000001E-2</v>
      </c>
      <c r="AL211" s="106">
        <f t="shared" si="18"/>
        <v>5.0999999999999997E-2</v>
      </c>
      <c r="AM211" s="77">
        <f t="shared" si="16"/>
        <v>8.4000000000000005E-2</v>
      </c>
      <c r="AO211">
        <v>2.35</v>
      </c>
      <c r="AP211">
        <v>2.1000000000000001E-2</v>
      </c>
      <c r="AQ211">
        <v>5.0999999999999997E-2</v>
      </c>
      <c r="AR211">
        <v>8.4000000000000005E-2</v>
      </c>
    </row>
    <row r="212" spans="1:44" ht="15" thickBot="1" x14ac:dyDescent="0.25">
      <c r="A212" t="s">
        <v>1246</v>
      </c>
      <c r="B212" s="5">
        <v>2.39</v>
      </c>
      <c r="C212" s="5" t="str">
        <f t="shared" si="19"/>
        <v>12.39</v>
      </c>
      <c r="D212" s="77">
        <v>0.02</v>
      </c>
      <c r="E212" s="77">
        <v>0.05</v>
      </c>
      <c r="F212" s="77">
        <v>8.3000000000000004E-2</v>
      </c>
      <c r="G212" s="77" t="s">
        <v>822</v>
      </c>
      <c r="H212" s="77" t="s">
        <v>822</v>
      </c>
      <c r="I212" s="77" t="s">
        <v>822</v>
      </c>
      <c r="J212" s="77" t="s">
        <v>822</v>
      </c>
      <c r="K212" s="77" t="s">
        <v>822</v>
      </c>
      <c r="L212" s="2" t="s">
        <v>822</v>
      </c>
      <c r="M212" s="2" t="s">
        <v>822</v>
      </c>
      <c r="N212" s="2" t="s">
        <v>4118</v>
      </c>
      <c r="X212" s="5">
        <v>2.36</v>
      </c>
      <c r="Y212" s="2"/>
      <c r="Z212" s="84">
        <v>0.02</v>
      </c>
      <c r="AA212" s="84">
        <v>0.02</v>
      </c>
      <c r="AB212" s="84">
        <v>2.1000000000000001E-2</v>
      </c>
      <c r="AC212" s="84">
        <v>5.1999999999999998E-2</v>
      </c>
      <c r="AD212" s="84">
        <v>8.5000000000000006E-2</v>
      </c>
      <c r="AE212" s="84" t="s">
        <v>822</v>
      </c>
      <c r="AF212" s="84" t="s">
        <v>822</v>
      </c>
      <c r="AG212" s="84" t="s">
        <v>822</v>
      </c>
      <c r="AH212" s="33"/>
      <c r="AI212" s="33">
        <v>2.36</v>
      </c>
      <c r="AJ212" s="100">
        <f t="shared" si="20"/>
        <v>56.772834745762715</v>
      </c>
      <c r="AK212" s="105">
        <f t="shared" si="17"/>
        <v>0.02</v>
      </c>
      <c r="AL212" s="106">
        <f t="shared" si="18"/>
        <v>5.0999999999999997E-2</v>
      </c>
      <c r="AM212" s="77">
        <f t="shared" si="16"/>
        <v>8.4000000000000005E-2</v>
      </c>
      <c r="AO212" s="33">
        <v>2.36</v>
      </c>
      <c r="AP212">
        <v>0.02</v>
      </c>
      <c r="AQ212">
        <v>5.0999999999999997E-2</v>
      </c>
      <c r="AR212">
        <v>8.4000000000000005E-2</v>
      </c>
    </row>
    <row r="213" spans="1:44" ht="15" thickBot="1" x14ac:dyDescent="0.25">
      <c r="A213" t="s">
        <v>1246</v>
      </c>
      <c r="B213" s="5">
        <v>2.4</v>
      </c>
      <c r="C213" s="5" t="str">
        <f t="shared" si="19"/>
        <v>12.4</v>
      </c>
      <c r="D213" s="77">
        <v>0.02</v>
      </c>
      <c r="E213" s="77">
        <v>0.05</v>
      </c>
      <c r="F213" s="77">
        <v>8.3000000000000004E-2</v>
      </c>
      <c r="G213" s="77" t="s">
        <v>822</v>
      </c>
      <c r="H213" s="77" t="s">
        <v>822</v>
      </c>
      <c r="I213" s="77" t="s">
        <v>822</v>
      </c>
      <c r="J213" s="77" t="s">
        <v>822</v>
      </c>
      <c r="K213" s="77" t="s">
        <v>822</v>
      </c>
      <c r="L213" s="2" t="s">
        <v>822</v>
      </c>
      <c r="M213" s="2" t="s">
        <v>822</v>
      </c>
      <c r="N213" s="2" t="s">
        <v>4118</v>
      </c>
      <c r="X213" s="5">
        <v>2.37</v>
      </c>
      <c r="Y213" s="2"/>
      <c r="Z213" s="84">
        <v>0.02</v>
      </c>
      <c r="AA213" s="84">
        <v>0.02</v>
      </c>
      <c r="AB213" s="84">
        <v>2.1000000000000001E-2</v>
      </c>
      <c r="AC213" s="84">
        <v>5.1999999999999998E-2</v>
      </c>
      <c r="AD213" s="84">
        <v>8.5000000000000006E-2</v>
      </c>
      <c r="AE213" s="84" t="s">
        <v>822</v>
      </c>
      <c r="AF213" s="84" t="s">
        <v>822</v>
      </c>
      <c r="AG213" s="84" t="s">
        <v>822</v>
      </c>
      <c r="AH213" s="33"/>
      <c r="AI213">
        <v>2.37</v>
      </c>
      <c r="AJ213" s="100">
        <f t="shared" si="20"/>
        <v>56.53328691983122</v>
      </c>
      <c r="AK213" s="105">
        <f t="shared" si="17"/>
        <v>0.02</v>
      </c>
      <c r="AL213" s="106">
        <f t="shared" si="18"/>
        <v>5.0999999999999997E-2</v>
      </c>
      <c r="AM213" s="77">
        <f t="shared" si="16"/>
        <v>8.3000000000000004E-2</v>
      </c>
      <c r="AO213">
        <v>2.37</v>
      </c>
      <c r="AP213">
        <v>0.02</v>
      </c>
      <c r="AQ213">
        <v>5.0999999999999997E-2</v>
      </c>
      <c r="AR213">
        <v>8.3000000000000004E-2</v>
      </c>
    </row>
    <row r="214" spans="1:44" ht="15" thickBot="1" x14ac:dyDescent="0.25">
      <c r="A214" t="s">
        <v>1246</v>
      </c>
      <c r="B214" s="5">
        <v>2.41</v>
      </c>
      <c r="C214" s="5" t="str">
        <f t="shared" si="19"/>
        <v>12.41</v>
      </c>
      <c r="D214" s="77">
        <v>0.02</v>
      </c>
      <c r="E214" s="77">
        <v>0.05</v>
      </c>
      <c r="F214" s="77">
        <v>8.2000000000000003E-2</v>
      </c>
      <c r="G214" s="77" t="s">
        <v>822</v>
      </c>
      <c r="H214" s="77" t="s">
        <v>822</v>
      </c>
      <c r="I214" s="77" t="s">
        <v>822</v>
      </c>
      <c r="J214" s="77" t="s">
        <v>822</v>
      </c>
      <c r="K214" s="77" t="s">
        <v>822</v>
      </c>
      <c r="L214" s="2" t="s">
        <v>822</v>
      </c>
      <c r="M214" s="2" t="s">
        <v>822</v>
      </c>
      <c r="N214" s="2" t="s">
        <v>4118</v>
      </c>
      <c r="X214" s="5">
        <v>2.38</v>
      </c>
      <c r="Y214" s="2"/>
      <c r="Z214" s="84">
        <v>0.02</v>
      </c>
      <c r="AA214" s="84">
        <v>0.02</v>
      </c>
      <c r="AB214" s="84">
        <v>2.1000000000000001E-2</v>
      </c>
      <c r="AC214" s="84">
        <v>5.1999999999999998E-2</v>
      </c>
      <c r="AD214" s="84">
        <v>8.5000000000000006E-2</v>
      </c>
      <c r="AE214" s="84" t="s">
        <v>822</v>
      </c>
      <c r="AF214" s="84" t="s">
        <v>822</v>
      </c>
      <c r="AG214" s="84" t="s">
        <v>822</v>
      </c>
      <c r="AH214" s="33"/>
      <c r="AI214" s="33">
        <v>2.38</v>
      </c>
      <c r="AJ214" s="100">
        <f t="shared" si="20"/>
        <v>56.295752100840339</v>
      </c>
      <c r="AK214" s="105">
        <f t="shared" si="17"/>
        <v>0.02</v>
      </c>
      <c r="AL214" s="106">
        <f t="shared" si="18"/>
        <v>5.0999999999999997E-2</v>
      </c>
      <c r="AM214" s="77">
        <f t="shared" ref="AM214:AM228" si="21">ROUND(((0.0283*AJ214)+0.5201)*0.03937,3)</f>
        <v>8.3000000000000004E-2</v>
      </c>
      <c r="AO214" s="33">
        <v>2.38</v>
      </c>
      <c r="AP214">
        <v>0.02</v>
      </c>
      <c r="AQ214">
        <v>5.0999999999999997E-2</v>
      </c>
      <c r="AR214">
        <v>8.3000000000000004E-2</v>
      </c>
    </row>
    <row r="215" spans="1:44" ht="15" thickBot="1" x14ac:dyDescent="0.25">
      <c r="A215" t="s">
        <v>1246</v>
      </c>
      <c r="B215" s="5">
        <v>2.42</v>
      </c>
      <c r="C215" s="5" t="str">
        <f t="shared" si="19"/>
        <v>12.42</v>
      </c>
      <c r="D215" s="77">
        <v>0.02</v>
      </c>
      <c r="E215" s="77">
        <v>0.05</v>
      </c>
      <c r="F215" s="77">
        <v>8.2000000000000003E-2</v>
      </c>
      <c r="G215" s="77" t="s">
        <v>822</v>
      </c>
      <c r="H215" s="77" t="s">
        <v>822</v>
      </c>
      <c r="I215" s="77" t="s">
        <v>822</v>
      </c>
      <c r="J215" s="77" t="s">
        <v>822</v>
      </c>
      <c r="K215" s="77" t="s">
        <v>822</v>
      </c>
      <c r="L215" s="2" t="s">
        <v>822</v>
      </c>
      <c r="M215" s="2" t="s">
        <v>822</v>
      </c>
      <c r="N215" s="2" t="s">
        <v>4118</v>
      </c>
      <c r="X215" s="5">
        <v>2.39</v>
      </c>
      <c r="Y215" s="2"/>
      <c r="Z215" s="84">
        <v>0.02</v>
      </c>
      <c r="AA215" s="84">
        <v>0.02</v>
      </c>
      <c r="AB215" s="84">
        <v>2.1000000000000001E-2</v>
      </c>
      <c r="AC215" s="84">
        <v>5.1999999999999998E-2</v>
      </c>
      <c r="AD215" s="84">
        <v>8.5000000000000006E-2</v>
      </c>
      <c r="AE215" s="84" t="s">
        <v>822</v>
      </c>
      <c r="AF215" s="84" t="s">
        <v>822</v>
      </c>
      <c r="AG215" s="84" t="s">
        <v>822</v>
      </c>
      <c r="AH215" s="33"/>
      <c r="AI215">
        <v>2.39</v>
      </c>
      <c r="AJ215" s="100">
        <f t="shared" si="20"/>
        <v>56.060205020920499</v>
      </c>
      <c r="AK215" s="105">
        <f t="shared" si="17"/>
        <v>0.02</v>
      </c>
      <c r="AL215" s="106">
        <f t="shared" si="18"/>
        <v>0.05</v>
      </c>
      <c r="AM215" s="77">
        <f t="shared" si="21"/>
        <v>8.3000000000000004E-2</v>
      </c>
      <c r="AO215">
        <v>2.39</v>
      </c>
      <c r="AP215">
        <v>0.02</v>
      </c>
      <c r="AQ215">
        <v>0.05</v>
      </c>
      <c r="AR215">
        <v>8.3000000000000004E-2</v>
      </c>
    </row>
    <row r="216" spans="1:44" ht="15" thickBot="1" x14ac:dyDescent="0.25">
      <c r="A216" t="s">
        <v>1246</v>
      </c>
      <c r="B216" s="5">
        <v>2.4300000000000002</v>
      </c>
      <c r="C216" s="5" t="str">
        <f t="shared" si="19"/>
        <v>12.43</v>
      </c>
      <c r="D216" s="77">
        <v>0.02</v>
      </c>
      <c r="E216" s="77">
        <v>0.05</v>
      </c>
      <c r="F216" s="77">
        <v>8.2000000000000003E-2</v>
      </c>
      <c r="G216" s="77" t="s">
        <v>822</v>
      </c>
      <c r="H216" s="77" t="s">
        <v>822</v>
      </c>
      <c r="I216" s="77" t="s">
        <v>822</v>
      </c>
      <c r="J216" s="77" t="s">
        <v>822</v>
      </c>
      <c r="K216" s="77" t="s">
        <v>822</v>
      </c>
      <c r="L216" s="2" t="s">
        <v>822</v>
      </c>
      <c r="M216" s="2" t="s">
        <v>822</v>
      </c>
      <c r="N216" s="2" t="s">
        <v>4118</v>
      </c>
      <c r="X216" s="5">
        <v>2.4</v>
      </c>
      <c r="Y216" s="2"/>
      <c r="Z216" s="84">
        <v>0.02</v>
      </c>
      <c r="AA216" s="84">
        <v>0.02</v>
      </c>
      <c r="AB216" s="84">
        <v>2.1000000000000001E-2</v>
      </c>
      <c r="AC216" s="84">
        <v>5.1999999999999998E-2</v>
      </c>
      <c r="AD216" s="84">
        <v>8.5000000000000006E-2</v>
      </c>
      <c r="AE216" s="84" t="s">
        <v>822</v>
      </c>
      <c r="AF216" s="84" t="s">
        <v>822</v>
      </c>
      <c r="AG216" s="84" t="s">
        <v>822</v>
      </c>
      <c r="AH216" s="33"/>
      <c r="AI216" s="33">
        <v>2.4</v>
      </c>
      <c r="AJ216" s="100">
        <f t="shared" si="20"/>
        <v>55.826620833333337</v>
      </c>
      <c r="AK216" s="105">
        <f t="shared" si="17"/>
        <v>0.02</v>
      </c>
      <c r="AL216" s="106">
        <f t="shared" si="18"/>
        <v>0.05</v>
      </c>
      <c r="AM216" s="77">
        <f t="shared" si="21"/>
        <v>8.3000000000000004E-2</v>
      </c>
      <c r="AO216" s="33">
        <v>2.4</v>
      </c>
      <c r="AP216">
        <v>0.02</v>
      </c>
      <c r="AQ216">
        <v>0.05</v>
      </c>
      <c r="AR216">
        <v>8.3000000000000004E-2</v>
      </c>
    </row>
    <row r="217" spans="1:44" ht="15" thickBot="1" x14ac:dyDescent="0.25">
      <c r="A217" t="s">
        <v>1246</v>
      </c>
      <c r="B217" s="5">
        <v>2.44</v>
      </c>
      <c r="C217" s="5" t="str">
        <f t="shared" si="19"/>
        <v>12.44</v>
      </c>
      <c r="D217" s="77">
        <v>1.9E-2</v>
      </c>
      <c r="E217" s="77">
        <v>4.9000000000000002E-2</v>
      </c>
      <c r="F217" s="77">
        <v>8.2000000000000003E-2</v>
      </c>
      <c r="G217" s="77" t="s">
        <v>822</v>
      </c>
      <c r="H217" s="77" t="s">
        <v>822</v>
      </c>
      <c r="I217" s="77" t="s">
        <v>822</v>
      </c>
      <c r="J217" s="77" t="s">
        <v>822</v>
      </c>
      <c r="K217" s="77" t="s">
        <v>822</v>
      </c>
      <c r="L217" s="2" t="s">
        <v>822</v>
      </c>
      <c r="M217" s="2" t="s">
        <v>822</v>
      </c>
      <c r="N217" s="2" t="s">
        <v>4118</v>
      </c>
      <c r="X217" s="5">
        <v>2.41</v>
      </c>
      <c r="Y217" s="2"/>
      <c r="Z217" s="84">
        <v>0.02</v>
      </c>
      <c r="AA217" s="84">
        <v>0.02</v>
      </c>
      <c r="AB217" s="84">
        <v>2.1000000000000001E-2</v>
      </c>
      <c r="AC217" s="84">
        <v>5.1999999999999998E-2</v>
      </c>
      <c r="AD217" s="84">
        <v>8.5000000000000006E-2</v>
      </c>
      <c r="AE217" s="84" t="s">
        <v>822</v>
      </c>
      <c r="AF217" s="84" t="s">
        <v>822</v>
      </c>
      <c r="AG217" s="84" t="s">
        <v>822</v>
      </c>
      <c r="AH217" s="33"/>
      <c r="AI217">
        <v>2.41</v>
      </c>
      <c r="AJ217" s="100">
        <f t="shared" si="20"/>
        <v>55.594975103734434</v>
      </c>
      <c r="AK217" s="105">
        <f t="shared" si="17"/>
        <v>0.02</v>
      </c>
      <c r="AL217" s="106">
        <f t="shared" si="18"/>
        <v>0.05</v>
      </c>
      <c r="AM217" s="77">
        <f t="shared" si="21"/>
        <v>8.2000000000000003E-2</v>
      </c>
      <c r="AO217">
        <v>2.41</v>
      </c>
      <c r="AP217">
        <v>0.02</v>
      </c>
      <c r="AQ217">
        <v>0.05</v>
      </c>
      <c r="AR217">
        <v>8.2000000000000003E-2</v>
      </c>
    </row>
    <row r="218" spans="1:44" ht="15" thickBot="1" x14ac:dyDescent="0.25">
      <c r="A218" t="s">
        <v>1246</v>
      </c>
      <c r="B218" s="5">
        <v>2.4500000000000002</v>
      </c>
      <c r="C218" s="5" t="str">
        <f t="shared" si="19"/>
        <v>12.45</v>
      </c>
      <c r="D218" s="77">
        <v>1.9E-2</v>
      </c>
      <c r="E218" s="77">
        <v>4.9000000000000002E-2</v>
      </c>
      <c r="F218" s="77">
        <v>8.1000000000000003E-2</v>
      </c>
      <c r="G218" s="77" t="s">
        <v>822</v>
      </c>
      <c r="H218" s="77" t="s">
        <v>822</v>
      </c>
      <c r="I218" s="77" t="s">
        <v>822</v>
      </c>
      <c r="J218" s="77" t="s">
        <v>822</v>
      </c>
      <c r="K218" s="77" t="s">
        <v>822</v>
      </c>
      <c r="L218" s="2" t="s">
        <v>822</v>
      </c>
      <c r="M218" s="2" t="s">
        <v>822</v>
      </c>
      <c r="N218" s="2" t="s">
        <v>4118</v>
      </c>
      <c r="X218" s="5">
        <v>2.42</v>
      </c>
      <c r="Y218" s="2"/>
      <c r="Z218" s="84">
        <v>0.02</v>
      </c>
      <c r="AA218" s="84">
        <v>0.02</v>
      </c>
      <c r="AB218" s="84">
        <v>2.1000000000000001E-2</v>
      </c>
      <c r="AC218" s="84">
        <v>5.1999999999999998E-2</v>
      </c>
      <c r="AD218" s="84">
        <v>8.5000000000000006E-2</v>
      </c>
      <c r="AE218" s="84" t="s">
        <v>822</v>
      </c>
      <c r="AF218" s="84" t="s">
        <v>822</v>
      </c>
      <c r="AG218" s="84" t="s">
        <v>822</v>
      </c>
      <c r="AH218" s="33"/>
      <c r="AI218" s="33">
        <v>2.42</v>
      </c>
      <c r="AJ218" s="100">
        <f t="shared" si="20"/>
        <v>55.365243801652895</v>
      </c>
      <c r="AK218" s="105">
        <f t="shared" si="17"/>
        <v>0.02</v>
      </c>
      <c r="AL218" s="106">
        <f t="shared" si="18"/>
        <v>0.05</v>
      </c>
      <c r="AM218" s="77">
        <f t="shared" si="21"/>
        <v>8.2000000000000003E-2</v>
      </c>
      <c r="AO218" s="33">
        <v>2.42</v>
      </c>
      <c r="AP218">
        <v>0.02</v>
      </c>
      <c r="AQ218">
        <v>0.05</v>
      </c>
      <c r="AR218">
        <v>8.2000000000000003E-2</v>
      </c>
    </row>
    <row r="219" spans="1:44" ht="15" thickBot="1" x14ac:dyDescent="0.25">
      <c r="A219" t="s">
        <v>1246</v>
      </c>
      <c r="B219" s="5">
        <v>2.46</v>
      </c>
      <c r="C219" s="5" t="str">
        <f t="shared" si="19"/>
        <v>12.46</v>
      </c>
      <c r="D219" s="77">
        <v>1.9E-2</v>
      </c>
      <c r="E219" s="77">
        <v>4.9000000000000002E-2</v>
      </c>
      <c r="F219" s="77">
        <v>8.1000000000000003E-2</v>
      </c>
      <c r="G219" s="77" t="s">
        <v>822</v>
      </c>
      <c r="H219" s="77" t="s">
        <v>822</v>
      </c>
      <c r="I219" s="77" t="s">
        <v>822</v>
      </c>
      <c r="J219" s="77" t="s">
        <v>822</v>
      </c>
      <c r="K219" s="77" t="s">
        <v>822</v>
      </c>
      <c r="L219" s="2" t="s">
        <v>822</v>
      </c>
      <c r="M219" s="2" t="s">
        <v>822</v>
      </c>
      <c r="N219" s="2" t="s">
        <v>4118</v>
      </c>
      <c r="X219" s="5">
        <v>2.4300000000000002</v>
      </c>
      <c r="Y219" s="2"/>
      <c r="Z219" s="84">
        <v>0.02</v>
      </c>
      <c r="AA219" s="84">
        <v>0.02</v>
      </c>
      <c r="AB219" s="84">
        <v>2.1000000000000001E-2</v>
      </c>
      <c r="AC219" s="84">
        <v>5.1999999999999998E-2</v>
      </c>
      <c r="AD219" s="84">
        <v>8.5000000000000006E-2</v>
      </c>
      <c r="AE219" s="84" t="s">
        <v>822</v>
      </c>
      <c r="AF219" s="84" t="s">
        <v>822</v>
      </c>
      <c r="AG219" s="84" t="s">
        <v>822</v>
      </c>
      <c r="AH219" s="33"/>
      <c r="AI219">
        <v>2.4300000000000002</v>
      </c>
      <c r="AJ219" s="100">
        <f t="shared" si="20"/>
        <v>55.13740329218107</v>
      </c>
      <c r="AK219" s="105">
        <f t="shared" si="17"/>
        <v>0.02</v>
      </c>
      <c r="AL219" s="106">
        <f t="shared" si="18"/>
        <v>0.05</v>
      </c>
      <c r="AM219" s="77">
        <f t="shared" si="21"/>
        <v>8.2000000000000003E-2</v>
      </c>
      <c r="AO219">
        <v>2.4300000000000002</v>
      </c>
      <c r="AP219">
        <v>0.02</v>
      </c>
      <c r="AQ219">
        <v>0.05</v>
      </c>
      <c r="AR219">
        <v>8.2000000000000003E-2</v>
      </c>
    </row>
    <row r="220" spans="1:44" ht="15" thickBot="1" x14ac:dyDescent="0.25">
      <c r="A220" t="s">
        <v>1246</v>
      </c>
      <c r="B220" s="5">
        <v>2.4700000000000002</v>
      </c>
      <c r="C220" s="5" t="str">
        <f t="shared" si="19"/>
        <v>12.47</v>
      </c>
      <c r="D220" s="77">
        <v>1.9E-2</v>
      </c>
      <c r="E220" s="77">
        <v>4.9000000000000002E-2</v>
      </c>
      <c r="F220" s="77">
        <v>8.1000000000000003E-2</v>
      </c>
      <c r="G220" s="77" t="s">
        <v>822</v>
      </c>
      <c r="H220" s="77" t="s">
        <v>822</v>
      </c>
      <c r="I220" s="77" t="s">
        <v>822</v>
      </c>
      <c r="J220" s="77" t="s">
        <v>822</v>
      </c>
      <c r="K220" s="77" t="s">
        <v>822</v>
      </c>
      <c r="L220" s="2" t="s">
        <v>822</v>
      </c>
      <c r="M220" s="2" t="s">
        <v>822</v>
      </c>
      <c r="N220" s="2" t="s">
        <v>4118</v>
      </c>
      <c r="X220" s="5">
        <v>2.44</v>
      </c>
      <c r="Y220" s="2"/>
      <c r="Z220" s="84">
        <v>0.02</v>
      </c>
      <c r="AA220" s="84">
        <v>0.02</v>
      </c>
      <c r="AB220" s="84">
        <v>2.1000000000000001E-2</v>
      </c>
      <c r="AC220" s="84">
        <v>5.1999999999999998E-2</v>
      </c>
      <c r="AD220" s="84">
        <v>8.5000000000000006E-2</v>
      </c>
      <c r="AE220" s="84" t="s">
        <v>822</v>
      </c>
      <c r="AF220" s="84" t="s">
        <v>822</v>
      </c>
      <c r="AG220" s="84" t="s">
        <v>822</v>
      </c>
      <c r="AH220" s="33"/>
      <c r="AI220" s="33">
        <v>2.44</v>
      </c>
      <c r="AJ220" s="100">
        <f t="shared" si="20"/>
        <v>54.911430327868857</v>
      </c>
      <c r="AK220" s="105">
        <f t="shared" si="17"/>
        <v>1.9E-2</v>
      </c>
      <c r="AL220" s="106">
        <f t="shared" si="18"/>
        <v>4.9000000000000002E-2</v>
      </c>
      <c r="AM220" s="77">
        <f t="shared" si="21"/>
        <v>8.2000000000000003E-2</v>
      </c>
      <c r="AO220" s="33">
        <v>2.44</v>
      </c>
      <c r="AP220">
        <v>1.9E-2</v>
      </c>
      <c r="AQ220">
        <v>4.9000000000000002E-2</v>
      </c>
      <c r="AR220">
        <v>8.2000000000000003E-2</v>
      </c>
    </row>
    <row r="221" spans="1:44" ht="15" thickBot="1" x14ac:dyDescent="0.25">
      <c r="A221" t="s">
        <v>1246</v>
      </c>
      <c r="B221" s="5">
        <v>2.48</v>
      </c>
      <c r="C221" s="5" t="str">
        <f t="shared" si="19"/>
        <v>12.48</v>
      </c>
      <c r="D221" s="77">
        <v>1.9E-2</v>
      </c>
      <c r="E221" s="77">
        <v>4.9000000000000002E-2</v>
      </c>
      <c r="F221" s="77">
        <v>8.1000000000000003E-2</v>
      </c>
      <c r="G221" s="77" t="s">
        <v>822</v>
      </c>
      <c r="H221" s="77" t="s">
        <v>822</v>
      </c>
      <c r="I221" s="77" t="s">
        <v>822</v>
      </c>
      <c r="J221" s="77" t="s">
        <v>822</v>
      </c>
      <c r="K221" s="77" t="s">
        <v>822</v>
      </c>
      <c r="L221" s="2" t="s">
        <v>822</v>
      </c>
      <c r="M221" s="2" t="s">
        <v>822</v>
      </c>
      <c r="N221" s="2" t="s">
        <v>4118</v>
      </c>
      <c r="X221" s="5">
        <v>2.4500000000000002</v>
      </c>
      <c r="Y221" s="2"/>
      <c r="Z221" s="84">
        <v>0.02</v>
      </c>
      <c r="AA221" s="84">
        <v>0.02</v>
      </c>
      <c r="AB221" s="84">
        <v>2.1000000000000001E-2</v>
      </c>
      <c r="AC221" s="84">
        <v>5.1999999999999998E-2</v>
      </c>
      <c r="AD221" s="84">
        <v>8.5000000000000006E-2</v>
      </c>
      <c r="AE221" s="84" t="s">
        <v>822</v>
      </c>
      <c r="AF221" s="84" t="s">
        <v>822</v>
      </c>
      <c r="AG221" s="84" t="s">
        <v>822</v>
      </c>
      <c r="AH221" s="33"/>
      <c r="AI221">
        <v>2.4500000000000002</v>
      </c>
      <c r="AJ221" s="100">
        <f t="shared" si="20"/>
        <v>54.687302040816327</v>
      </c>
      <c r="AK221" s="105">
        <f t="shared" si="17"/>
        <v>1.9E-2</v>
      </c>
      <c r="AL221" s="106">
        <f t="shared" si="18"/>
        <v>4.9000000000000002E-2</v>
      </c>
      <c r="AM221" s="77">
        <f t="shared" si="21"/>
        <v>8.1000000000000003E-2</v>
      </c>
      <c r="AO221">
        <v>2.4500000000000002</v>
      </c>
      <c r="AP221">
        <v>1.9E-2</v>
      </c>
      <c r="AQ221">
        <v>4.9000000000000002E-2</v>
      </c>
      <c r="AR221">
        <v>8.1000000000000003E-2</v>
      </c>
    </row>
    <row r="222" spans="1:44" ht="15" thickBot="1" x14ac:dyDescent="0.25">
      <c r="A222" t="s">
        <v>1246</v>
      </c>
      <c r="B222" s="5">
        <v>2.4900000000000002</v>
      </c>
      <c r="C222" s="5" t="str">
        <f t="shared" si="19"/>
        <v>12.49</v>
      </c>
      <c r="D222" s="77">
        <v>1.9E-2</v>
      </c>
      <c r="E222" s="77">
        <v>4.9000000000000002E-2</v>
      </c>
      <c r="F222" s="77">
        <v>0.08</v>
      </c>
      <c r="G222" s="77" t="s">
        <v>822</v>
      </c>
      <c r="H222" s="77" t="s">
        <v>822</v>
      </c>
      <c r="I222" s="77" t="s">
        <v>822</v>
      </c>
      <c r="J222" s="77" t="s">
        <v>822</v>
      </c>
      <c r="K222" s="77" t="s">
        <v>822</v>
      </c>
      <c r="L222" s="2" t="s">
        <v>822</v>
      </c>
      <c r="M222" s="2" t="s">
        <v>822</v>
      </c>
      <c r="N222" s="2" t="s">
        <v>4118</v>
      </c>
      <c r="X222" s="5">
        <v>2.46</v>
      </c>
      <c r="Y222" s="2"/>
      <c r="Z222" s="84">
        <v>0.02</v>
      </c>
      <c r="AA222" s="84">
        <v>0.02</v>
      </c>
      <c r="AB222" s="84">
        <v>2.1000000000000001E-2</v>
      </c>
      <c r="AC222" s="84">
        <v>5.1999999999999998E-2</v>
      </c>
      <c r="AD222" s="84">
        <v>8.5000000000000006E-2</v>
      </c>
      <c r="AE222" s="84" t="s">
        <v>822</v>
      </c>
      <c r="AF222" s="84" t="s">
        <v>822</v>
      </c>
      <c r="AG222" s="84" t="s">
        <v>822</v>
      </c>
      <c r="AH222" s="33"/>
      <c r="AI222" s="33">
        <v>2.46</v>
      </c>
      <c r="AJ222" s="100">
        <f t="shared" si="20"/>
        <v>54.464995934959354</v>
      </c>
      <c r="AK222" s="105">
        <f t="shared" si="17"/>
        <v>1.9E-2</v>
      </c>
      <c r="AL222" s="106">
        <f t="shared" si="18"/>
        <v>4.9000000000000002E-2</v>
      </c>
      <c r="AM222" s="77">
        <f t="shared" si="21"/>
        <v>8.1000000000000003E-2</v>
      </c>
      <c r="AO222" s="33">
        <v>2.46</v>
      </c>
      <c r="AP222">
        <v>1.9E-2</v>
      </c>
      <c r="AQ222">
        <v>4.9000000000000002E-2</v>
      </c>
      <c r="AR222">
        <v>8.1000000000000003E-2</v>
      </c>
    </row>
    <row r="223" spans="1:44" ht="15" thickBot="1" x14ac:dyDescent="0.25">
      <c r="A223" t="s">
        <v>1246</v>
      </c>
      <c r="B223" s="5">
        <v>2.5</v>
      </c>
      <c r="C223" s="5" t="str">
        <f t="shared" si="19"/>
        <v>12.5</v>
      </c>
      <c r="D223" s="77">
        <v>1.9E-2</v>
      </c>
      <c r="E223" s="77">
        <v>4.8000000000000001E-2</v>
      </c>
      <c r="F223" s="77">
        <v>0.08</v>
      </c>
      <c r="G223" s="77" t="s">
        <v>822</v>
      </c>
      <c r="H223" s="77" t="s">
        <v>822</v>
      </c>
      <c r="I223" s="77" t="s">
        <v>822</v>
      </c>
      <c r="J223" s="77" t="s">
        <v>822</v>
      </c>
      <c r="K223" s="77" t="s">
        <v>822</v>
      </c>
      <c r="L223" s="2" t="s">
        <v>822</v>
      </c>
      <c r="M223" s="2" t="s">
        <v>822</v>
      </c>
      <c r="N223" s="2" t="s">
        <v>4118</v>
      </c>
      <c r="X223" s="5">
        <v>2.4700000000000002</v>
      </c>
      <c r="Z223" s="84">
        <v>0.02</v>
      </c>
      <c r="AA223" s="84">
        <v>0.02</v>
      </c>
      <c r="AB223" s="84">
        <v>2.1000000000000001E-2</v>
      </c>
      <c r="AC223" s="84">
        <v>5.1999999999999998E-2</v>
      </c>
      <c r="AD223" s="84">
        <v>8.5000000000000006E-2</v>
      </c>
      <c r="AE223" s="84" t="s">
        <v>822</v>
      </c>
      <c r="AF223" s="84" t="s">
        <v>822</v>
      </c>
      <c r="AG223" s="84" t="s">
        <v>822</v>
      </c>
      <c r="AH223" s="33"/>
      <c r="AI223">
        <v>2.4700000000000002</v>
      </c>
      <c r="AJ223" s="100">
        <f t="shared" si="20"/>
        <v>54.24448987854251</v>
      </c>
      <c r="AK223" s="105">
        <f t="shared" si="17"/>
        <v>1.9E-2</v>
      </c>
      <c r="AL223" s="106">
        <f t="shared" si="18"/>
        <v>4.9000000000000002E-2</v>
      </c>
      <c r="AM223" s="77">
        <f t="shared" si="21"/>
        <v>8.1000000000000003E-2</v>
      </c>
      <c r="AO223">
        <v>2.4700000000000002</v>
      </c>
      <c r="AP223">
        <v>1.9E-2</v>
      </c>
      <c r="AQ223">
        <v>4.9000000000000002E-2</v>
      </c>
      <c r="AR223">
        <v>8.1000000000000003E-2</v>
      </c>
    </row>
    <row r="224" spans="1:44" ht="15" thickBot="1" x14ac:dyDescent="0.25">
      <c r="A224" t="s">
        <v>1246</v>
      </c>
      <c r="B224" s="5">
        <v>2.5099999999999998</v>
      </c>
      <c r="C224" s="5" t="str">
        <f t="shared" si="19"/>
        <v>12.51</v>
      </c>
      <c r="D224" s="77">
        <v>1.9E-2</v>
      </c>
      <c r="E224" s="77">
        <v>4.8000000000000001E-2</v>
      </c>
      <c r="F224" s="77">
        <v>0.08</v>
      </c>
      <c r="G224" s="77" t="s">
        <v>822</v>
      </c>
      <c r="H224" s="77" t="s">
        <v>822</v>
      </c>
      <c r="I224" s="77" t="s">
        <v>822</v>
      </c>
      <c r="J224" s="77" t="s">
        <v>822</v>
      </c>
      <c r="K224" s="77" t="s">
        <v>822</v>
      </c>
      <c r="L224" s="2" t="s">
        <v>822</v>
      </c>
      <c r="M224" s="2" t="s">
        <v>822</v>
      </c>
      <c r="N224" s="2" t="s">
        <v>4118</v>
      </c>
      <c r="X224" s="5">
        <v>2.48</v>
      </c>
      <c r="Z224" s="84">
        <v>0.02</v>
      </c>
      <c r="AA224" s="84">
        <v>0.02</v>
      </c>
      <c r="AB224" s="84">
        <v>2.1000000000000001E-2</v>
      </c>
      <c r="AC224" s="84">
        <v>5.1999999999999998E-2</v>
      </c>
      <c r="AD224" s="84">
        <v>8.5000000000000006E-2</v>
      </c>
      <c r="AE224" s="84" t="s">
        <v>822</v>
      </c>
      <c r="AF224" s="84" t="s">
        <v>822</v>
      </c>
      <c r="AG224" s="84" t="s">
        <v>822</v>
      </c>
      <c r="AH224" s="33"/>
      <c r="AI224" s="33">
        <v>2.48</v>
      </c>
      <c r="AJ224" s="100">
        <f t="shared" si="20"/>
        <v>54.025762096774194</v>
      </c>
      <c r="AK224" s="105">
        <f t="shared" si="17"/>
        <v>1.9E-2</v>
      </c>
      <c r="AL224" s="106">
        <f t="shared" si="18"/>
        <v>4.9000000000000002E-2</v>
      </c>
      <c r="AM224" s="77">
        <f t="shared" si="21"/>
        <v>8.1000000000000003E-2</v>
      </c>
      <c r="AO224" s="33">
        <v>2.48</v>
      </c>
      <c r="AP224">
        <v>1.9E-2</v>
      </c>
      <c r="AQ224">
        <v>4.9000000000000002E-2</v>
      </c>
      <c r="AR224">
        <v>8.1000000000000003E-2</v>
      </c>
    </row>
    <row r="225" spans="1:44" ht="15" thickBot="1" x14ac:dyDescent="0.25">
      <c r="A225" t="s">
        <v>1246</v>
      </c>
      <c r="B225" s="5">
        <v>2.52</v>
      </c>
      <c r="C225" s="5" t="str">
        <f t="shared" si="19"/>
        <v>12.52</v>
      </c>
      <c r="D225" s="77">
        <v>1.9E-2</v>
      </c>
      <c r="E225" s="77">
        <v>4.8000000000000001E-2</v>
      </c>
      <c r="F225" s="77">
        <v>0.08</v>
      </c>
      <c r="G225" s="77" t="s">
        <v>822</v>
      </c>
      <c r="H225" s="77" t="s">
        <v>822</v>
      </c>
      <c r="I225" s="77" t="s">
        <v>822</v>
      </c>
      <c r="J225" s="77" t="s">
        <v>822</v>
      </c>
      <c r="K225" s="77" t="s">
        <v>822</v>
      </c>
      <c r="L225" s="2" t="s">
        <v>822</v>
      </c>
      <c r="M225" s="2" t="s">
        <v>822</v>
      </c>
      <c r="N225" s="2" t="s">
        <v>4118</v>
      </c>
      <c r="X225" s="5">
        <v>2.4900000000000002</v>
      </c>
      <c r="Z225" s="84">
        <v>0.02</v>
      </c>
      <c r="AA225" s="84">
        <v>0.02</v>
      </c>
      <c r="AB225" s="84">
        <v>2.1000000000000001E-2</v>
      </c>
      <c r="AC225" s="84">
        <v>5.1999999999999998E-2</v>
      </c>
      <c r="AD225" s="84">
        <v>8.5000000000000006E-2</v>
      </c>
      <c r="AE225" s="84" t="s">
        <v>822</v>
      </c>
      <c r="AF225" s="84" t="s">
        <v>822</v>
      </c>
      <c r="AG225" s="84" t="s">
        <v>822</v>
      </c>
      <c r="AH225" s="33"/>
      <c r="AI225">
        <v>2.4900000000000002</v>
      </c>
      <c r="AJ225" s="100">
        <f t="shared" si="20"/>
        <v>53.808791164658629</v>
      </c>
      <c r="AK225" s="105">
        <f t="shared" si="17"/>
        <v>1.9E-2</v>
      </c>
      <c r="AL225" s="106">
        <f t="shared" si="18"/>
        <v>4.9000000000000002E-2</v>
      </c>
      <c r="AM225" s="77">
        <f t="shared" si="21"/>
        <v>0.08</v>
      </c>
      <c r="AO225">
        <v>2.4900000000000002</v>
      </c>
      <c r="AP225">
        <v>1.9E-2</v>
      </c>
      <c r="AQ225">
        <v>4.9000000000000002E-2</v>
      </c>
      <c r="AR225">
        <v>0.08</v>
      </c>
    </row>
    <row r="226" spans="1:44" ht="15.75" thickBot="1" x14ac:dyDescent="0.25">
      <c r="A226" t="s">
        <v>1246</v>
      </c>
      <c r="B226" s="5">
        <v>2.5299999999999998</v>
      </c>
      <c r="C226" s="5" t="str">
        <f t="shared" si="19"/>
        <v>12.53</v>
      </c>
      <c r="D226" s="77">
        <v>1.9E-2</v>
      </c>
      <c r="E226" s="77">
        <v>4.8000000000000001E-2</v>
      </c>
      <c r="F226" s="77">
        <v>0.08</v>
      </c>
      <c r="G226" s="77" t="s">
        <v>822</v>
      </c>
      <c r="H226" s="77" t="s">
        <v>822</v>
      </c>
      <c r="I226" s="77" t="s">
        <v>822</v>
      </c>
      <c r="J226" s="77" t="s">
        <v>822</v>
      </c>
      <c r="K226" s="77" t="s">
        <v>822</v>
      </c>
      <c r="L226" s="2" t="s">
        <v>822</v>
      </c>
      <c r="M226" s="2" t="s">
        <v>822</v>
      </c>
      <c r="N226" s="2" t="s">
        <v>4118</v>
      </c>
      <c r="X226" s="5">
        <v>2.5</v>
      </c>
      <c r="Y226" s="85">
        <v>2.5</v>
      </c>
      <c r="Z226" s="84">
        <v>1.9E-2</v>
      </c>
      <c r="AA226" s="84">
        <v>1.9E-2</v>
      </c>
      <c r="AB226" s="84">
        <v>1.9E-2</v>
      </c>
      <c r="AC226" s="84">
        <v>4.8000000000000001E-2</v>
      </c>
      <c r="AD226" s="84">
        <v>0.08</v>
      </c>
      <c r="AE226" s="84" t="s">
        <v>822</v>
      </c>
      <c r="AF226" s="84" t="s">
        <v>822</v>
      </c>
      <c r="AG226" s="84" t="s">
        <v>822</v>
      </c>
      <c r="AH226" s="33"/>
      <c r="AI226" s="33">
        <v>2.5</v>
      </c>
      <c r="AJ226" s="100">
        <f t="shared" si="20"/>
        <v>53.593556</v>
      </c>
      <c r="AK226" s="105">
        <f t="shared" si="17"/>
        <v>1.9E-2</v>
      </c>
      <c r="AL226" s="106">
        <f t="shared" si="18"/>
        <v>4.8000000000000001E-2</v>
      </c>
      <c r="AM226" s="77">
        <f t="shared" si="21"/>
        <v>0.08</v>
      </c>
      <c r="AO226" s="33">
        <v>2.5</v>
      </c>
      <c r="AP226">
        <v>1.9E-2</v>
      </c>
      <c r="AQ226">
        <v>4.8000000000000001E-2</v>
      </c>
      <c r="AR226">
        <v>0.08</v>
      </c>
    </row>
    <row r="227" spans="1:44" ht="15" thickBot="1" x14ac:dyDescent="0.25">
      <c r="A227" t="s">
        <v>1246</v>
      </c>
      <c r="B227" s="5">
        <v>2.54</v>
      </c>
      <c r="C227" s="5" t="str">
        <f t="shared" si="19"/>
        <v>12.54</v>
      </c>
      <c r="D227" s="77">
        <v>1.9E-2</v>
      </c>
      <c r="E227" s="77">
        <v>4.8000000000000001E-2</v>
      </c>
      <c r="F227" s="77">
        <v>0.08</v>
      </c>
      <c r="G227" s="77" t="s">
        <v>822</v>
      </c>
      <c r="H227" s="77" t="s">
        <v>822</v>
      </c>
      <c r="I227" s="77" t="s">
        <v>822</v>
      </c>
      <c r="J227" s="77" t="s">
        <v>822</v>
      </c>
      <c r="K227" s="77" t="s">
        <v>822</v>
      </c>
      <c r="L227" s="2" t="s">
        <v>822</v>
      </c>
      <c r="M227" s="2" t="s">
        <v>822</v>
      </c>
      <c r="N227" s="2" t="s">
        <v>4118</v>
      </c>
      <c r="X227" s="5">
        <v>2.5099999999999998</v>
      </c>
      <c r="Z227" s="84">
        <v>1.9E-2</v>
      </c>
      <c r="AA227" s="84">
        <v>1.9E-2</v>
      </c>
      <c r="AB227" s="84">
        <v>1.9E-2</v>
      </c>
      <c r="AC227" s="84">
        <v>4.8000000000000001E-2</v>
      </c>
      <c r="AD227" s="84">
        <v>0.08</v>
      </c>
      <c r="AE227" s="84" t="s">
        <v>822</v>
      </c>
      <c r="AF227" s="84" t="s">
        <v>822</v>
      </c>
      <c r="AG227" s="84" t="s">
        <v>822</v>
      </c>
      <c r="AH227" s="33"/>
      <c r="AI227">
        <v>2.5099999999999998</v>
      </c>
      <c r="AJ227" s="100">
        <f t="shared" si="20"/>
        <v>53.380035856573713</v>
      </c>
      <c r="AK227" s="105">
        <f t="shared" si="17"/>
        <v>1.9E-2</v>
      </c>
      <c r="AL227" s="106">
        <f t="shared" si="18"/>
        <v>4.8000000000000001E-2</v>
      </c>
      <c r="AM227" s="77">
        <f t="shared" si="21"/>
        <v>0.08</v>
      </c>
      <c r="AO227">
        <v>2.5099999999999998</v>
      </c>
      <c r="AP227">
        <v>1.9E-2</v>
      </c>
      <c r="AQ227">
        <v>4.8000000000000001E-2</v>
      </c>
      <c r="AR227">
        <v>0.08</v>
      </c>
    </row>
    <row r="228" spans="1:44" ht="15" thickBot="1" x14ac:dyDescent="0.25">
      <c r="A228" t="s">
        <v>1246</v>
      </c>
      <c r="B228" s="5">
        <v>2.5499999999999998</v>
      </c>
      <c r="C228" s="5" t="str">
        <f t="shared" si="19"/>
        <v>12.55</v>
      </c>
      <c r="D228" s="77">
        <v>1.9E-2</v>
      </c>
      <c r="E228" s="77">
        <v>4.8000000000000001E-2</v>
      </c>
      <c r="F228" s="77">
        <v>0.08</v>
      </c>
      <c r="G228" s="77">
        <v>0.111</v>
      </c>
      <c r="H228" s="77">
        <v>0.14299999999999999</v>
      </c>
      <c r="I228" s="77">
        <v>0.17499999999999999</v>
      </c>
      <c r="J228" s="77" t="s">
        <v>822</v>
      </c>
      <c r="K228" s="77" t="s">
        <v>822</v>
      </c>
      <c r="L228" s="2" t="s">
        <v>822</v>
      </c>
      <c r="M228" s="2" t="s">
        <v>822</v>
      </c>
      <c r="N228" s="2" t="s">
        <v>4118</v>
      </c>
      <c r="X228" s="5">
        <v>2.52</v>
      </c>
      <c r="Z228" s="84">
        <v>1.9E-2</v>
      </c>
      <c r="AA228" s="84">
        <v>1.9E-2</v>
      </c>
      <c r="AB228" s="84">
        <v>1.9E-2</v>
      </c>
      <c r="AC228" s="84">
        <v>4.8000000000000001E-2</v>
      </c>
      <c r="AD228" s="84">
        <v>0.08</v>
      </c>
      <c r="AE228" s="84" t="s">
        <v>822</v>
      </c>
      <c r="AF228" s="84" t="s">
        <v>822</v>
      </c>
      <c r="AG228" s="84" t="s">
        <v>822</v>
      </c>
      <c r="AH228" s="33"/>
      <c r="AI228" s="33">
        <v>2.52</v>
      </c>
      <c r="AJ228" s="100">
        <f t="shared" si="20"/>
        <v>53.168210317460321</v>
      </c>
      <c r="AK228" s="105">
        <f t="shared" si="17"/>
        <v>1.9E-2</v>
      </c>
      <c r="AL228" s="106">
        <f t="shared" si="18"/>
        <v>4.8000000000000001E-2</v>
      </c>
      <c r="AM228" s="77">
        <f t="shared" si="21"/>
        <v>0.08</v>
      </c>
      <c r="AO228" s="33">
        <v>2.52</v>
      </c>
      <c r="AP228">
        <v>1.9E-2</v>
      </c>
      <c r="AQ228">
        <v>4.8000000000000001E-2</v>
      </c>
      <c r="AR228">
        <v>0.08</v>
      </c>
    </row>
    <row r="229" spans="1:44" ht="15" thickBot="1" x14ac:dyDescent="0.25">
      <c r="A229" t="s">
        <v>1246</v>
      </c>
      <c r="B229" s="5">
        <v>2.56</v>
      </c>
      <c r="C229" s="5" t="str">
        <f t="shared" si="19"/>
        <v>12.56</v>
      </c>
      <c r="D229" s="77">
        <v>1.9E-2</v>
      </c>
      <c r="E229" s="77">
        <v>4.8000000000000001E-2</v>
      </c>
      <c r="F229" s="77">
        <v>0.08</v>
      </c>
      <c r="G229" s="77">
        <v>0.111</v>
      </c>
      <c r="H229" s="77">
        <v>0.14299999999999999</v>
      </c>
      <c r="I229" s="77">
        <v>0.17499999999999999</v>
      </c>
      <c r="J229" s="77" t="s">
        <v>822</v>
      </c>
      <c r="K229" s="77" t="s">
        <v>822</v>
      </c>
      <c r="L229" s="2" t="s">
        <v>822</v>
      </c>
      <c r="M229" s="2" t="s">
        <v>822</v>
      </c>
      <c r="N229" s="2" t="s">
        <v>4118</v>
      </c>
      <c r="X229" s="5">
        <v>2.5299999999999998</v>
      </c>
      <c r="Z229" s="84">
        <v>1.9E-2</v>
      </c>
      <c r="AA229" s="84">
        <v>1.9E-2</v>
      </c>
      <c r="AB229" s="84">
        <v>1.9E-2</v>
      </c>
      <c r="AC229" s="84">
        <v>4.8000000000000001E-2</v>
      </c>
      <c r="AD229" s="84">
        <v>0.08</v>
      </c>
      <c r="AE229" s="84" t="s">
        <v>822</v>
      </c>
      <c r="AF229" s="84" t="s">
        <v>822</v>
      </c>
      <c r="AG229" s="84" t="s">
        <v>822</v>
      </c>
      <c r="AH229" s="33"/>
      <c r="AI229">
        <v>2.5299999999999998</v>
      </c>
      <c r="AJ229" s="100">
        <f t="shared" si="20"/>
        <v>52.958059288537555</v>
      </c>
      <c r="AK229" s="105"/>
      <c r="AL229" s="33"/>
    </row>
    <row r="230" spans="1:44" ht="15" thickBot="1" x14ac:dyDescent="0.25">
      <c r="A230" t="s">
        <v>1246</v>
      </c>
      <c r="B230" s="5">
        <v>2.57</v>
      </c>
      <c r="C230" s="5" t="str">
        <f t="shared" si="19"/>
        <v>12.57</v>
      </c>
      <c r="D230" s="77">
        <v>1.9E-2</v>
      </c>
      <c r="E230" s="77">
        <v>4.8000000000000001E-2</v>
      </c>
      <c r="F230" s="77">
        <v>0.08</v>
      </c>
      <c r="G230" s="77">
        <v>0.111</v>
      </c>
      <c r="H230" s="77">
        <v>0.14299999999999999</v>
      </c>
      <c r="I230" s="77">
        <v>0.17499999999999999</v>
      </c>
      <c r="J230" s="77" t="s">
        <v>822</v>
      </c>
      <c r="K230" s="77" t="s">
        <v>822</v>
      </c>
      <c r="L230" s="2" t="s">
        <v>822</v>
      </c>
      <c r="M230" s="2" t="s">
        <v>822</v>
      </c>
      <c r="N230" s="2" t="s">
        <v>4118</v>
      </c>
      <c r="X230" s="5">
        <v>2.54</v>
      </c>
      <c r="Z230" s="84">
        <v>1.9E-2</v>
      </c>
      <c r="AA230" s="84">
        <v>1.9E-2</v>
      </c>
      <c r="AB230" s="84">
        <v>1.9E-2</v>
      </c>
      <c r="AC230" s="84">
        <v>4.8000000000000001E-2</v>
      </c>
      <c r="AD230" s="84">
        <v>0.08</v>
      </c>
      <c r="AE230" s="84" t="s">
        <v>822</v>
      </c>
      <c r="AF230" s="84" t="s">
        <v>822</v>
      </c>
      <c r="AG230" s="84" t="s">
        <v>822</v>
      </c>
      <c r="AH230" s="33"/>
      <c r="AI230" s="33">
        <v>2.54</v>
      </c>
      <c r="AJ230" s="100">
        <f t="shared" si="20"/>
        <v>52.749562992125988</v>
      </c>
      <c r="AK230" s="105"/>
      <c r="AL230" s="33"/>
    </row>
    <row r="231" spans="1:44" ht="15.75" thickBot="1" x14ac:dyDescent="0.25">
      <c r="A231" t="s">
        <v>1246</v>
      </c>
      <c r="B231" s="5">
        <v>2.58</v>
      </c>
      <c r="C231" s="5" t="str">
        <f t="shared" si="19"/>
        <v>12.58</v>
      </c>
      <c r="D231" s="77">
        <v>1.9E-2</v>
      </c>
      <c r="E231" s="77">
        <v>4.8000000000000001E-2</v>
      </c>
      <c r="F231" s="77">
        <v>0.08</v>
      </c>
      <c r="G231" s="77">
        <v>0.111</v>
      </c>
      <c r="H231" s="77">
        <v>0.14299999999999999</v>
      </c>
      <c r="I231" s="77">
        <v>0.17499999999999999</v>
      </c>
      <c r="J231" s="77" t="s">
        <v>822</v>
      </c>
      <c r="K231" s="77" t="s">
        <v>822</v>
      </c>
      <c r="L231" s="2" t="s">
        <v>822</v>
      </c>
      <c r="M231" s="2" t="s">
        <v>822</v>
      </c>
      <c r="N231" s="2" t="s">
        <v>4118</v>
      </c>
      <c r="X231" s="5">
        <v>2.5499999999999998</v>
      </c>
      <c r="Y231" s="85">
        <v>2.5499999999999998</v>
      </c>
      <c r="Z231" s="84">
        <v>1.7999999999999999E-2</v>
      </c>
      <c r="AA231" s="84">
        <v>1.7999999999999999E-2</v>
      </c>
      <c r="AB231" s="84">
        <v>1.9E-2</v>
      </c>
      <c r="AC231" s="84">
        <v>4.8000000000000001E-2</v>
      </c>
      <c r="AD231" s="84">
        <v>0.08</v>
      </c>
      <c r="AE231" s="84">
        <v>0.111</v>
      </c>
      <c r="AF231" s="84">
        <v>0.14299999999999999</v>
      </c>
      <c r="AG231" s="84">
        <v>0.17499999999999999</v>
      </c>
      <c r="AH231" s="33"/>
      <c r="AI231">
        <v>2.5499999999999998</v>
      </c>
      <c r="AJ231" s="100">
        <f t="shared" si="20"/>
        <v>52.542701960784321</v>
      </c>
      <c r="AK231" s="105"/>
      <c r="AL231" s="33"/>
    </row>
    <row r="232" spans="1:44" ht="15" thickBot="1" x14ac:dyDescent="0.25">
      <c r="A232" t="s">
        <v>1246</v>
      </c>
      <c r="B232" s="5">
        <v>2.59</v>
      </c>
      <c r="C232" s="5" t="str">
        <f t="shared" si="19"/>
        <v>12.59</v>
      </c>
      <c r="D232" s="77">
        <v>1.9E-2</v>
      </c>
      <c r="E232" s="77">
        <v>4.8000000000000001E-2</v>
      </c>
      <c r="F232" s="77">
        <v>0.08</v>
      </c>
      <c r="G232" s="77">
        <v>0.111</v>
      </c>
      <c r="H232" s="77">
        <v>0.14299999999999999</v>
      </c>
      <c r="I232" s="77">
        <v>0.17499999999999999</v>
      </c>
      <c r="J232" s="77" t="s">
        <v>822</v>
      </c>
      <c r="K232" s="77" t="s">
        <v>822</v>
      </c>
      <c r="L232" s="2" t="s">
        <v>822</v>
      </c>
      <c r="M232" s="2" t="s">
        <v>822</v>
      </c>
      <c r="N232" s="2" t="s">
        <v>4118</v>
      </c>
      <c r="X232" s="5">
        <v>2.56</v>
      </c>
      <c r="Z232" s="84">
        <v>1.7999999999999999E-2</v>
      </c>
      <c r="AA232" s="84">
        <v>1.7999999999999999E-2</v>
      </c>
      <c r="AB232" s="84">
        <v>1.9E-2</v>
      </c>
      <c r="AC232" s="84">
        <v>4.8000000000000001E-2</v>
      </c>
      <c r="AD232" s="84">
        <v>0.08</v>
      </c>
      <c r="AE232" s="84">
        <v>0.111</v>
      </c>
      <c r="AF232" s="84">
        <v>0.14299999999999999</v>
      </c>
      <c r="AG232" s="84">
        <v>0.17499999999999999</v>
      </c>
      <c r="AH232" s="33"/>
      <c r="AI232" s="33">
        <v>2.56</v>
      </c>
      <c r="AJ232" s="100">
        <f t="shared" si="20"/>
        <v>52.337457031249997</v>
      </c>
      <c r="AK232" s="28"/>
      <c r="AL232" s="33"/>
    </row>
    <row r="233" spans="1:44" ht="15" thickBot="1" x14ac:dyDescent="0.25">
      <c r="A233" t="s">
        <v>1246</v>
      </c>
      <c r="B233" s="5">
        <v>2.6</v>
      </c>
      <c r="C233" s="5" t="str">
        <f t="shared" si="19"/>
        <v>12.6</v>
      </c>
      <c r="D233" s="77">
        <v>1.9E-2</v>
      </c>
      <c r="E233" s="77">
        <v>4.8000000000000001E-2</v>
      </c>
      <c r="F233" s="77">
        <v>0.08</v>
      </c>
      <c r="G233" s="77">
        <v>0.111</v>
      </c>
      <c r="H233" s="77">
        <v>0.14299999999999999</v>
      </c>
      <c r="I233" s="77">
        <v>0.17499999999999999</v>
      </c>
      <c r="J233" s="77" t="s">
        <v>822</v>
      </c>
      <c r="K233" s="77" t="s">
        <v>822</v>
      </c>
      <c r="L233" s="2" t="s">
        <v>822</v>
      </c>
      <c r="M233" s="2" t="s">
        <v>822</v>
      </c>
      <c r="N233" s="2" t="s">
        <v>4118</v>
      </c>
      <c r="X233" s="5">
        <v>2.57</v>
      </c>
      <c r="Z233" s="84">
        <v>1.7999999999999999E-2</v>
      </c>
      <c r="AA233" s="84">
        <v>1.7999999999999999E-2</v>
      </c>
      <c r="AB233" s="84">
        <v>1.9E-2</v>
      </c>
      <c r="AC233" s="84">
        <v>4.8000000000000001E-2</v>
      </c>
      <c r="AD233" s="84">
        <v>0.08</v>
      </c>
      <c r="AE233" s="84">
        <v>0.111</v>
      </c>
      <c r="AF233" s="84">
        <v>0.14299999999999999</v>
      </c>
      <c r="AG233" s="84">
        <v>0.17499999999999999</v>
      </c>
      <c r="AH233" s="33"/>
      <c r="AI233">
        <v>2.57</v>
      </c>
      <c r="AJ233" s="100">
        <f t="shared" si="20"/>
        <v>52.133809338521402</v>
      </c>
      <c r="AK233" s="28"/>
      <c r="AL233" s="33"/>
    </row>
    <row r="234" spans="1:44" ht="15" thickBot="1" x14ac:dyDescent="0.25">
      <c r="A234" t="s">
        <v>1246</v>
      </c>
      <c r="B234" s="5">
        <v>2.61</v>
      </c>
      <c r="C234" s="5" t="str">
        <f t="shared" si="19"/>
        <v>12.61</v>
      </c>
      <c r="D234" s="77">
        <v>1.9E-2</v>
      </c>
      <c r="E234" s="77">
        <v>4.8000000000000001E-2</v>
      </c>
      <c r="F234" s="77">
        <v>0.08</v>
      </c>
      <c r="G234" s="77">
        <v>0.111</v>
      </c>
      <c r="H234" s="77">
        <v>0.14299999999999999</v>
      </c>
      <c r="I234" s="77">
        <v>0.17499999999999999</v>
      </c>
      <c r="J234" s="77" t="s">
        <v>822</v>
      </c>
      <c r="K234" s="77" t="s">
        <v>822</v>
      </c>
      <c r="L234" s="2" t="s">
        <v>822</v>
      </c>
      <c r="M234" s="2" t="s">
        <v>822</v>
      </c>
      <c r="N234" s="2" t="s">
        <v>4118</v>
      </c>
      <c r="X234" s="5">
        <v>2.58</v>
      </c>
      <c r="Z234" s="84">
        <v>1.7999999999999999E-2</v>
      </c>
      <c r="AA234" s="84">
        <v>1.7999999999999999E-2</v>
      </c>
      <c r="AB234" s="84">
        <v>1.9E-2</v>
      </c>
      <c r="AC234" s="84">
        <v>4.8000000000000001E-2</v>
      </c>
      <c r="AD234" s="84">
        <v>0.08</v>
      </c>
      <c r="AE234" s="84">
        <v>0.111</v>
      </c>
      <c r="AF234" s="84">
        <v>0.14299999999999999</v>
      </c>
      <c r="AG234" s="84">
        <v>0.17499999999999999</v>
      </c>
      <c r="AH234" s="33"/>
      <c r="AI234" s="33">
        <v>2.58</v>
      </c>
      <c r="AJ234" s="100">
        <f t="shared" si="20"/>
        <v>51.931740310077522</v>
      </c>
      <c r="AK234" s="28"/>
      <c r="AL234" s="33"/>
    </row>
    <row r="235" spans="1:44" ht="15" thickBot="1" x14ac:dyDescent="0.25">
      <c r="A235" t="s">
        <v>1246</v>
      </c>
      <c r="B235" s="5">
        <v>2.62</v>
      </c>
      <c r="C235" s="5" t="str">
        <f t="shared" si="19"/>
        <v>12.62</v>
      </c>
      <c r="D235" s="77">
        <v>1.9E-2</v>
      </c>
      <c r="E235" s="77">
        <v>4.8000000000000001E-2</v>
      </c>
      <c r="F235" s="77">
        <v>0.08</v>
      </c>
      <c r="G235" s="77">
        <v>0.111</v>
      </c>
      <c r="H235" s="77">
        <v>0.14299999999999999</v>
      </c>
      <c r="I235" s="77">
        <v>0.17499999999999999</v>
      </c>
      <c r="J235" s="77" t="s">
        <v>822</v>
      </c>
      <c r="K235" s="77" t="s">
        <v>822</v>
      </c>
      <c r="L235" s="2" t="s">
        <v>822</v>
      </c>
      <c r="M235" s="2" t="s">
        <v>822</v>
      </c>
      <c r="N235" s="2" t="s">
        <v>4118</v>
      </c>
      <c r="X235" s="5">
        <v>2.59</v>
      </c>
      <c r="Z235" s="84">
        <v>1.7999999999999999E-2</v>
      </c>
      <c r="AA235" s="84">
        <v>1.7999999999999999E-2</v>
      </c>
      <c r="AB235" s="84">
        <v>1.9E-2</v>
      </c>
      <c r="AC235" s="84">
        <v>4.8000000000000001E-2</v>
      </c>
      <c r="AD235" s="84">
        <v>0.08</v>
      </c>
      <c r="AE235" s="84">
        <v>0.111</v>
      </c>
      <c r="AF235" s="84">
        <v>0.14299999999999999</v>
      </c>
      <c r="AG235" s="84">
        <v>0.17499999999999999</v>
      </c>
      <c r="AH235" s="33"/>
      <c r="AI235">
        <v>2.59</v>
      </c>
      <c r="AJ235" s="100">
        <f t="shared" si="20"/>
        <v>51.731231660231664</v>
      </c>
      <c r="AK235" s="28"/>
      <c r="AL235" s="33"/>
    </row>
    <row r="236" spans="1:44" ht="15" thickBot="1" x14ac:dyDescent="0.25">
      <c r="A236" t="s">
        <v>1246</v>
      </c>
      <c r="B236" s="5">
        <v>2.63</v>
      </c>
      <c r="C236" s="5" t="str">
        <f t="shared" si="19"/>
        <v>12.63</v>
      </c>
      <c r="D236" s="77">
        <v>1.9E-2</v>
      </c>
      <c r="E236" s="77">
        <v>4.8000000000000001E-2</v>
      </c>
      <c r="F236" s="77">
        <v>0.08</v>
      </c>
      <c r="G236" s="77">
        <v>0.111</v>
      </c>
      <c r="H236" s="77">
        <v>0.14299999999999999</v>
      </c>
      <c r="I236" s="77">
        <v>0.17499999999999999</v>
      </c>
      <c r="J236" s="77" t="s">
        <v>822</v>
      </c>
      <c r="K236" s="77" t="s">
        <v>822</v>
      </c>
      <c r="L236" s="2" t="s">
        <v>822</v>
      </c>
      <c r="M236" s="2" t="s">
        <v>822</v>
      </c>
      <c r="N236" s="2" t="s">
        <v>4118</v>
      </c>
      <c r="X236" s="5">
        <v>2.6</v>
      </c>
      <c r="Z236" s="84">
        <v>1.7999999999999999E-2</v>
      </c>
      <c r="AA236" s="84">
        <v>1.7999999999999999E-2</v>
      </c>
      <c r="AB236" s="84">
        <v>1.9E-2</v>
      </c>
      <c r="AC236" s="84">
        <v>4.8000000000000001E-2</v>
      </c>
      <c r="AD236" s="84">
        <v>0.08</v>
      </c>
      <c r="AE236" s="84">
        <v>0.111</v>
      </c>
      <c r="AF236" s="84">
        <v>0.14299999999999999</v>
      </c>
      <c r="AG236" s="84">
        <v>0.17499999999999999</v>
      </c>
      <c r="AH236" s="33"/>
      <c r="AI236" s="33">
        <v>2.6</v>
      </c>
      <c r="AJ236" s="100">
        <f t="shared" si="20"/>
        <v>51.532265384615386</v>
      </c>
      <c r="AK236" s="28"/>
      <c r="AL236" s="33"/>
    </row>
    <row r="237" spans="1:44" ht="15" thickBot="1" x14ac:dyDescent="0.25">
      <c r="A237" t="s">
        <v>1246</v>
      </c>
      <c r="B237" s="5">
        <v>2.64</v>
      </c>
      <c r="C237" s="5" t="str">
        <f t="shared" si="19"/>
        <v>12.64</v>
      </c>
      <c r="D237" s="77">
        <v>1.9E-2</v>
      </c>
      <c r="E237" s="77">
        <v>4.8000000000000001E-2</v>
      </c>
      <c r="F237" s="77">
        <v>0.08</v>
      </c>
      <c r="G237" s="77">
        <v>0.111</v>
      </c>
      <c r="H237" s="77">
        <v>0.14299999999999999</v>
      </c>
      <c r="I237" s="77">
        <v>0.17499999999999999</v>
      </c>
      <c r="J237" s="77" t="s">
        <v>822</v>
      </c>
      <c r="K237" s="77" t="s">
        <v>822</v>
      </c>
      <c r="L237" s="2" t="s">
        <v>822</v>
      </c>
      <c r="M237" s="2" t="s">
        <v>822</v>
      </c>
      <c r="N237" s="2" t="s">
        <v>4118</v>
      </c>
      <c r="X237" s="5">
        <v>2.61</v>
      </c>
      <c r="Z237" s="84">
        <v>1.7999999999999999E-2</v>
      </c>
      <c r="AA237" s="84">
        <v>1.7999999999999999E-2</v>
      </c>
      <c r="AB237" s="84">
        <v>1.9E-2</v>
      </c>
      <c r="AC237" s="84">
        <v>4.8000000000000001E-2</v>
      </c>
      <c r="AD237" s="84">
        <v>0.08</v>
      </c>
      <c r="AE237" s="84">
        <v>0.111</v>
      </c>
      <c r="AF237" s="84">
        <v>0.14299999999999999</v>
      </c>
      <c r="AG237" s="84">
        <v>0.17499999999999999</v>
      </c>
      <c r="AH237" s="33"/>
      <c r="AI237">
        <v>2.61</v>
      </c>
      <c r="AJ237" s="100">
        <f t="shared" si="20"/>
        <v>51.334823754789277</v>
      </c>
      <c r="AK237" s="28"/>
      <c r="AL237" s="33"/>
    </row>
    <row r="238" spans="1:44" ht="15" thickBot="1" x14ac:dyDescent="0.25">
      <c r="A238" t="s">
        <v>1246</v>
      </c>
      <c r="B238" s="5">
        <v>2.65</v>
      </c>
      <c r="C238" s="5" t="str">
        <f t="shared" si="19"/>
        <v>12.65</v>
      </c>
      <c r="D238" s="77">
        <v>1.9E-2</v>
      </c>
      <c r="E238" s="77">
        <v>4.8000000000000001E-2</v>
      </c>
      <c r="F238" s="77">
        <v>0.08</v>
      </c>
      <c r="G238" s="77">
        <v>0.111</v>
      </c>
      <c r="H238" s="77">
        <v>0.14299999999999999</v>
      </c>
      <c r="I238" s="77">
        <v>0.17499999999999999</v>
      </c>
      <c r="J238" s="77" t="s">
        <v>822</v>
      </c>
      <c r="K238" s="77" t="s">
        <v>822</v>
      </c>
      <c r="L238" s="2" t="s">
        <v>822</v>
      </c>
      <c r="M238" s="2" t="s">
        <v>822</v>
      </c>
      <c r="N238" s="2" t="s">
        <v>4118</v>
      </c>
      <c r="X238" s="5">
        <v>2.62</v>
      </c>
      <c r="Z238" s="84">
        <v>1.7999999999999999E-2</v>
      </c>
      <c r="AA238" s="84">
        <v>1.7999999999999999E-2</v>
      </c>
      <c r="AB238" s="84">
        <v>1.9E-2</v>
      </c>
      <c r="AC238" s="84">
        <v>4.8000000000000001E-2</v>
      </c>
      <c r="AD238" s="84">
        <v>0.08</v>
      </c>
      <c r="AE238" s="84">
        <v>0.111</v>
      </c>
      <c r="AF238" s="84">
        <v>0.14299999999999999</v>
      </c>
      <c r="AG238" s="84">
        <v>0.17499999999999999</v>
      </c>
      <c r="AH238" s="33"/>
      <c r="AI238" s="33">
        <v>2.62</v>
      </c>
      <c r="AJ238" s="100">
        <f t="shared" si="20"/>
        <v>51.138889312977099</v>
      </c>
      <c r="AK238" s="28"/>
      <c r="AL238" s="33"/>
    </row>
    <row r="239" spans="1:44" ht="15" thickBot="1" x14ac:dyDescent="0.25">
      <c r="A239" t="s">
        <v>1246</v>
      </c>
      <c r="B239" s="5">
        <v>2.66</v>
      </c>
      <c r="C239" s="5" t="str">
        <f t="shared" si="19"/>
        <v>12.66</v>
      </c>
      <c r="D239" s="77">
        <v>1.9E-2</v>
      </c>
      <c r="E239" s="77">
        <v>4.8000000000000001E-2</v>
      </c>
      <c r="F239" s="77">
        <v>0.08</v>
      </c>
      <c r="G239" s="77">
        <v>0.111</v>
      </c>
      <c r="H239" s="77">
        <v>0.14299999999999999</v>
      </c>
      <c r="I239" s="77">
        <v>0.17499999999999999</v>
      </c>
      <c r="J239" s="77" t="s">
        <v>822</v>
      </c>
      <c r="K239" s="77" t="s">
        <v>822</v>
      </c>
      <c r="L239" s="2" t="s">
        <v>822</v>
      </c>
      <c r="M239" s="2" t="s">
        <v>822</v>
      </c>
      <c r="N239" s="2" t="s">
        <v>4118</v>
      </c>
      <c r="X239" s="5">
        <v>2.63</v>
      </c>
      <c r="Z239" s="84">
        <v>1.7999999999999999E-2</v>
      </c>
      <c r="AA239" s="84">
        <v>1.7999999999999999E-2</v>
      </c>
      <c r="AB239" s="84">
        <v>1.9E-2</v>
      </c>
      <c r="AC239" s="84">
        <v>4.8000000000000001E-2</v>
      </c>
      <c r="AD239" s="84">
        <v>0.08</v>
      </c>
      <c r="AE239" s="84">
        <v>0.111</v>
      </c>
      <c r="AF239" s="84">
        <v>0.14299999999999999</v>
      </c>
      <c r="AG239" s="84">
        <v>0.17499999999999999</v>
      </c>
      <c r="AH239" s="33"/>
      <c r="AI239">
        <v>2.63</v>
      </c>
      <c r="AJ239" s="100">
        <f t="shared" si="20"/>
        <v>50.944444866920158</v>
      </c>
      <c r="AK239" s="28"/>
      <c r="AL239" s="33"/>
    </row>
    <row r="240" spans="1:44" ht="15" thickBot="1" x14ac:dyDescent="0.25">
      <c r="A240" t="s">
        <v>1246</v>
      </c>
      <c r="B240" s="5">
        <v>2.67</v>
      </c>
      <c r="C240" s="5" t="str">
        <f t="shared" si="19"/>
        <v>12.67</v>
      </c>
      <c r="D240" s="77">
        <v>1.9E-2</v>
      </c>
      <c r="E240" s="77">
        <v>4.8000000000000001E-2</v>
      </c>
      <c r="F240" s="77">
        <v>0.08</v>
      </c>
      <c r="G240" s="77">
        <v>0.111</v>
      </c>
      <c r="H240" s="77">
        <v>0.14299999999999999</v>
      </c>
      <c r="I240" s="77">
        <v>0.17499999999999999</v>
      </c>
      <c r="J240" s="77" t="s">
        <v>822</v>
      </c>
      <c r="K240" s="77" t="s">
        <v>822</v>
      </c>
      <c r="L240" s="2" t="s">
        <v>822</v>
      </c>
      <c r="M240" s="2" t="s">
        <v>822</v>
      </c>
      <c r="N240" s="2" t="s">
        <v>4118</v>
      </c>
      <c r="X240" s="5">
        <v>2.64</v>
      </c>
      <c r="Z240" s="84">
        <v>1.7999999999999999E-2</v>
      </c>
      <c r="AA240" s="84">
        <v>1.7999999999999999E-2</v>
      </c>
      <c r="AB240" s="84">
        <v>1.9E-2</v>
      </c>
      <c r="AC240" s="84">
        <v>4.8000000000000001E-2</v>
      </c>
      <c r="AD240" s="84">
        <v>0.08</v>
      </c>
      <c r="AE240" s="84">
        <v>0.111</v>
      </c>
      <c r="AF240" s="84">
        <v>0.14299999999999999</v>
      </c>
      <c r="AG240" s="84">
        <v>0.17499999999999999</v>
      </c>
      <c r="AH240" s="33"/>
      <c r="AI240" s="33">
        <v>2.64</v>
      </c>
      <c r="AJ240" s="100">
        <f t="shared" si="20"/>
        <v>50.751473484848482</v>
      </c>
      <c r="AK240" s="28"/>
      <c r="AL240" s="33"/>
    </row>
    <row r="241" spans="1:38" ht="15" thickBot="1" x14ac:dyDescent="0.25">
      <c r="A241" t="s">
        <v>1246</v>
      </c>
      <c r="B241" s="5">
        <v>2.68</v>
      </c>
      <c r="C241" s="5" t="str">
        <f t="shared" si="19"/>
        <v>12.68</v>
      </c>
      <c r="D241" s="77">
        <v>1.9E-2</v>
      </c>
      <c r="E241" s="77">
        <v>4.8000000000000001E-2</v>
      </c>
      <c r="F241" s="77">
        <v>0.08</v>
      </c>
      <c r="G241" s="77">
        <v>0.111</v>
      </c>
      <c r="H241" s="77">
        <v>0.14299999999999999</v>
      </c>
      <c r="I241" s="77">
        <v>0.17499999999999999</v>
      </c>
      <c r="J241" s="77" t="s">
        <v>822</v>
      </c>
      <c r="K241" s="77" t="s">
        <v>822</v>
      </c>
      <c r="L241" s="2" t="s">
        <v>822</v>
      </c>
      <c r="M241" s="2" t="s">
        <v>822</v>
      </c>
      <c r="N241" s="2" t="s">
        <v>4118</v>
      </c>
      <c r="X241" s="5">
        <v>2.65</v>
      </c>
      <c r="Z241" s="84">
        <v>1.7999999999999999E-2</v>
      </c>
      <c r="AA241" s="84">
        <v>1.7999999999999999E-2</v>
      </c>
      <c r="AB241" s="84">
        <v>1.9E-2</v>
      </c>
      <c r="AC241" s="84">
        <v>4.8000000000000001E-2</v>
      </c>
      <c r="AD241" s="84">
        <v>0.08</v>
      </c>
      <c r="AE241" s="84">
        <v>0.111</v>
      </c>
      <c r="AF241" s="84">
        <v>0.14299999999999999</v>
      </c>
      <c r="AG241" s="84">
        <v>0.17499999999999999</v>
      </c>
      <c r="AH241" s="33"/>
      <c r="AI241">
        <v>2.65</v>
      </c>
      <c r="AJ241" s="100">
        <f t="shared" si="20"/>
        <v>50.559958490566039</v>
      </c>
      <c r="AK241" s="28"/>
      <c r="AL241" s="33"/>
    </row>
    <row r="242" spans="1:38" ht="15" thickBot="1" x14ac:dyDescent="0.25">
      <c r="A242" t="s">
        <v>1246</v>
      </c>
      <c r="B242" s="5">
        <v>2.69</v>
      </c>
      <c r="C242" s="5" t="str">
        <f t="shared" si="19"/>
        <v>12.69</v>
      </c>
      <c r="D242" s="77">
        <v>1.9E-2</v>
      </c>
      <c r="E242" s="77">
        <v>4.8000000000000001E-2</v>
      </c>
      <c r="F242" s="77">
        <v>0.08</v>
      </c>
      <c r="G242" s="77">
        <v>0.111</v>
      </c>
      <c r="H242" s="77">
        <v>0.14299999999999999</v>
      </c>
      <c r="I242" s="77">
        <v>0.17499999999999999</v>
      </c>
      <c r="J242" s="77" t="s">
        <v>822</v>
      </c>
      <c r="K242" s="77" t="s">
        <v>822</v>
      </c>
      <c r="L242" s="2" t="s">
        <v>822</v>
      </c>
      <c r="M242" s="2" t="s">
        <v>822</v>
      </c>
      <c r="N242" s="2" t="s">
        <v>4118</v>
      </c>
      <c r="X242" s="5">
        <v>2.66</v>
      </c>
      <c r="Z242" s="84">
        <v>1.7999999999999999E-2</v>
      </c>
      <c r="AA242" s="84">
        <v>1.7999999999999999E-2</v>
      </c>
      <c r="AB242" s="84">
        <v>1.9E-2</v>
      </c>
      <c r="AC242" s="84">
        <v>4.8000000000000001E-2</v>
      </c>
      <c r="AD242" s="84">
        <v>0.08</v>
      </c>
      <c r="AE242" s="84">
        <v>0.111</v>
      </c>
      <c r="AF242" s="84">
        <v>0.14299999999999999</v>
      </c>
      <c r="AG242" s="84">
        <v>0.17499999999999999</v>
      </c>
      <c r="AH242" s="33"/>
      <c r="AI242" s="33">
        <v>2.66</v>
      </c>
      <c r="AJ242" s="100">
        <f t="shared" si="20"/>
        <v>50.369883458646612</v>
      </c>
      <c r="AK242" s="28"/>
      <c r="AL242" s="33"/>
    </row>
    <row r="243" spans="1:38" ht="15" thickBot="1" x14ac:dyDescent="0.25">
      <c r="A243" t="s">
        <v>1246</v>
      </c>
      <c r="B243" s="5">
        <v>2.7</v>
      </c>
      <c r="C243" s="5" t="str">
        <f t="shared" si="19"/>
        <v>12.7</v>
      </c>
      <c r="D243" s="77">
        <v>1.9E-2</v>
      </c>
      <c r="E243" s="77">
        <v>4.8000000000000001E-2</v>
      </c>
      <c r="F243" s="77">
        <v>0.08</v>
      </c>
      <c r="G243" s="77">
        <v>0.111</v>
      </c>
      <c r="H243" s="77">
        <v>0.14299999999999999</v>
      </c>
      <c r="I243" s="77">
        <v>0.17499999999999999</v>
      </c>
      <c r="J243" s="77" t="s">
        <v>822</v>
      </c>
      <c r="K243" s="77" t="s">
        <v>822</v>
      </c>
      <c r="L243" s="2" t="s">
        <v>822</v>
      </c>
      <c r="M243" s="2" t="s">
        <v>822</v>
      </c>
      <c r="N243" s="2" t="s">
        <v>4118</v>
      </c>
      <c r="X243" s="5">
        <v>2.67</v>
      </c>
      <c r="Z243" s="84">
        <v>1.7999999999999999E-2</v>
      </c>
      <c r="AA243" s="84">
        <v>1.7999999999999999E-2</v>
      </c>
      <c r="AB243" s="84">
        <v>1.9E-2</v>
      </c>
      <c r="AC243" s="84">
        <v>4.8000000000000001E-2</v>
      </c>
      <c r="AD243" s="84">
        <v>0.08</v>
      </c>
      <c r="AE243" s="84">
        <v>0.111</v>
      </c>
      <c r="AF243" s="84">
        <v>0.14299999999999999</v>
      </c>
      <c r="AG243" s="84">
        <v>0.17499999999999999</v>
      </c>
      <c r="AH243" s="33"/>
      <c r="AI243">
        <v>2.67</v>
      </c>
      <c r="AJ243" s="100">
        <f t="shared" si="20"/>
        <v>50.181232209737828</v>
      </c>
      <c r="AK243" s="28"/>
      <c r="AL243" s="33"/>
    </row>
    <row r="244" spans="1:38" ht="15" thickBot="1" x14ac:dyDescent="0.25">
      <c r="A244" t="s">
        <v>1246</v>
      </c>
      <c r="B244" s="5">
        <v>2.71</v>
      </c>
      <c r="C244" s="5" t="str">
        <f t="shared" si="19"/>
        <v>12.71</v>
      </c>
      <c r="D244" s="77">
        <v>1.9E-2</v>
      </c>
      <c r="E244" s="77">
        <v>4.8000000000000001E-2</v>
      </c>
      <c r="F244" s="77">
        <v>0.08</v>
      </c>
      <c r="G244" s="77">
        <v>0.111</v>
      </c>
      <c r="H244" s="77">
        <v>0.14299999999999999</v>
      </c>
      <c r="I244" s="77">
        <v>0.17499999999999999</v>
      </c>
      <c r="J244" s="77" t="s">
        <v>822</v>
      </c>
      <c r="K244" s="77" t="s">
        <v>822</v>
      </c>
      <c r="L244" s="2" t="s">
        <v>822</v>
      </c>
      <c r="M244" s="2" t="s">
        <v>822</v>
      </c>
      <c r="N244" s="2" t="s">
        <v>4118</v>
      </c>
      <c r="X244" s="5">
        <v>2.68</v>
      </c>
      <c r="Z244" s="84">
        <v>1.7999999999999999E-2</v>
      </c>
      <c r="AA244" s="84">
        <v>1.7999999999999999E-2</v>
      </c>
      <c r="AB244" s="84">
        <v>1.9E-2</v>
      </c>
      <c r="AC244" s="84">
        <v>4.8000000000000001E-2</v>
      </c>
      <c r="AD244" s="84">
        <v>0.08</v>
      </c>
      <c r="AE244" s="84">
        <v>0.111</v>
      </c>
      <c r="AF244" s="84">
        <v>0.14299999999999999</v>
      </c>
      <c r="AG244" s="84">
        <v>0.17499999999999999</v>
      </c>
      <c r="AH244" s="33"/>
      <c r="AI244" s="33">
        <v>2.68</v>
      </c>
      <c r="AJ244" s="100">
        <f t="shared" si="20"/>
        <v>49.993988805970147</v>
      </c>
      <c r="AK244" s="28"/>
      <c r="AL244" s="33"/>
    </row>
    <row r="245" spans="1:38" ht="15" thickBot="1" x14ac:dyDescent="0.25">
      <c r="A245" t="s">
        <v>1246</v>
      </c>
      <c r="B245" s="5">
        <v>2.72</v>
      </c>
      <c r="C245" s="5" t="str">
        <f t="shared" si="19"/>
        <v>12.72</v>
      </c>
      <c r="D245" s="77">
        <v>1.9E-2</v>
      </c>
      <c r="E245" s="77">
        <v>4.8000000000000001E-2</v>
      </c>
      <c r="F245" s="77">
        <v>0.08</v>
      </c>
      <c r="G245" s="77">
        <v>0.111</v>
      </c>
      <c r="H245" s="77">
        <v>0.14299999999999999</v>
      </c>
      <c r="I245" s="77">
        <v>0.17499999999999999</v>
      </c>
      <c r="J245" s="77" t="s">
        <v>822</v>
      </c>
      <c r="K245" s="77" t="s">
        <v>822</v>
      </c>
      <c r="L245" s="2" t="s">
        <v>822</v>
      </c>
      <c r="M245" s="2" t="s">
        <v>822</v>
      </c>
      <c r="N245" s="2" t="s">
        <v>4118</v>
      </c>
      <c r="X245" s="5">
        <v>2.69</v>
      </c>
      <c r="Z245" s="84">
        <v>1.7999999999999999E-2</v>
      </c>
      <c r="AA245" s="84">
        <v>1.7999999999999999E-2</v>
      </c>
      <c r="AB245" s="84">
        <v>1.9E-2</v>
      </c>
      <c r="AC245" s="84">
        <v>4.8000000000000001E-2</v>
      </c>
      <c r="AD245" s="84">
        <v>0.08</v>
      </c>
      <c r="AE245" s="84">
        <v>0.111</v>
      </c>
      <c r="AF245" s="84">
        <v>0.14299999999999999</v>
      </c>
      <c r="AG245" s="84">
        <v>0.17499999999999999</v>
      </c>
      <c r="AH245" s="33"/>
      <c r="AI245">
        <v>2.69</v>
      </c>
      <c r="AJ245" s="100">
        <f t="shared" si="20"/>
        <v>49.808137546468402</v>
      </c>
      <c r="AK245" s="28"/>
      <c r="AL245" s="33"/>
    </row>
    <row r="246" spans="1:38" ht="15" thickBot="1" x14ac:dyDescent="0.25">
      <c r="A246" t="s">
        <v>1246</v>
      </c>
      <c r="B246" s="5">
        <v>2.73</v>
      </c>
      <c r="C246" s="5" t="str">
        <f t="shared" si="19"/>
        <v>12.73</v>
      </c>
      <c r="D246" s="77">
        <v>1.9E-2</v>
      </c>
      <c r="E246" s="77">
        <v>4.8000000000000001E-2</v>
      </c>
      <c r="F246" s="77">
        <v>0.08</v>
      </c>
      <c r="G246" s="77">
        <v>0.111</v>
      </c>
      <c r="H246" s="77">
        <v>0.14299999999999999</v>
      </c>
      <c r="I246" s="77">
        <v>0.17499999999999999</v>
      </c>
      <c r="J246" s="77" t="s">
        <v>822</v>
      </c>
      <c r="K246" s="77" t="s">
        <v>822</v>
      </c>
      <c r="L246" s="2" t="s">
        <v>822</v>
      </c>
      <c r="M246" s="2" t="s">
        <v>822</v>
      </c>
      <c r="N246" s="2" t="s">
        <v>4118</v>
      </c>
      <c r="X246" s="5">
        <v>2.7</v>
      </c>
      <c r="Z246" s="84">
        <v>1.7999999999999999E-2</v>
      </c>
      <c r="AA246" s="84">
        <v>1.7999999999999999E-2</v>
      </c>
      <c r="AB246" s="84">
        <v>1.9E-2</v>
      </c>
      <c r="AC246" s="84">
        <v>4.8000000000000001E-2</v>
      </c>
      <c r="AD246" s="84">
        <v>0.08</v>
      </c>
      <c r="AE246" s="84">
        <v>0.111</v>
      </c>
      <c r="AF246" s="84">
        <v>0.14299999999999999</v>
      </c>
      <c r="AG246" s="84">
        <v>0.17499999999999999</v>
      </c>
      <c r="AH246" s="33"/>
      <c r="AI246" s="33">
        <v>2.7</v>
      </c>
      <c r="AJ246" s="100">
        <f t="shared" si="20"/>
        <v>49.62366296296296</v>
      </c>
      <c r="AK246" s="28"/>
      <c r="AL246" s="33"/>
    </row>
    <row r="247" spans="1:38" ht="15" thickBot="1" x14ac:dyDescent="0.25">
      <c r="A247" t="s">
        <v>1246</v>
      </c>
      <c r="B247" s="5">
        <v>2.74</v>
      </c>
      <c r="C247" s="5" t="str">
        <f t="shared" si="19"/>
        <v>12.74</v>
      </c>
      <c r="D247" s="77">
        <v>1.9E-2</v>
      </c>
      <c r="E247" s="77">
        <v>4.8000000000000001E-2</v>
      </c>
      <c r="F247" s="77">
        <v>0.08</v>
      </c>
      <c r="G247" s="77">
        <v>0.111</v>
      </c>
      <c r="H247" s="77">
        <v>0.14299999999999999</v>
      </c>
      <c r="I247" s="77">
        <v>0.17499999999999999</v>
      </c>
      <c r="J247" s="77" t="s">
        <v>822</v>
      </c>
      <c r="K247" s="77" t="s">
        <v>822</v>
      </c>
      <c r="L247" s="2" t="s">
        <v>822</v>
      </c>
      <c r="M247" s="2" t="s">
        <v>822</v>
      </c>
      <c r="N247" s="2" t="s">
        <v>4118</v>
      </c>
      <c r="X247" s="5">
        <v>2.71</v>
      </c>
      <c r="Z247" s="84">
        <v>1.7999999999999999E-2</v>
      </c>
      <c r="AA247" s="84">
        <v>1.7999999999999999E-2</v>
      </c>
      <c r="AB247" s="84">
        <v>1.9E-2</v>
      </c>
      <c r="AC247" s="84">
        <v>4.8000000000000001E-2</v>
      </c>
      <c r="AD247" s="84">
        <v>0.08</v>
      </c>
      <c r="AE247" s="84">
        <v>0.111</v>
      </c>
      <c r="AF247" s="84">
        <v>0.14299999999999999</v>
      </c>
      <c r="AG247" s="84">
        <v>0.17499999999999999</v>
      </c>
      <c r="AH247" s="33"/>
      <c r="AI247">
        <v>2.71</v>
      </c>
      <c r="AJ247" s="100">
        <f t="shared" si="20"/>
        <v>49.440549815498159</v>
      </c>
      <c r="AK247" s="28"/>
      <c r="AL247" s="33"/>
    </row>
    <row r="248" spans="1:38" ht="15" thickBot="1" x14ac:dyDescent="0.25">
      <c r="A248" t="s">
        <v>1246</v>
      </c>
      <c r="B248" s="5">
        <v>2.75</v>
      </c>
      <c r="C248" s="5" t="str">
        <f t="shared" si="19"/>
        <v>12.75</v>
      </c>
      <c r="D248" s="77">
        <v>1.9E-2</v>
      </c>
      <c r="E248" s="77">
        <v>4.8000000000000001E-2</v>
      </c>
      <c r="F248" s="77">
        <v>0.08</v>
      </c>
      <c r="G248" s="77">
        <v>0.111</v>
      </c>
      <c r="H248" s="77">
        <v>0.14299999999999999</v>
      </c>
      <c r="I248" s="77">
        <v>0.17499999999999999</v>
      </c>
      <c r="J248" s="77" t="s">
        <v>822</v>
      </c>
      <c r="K248" s="77" t="s">
        <v>822</v>
      </c>
      <c r="L248" s="2" t="s">
        <v>822</v>
      </c>
      <c r="M248" s="2" t="s">
        <v>822</v>
      </c>
      <c r="N248" s="2" t="s">
        <v>4118</v>
      </c>
      <c r="X248" s="5">
        <v>2.72</v>
      </c>
      <c r="Z248" s="84">
        <v>1.7999999999999999E-2</v>
      </c>
      <c r="AA248" s="84">
        <v>1.7999999999999999E-2</v>
      </c>
      <c r="AB248" s="84">
        <v>1.9E-2</v>
      </c>
      <c r="AC248" s="84">
        <v>4.8000000000000001E-2</v>
      </c>
      <c r="AD248" s="84">
        <v>0.08</v>
      </c>
      <c r="AE248" s="84">
        <v>0.111</v>
      </c>
      <c r="AF248" s="84">
        <v>0.14299999999999999</v>
      </c>
      <c r="AG248" s="84">
        <v>0.17499999999999999</v>
      </c>
      <c r="AH248" s="33"/>
      <c r="AI248" s="33">
        <v>2.72</v>
      </c>
      <c r="AJ248" s="100">
        <f t="shared" si="20"/>
        <v>49.25878308823529</v>
      </c>
      <c r="AK248" s="28"/>
      <c r="AL248" s="33"/>
    </row>
    <row r="249" spans="1:38" ht="15" thickBot="1" x14ac:dyDescent="0.25">
      <c r="A249" t="s">
        <v>1246</v>
      </c>
      <c r="B249" s="5">
        <v>2.76</v>
      </c>
      <c r="C249" s="5" t="str">
        <f t="shared" si="19"/>
        <v>12.76</v>
      </c>
      <c r="D249" s="77">
        <v>1.9E-2</v>
      </c>
      <c r="E249" s="77">
        <v>4.8000000000000001E-2</v>
      </c>
      <c r="F249" s="77">
        <v>0.08</v>
      </c>
      <c r="G249" s="77">
        <v>0.111</v>
      </c>
      <c r="H249" s="77">
        <v>0.14299999999999999</v>
      </c>
      <c r="I249" s="77">
        <v>0.17499999999999999</v>
      </c>
      <c r="J249" s="77" t="s">
        <v>822</v>
      </c>
      <c r="K249" s="77" t="s">
        <v>822</v>
      </c>
      <c r="L249" s="2" t="s">
        <v>822</v>
      </c>
      <c r="M249" s="2" t="s">
        <v>822</v>
      </c>
      <c r="N249" s="2" t="s">
        <v>4118</v>
      </c>
      <c r="X249" s="5">
        <v>2.73</v>
      </c>
      <c r="Z249" s="84">
        <v>1.7999999999999999E-2</v>
      </c>
      <c r="AA249" s="84">
        <v>1.7999999999999999E-2</v>
      </c>
      <c r="AB249" s="84">
        <v>1.9E-2</v>
      </c>
      <c r="AC249" s="84">
        <v>4.8000000000000001E-2</v>
      </c>
      <c r="AD249" s="84">
        <v>0.08</v>
      </c>
      <c r="AE249" s="84">
        <v>0.111</v>
      </c>
      <c r="AF249" s="84">
        <v>0.14299999999999999</v>
      </c>
      <c r="AG249" s="84">
        <v>0.17499999999999999</v>
      </c>
      <c r="AH249" s="33"/>
      <c r="AI249">
        <v>2.73</v>
      </c>
      <c r="AJ249" s="100">
        <f t="shared" si="20"/>
        <v>49.078347985347989</v>
      </c>
      <c r="AK249" s="28"/>
      <c r="AL249" s="33"/>
    </row>
    <row r="250" spans="1:38" ht="15" thickBot="1" x14ac:dyDescent="0.25">
      <c r="A250" t="s">
        <v>1246</v>
      </c>
      <c r="B250" s="5">
        <v>2.77</v>
      </c>
      <c r="C250" s="5" t="str">
        <f t="shared" si="19"/>
        <v>12.77</v>
      </c>
      <c r="D250" s="77">
        <v>1.9E-2</v>
      </c>
      <c r="E250" s="77">
        <v>4.8000000000000001E-2</v>
      </c>
      <c r="F250" s="77">
        <v>0.08</v>
      </c>
      <c r="G250" s="77">
        <v>0.111</v>
      </c>
      <c r="H250" s="77">
        <v>0.14299999999999999</v>
      </c>
      <c r="I250" s="77">
        <v>0.17499999999999999</v>
      </c>
      <c r="J250" s="77" t="s">
        <v>822</v>
      </c>
      <c r="K250" s="77" t="s">
        <v>822</v>
      </c>
      <c r="L250" s="2" t="s">
        <v>822</v>
      </c>
      <c r="M250" s="2" t="s">
        <v>822</v>
      </c>
      <c r="N250" s="2" t="s">
        <v>4118</v>
      </c>
      <c r="X250" s="5">
        <v>2.74</v>
      </c>
      <c r="Z250" s="84">
        <v>1.7999999999999999E-2</v>
      </c>
      <c r="AA250" s="84">
        <v>1.7999999999999999E-2</v>
      </c>
      <c r="AB250" s="84">
        <v>1.9E-2</v>
      </c>
      <c r="AC250" s="84">
        <v>4.8000000000000001E-2</v>
      </c>
      <c r="AD250" s="84">
        <v>0.08</v>
      </c>
      <c r="AE250" s="84">
        <v>0.111</v>
      </c>
      <c r="AF250" s="84">
        <v>0.14299999999999999</v>
      </c>
      <c r="AG250" s="84">
        <v>0.17499999999999999</v>
      </c>
      <c r="AH250" s="33"/>
      <c r="AI250" s="33">
        <v>2.74</v>
      </c>
      <c r="AJ250" s="100">
        <f t="shared" si="20"/>
        <v>48.899229927007298</v>
      </c>
      <c r="AK250" s="28"/>
      <c r="AL250" s="33"/>
    </row>
    <row r="251" spans="1:38" ht="15" thickBot="1" x14ac:dyDescent="0.25">
      <c r="A251" t="s">
        <v>1246</v>
      </c>
      <c r="B251" s="5">
        <v>2.78</v>
      </c>
      <c r="C251" s="5" t="str">
        <f t="shared" si="19"/>
        <v>12.78</v>
      </c>
      <c r="D251" s="77">
        <v>1.9E-2</v>
      </c>
      <c r="E251" s="77">
        <v>4.8000000000000001E-2</v>
      </c>
      <c r="F251" s="77">
        <v>0.08</v>
      </c>
      <c r="G251" s="77">
        <v>0.111</v>
      </c>
      <c r="H251" s="77">
        <v>0.14299999999999999</v>
      </c>
      <c r="I251" s="77">
        <v>0.17499999999999999</v>
      </c>
      <c r="J251" s="77" t="s">
        <v>822</v>
      </c>
      <c r="K251" s="77" t="s">
        <v>822</v>
      </c>
      <c r="L251" s="2" t="s">
        <v>822</v>
      </c>
      <c r="M251" s="2" t="s">
        <v>822</v>
      </c>
      <c r="N251" s="2" t="s">
        <v>4118</v>
      </c>
      <c r="X251" s="5">
        <v>2.75</v>
      </c>
      <c r="Z251" s="84">
        <v>1.7999999999999999E-2</v>
      </c>
      <c r="AA251" s="84">
        <v>1.7999999999999999E-2</v>
      </c>
      <c r="AB251" s="84">
        <v>1.9E-2</v>
      </c>
      <c r="AC251" s="84">
        <v>4.8000000000000001E-2</v>
      </c>
      <c r="AD251" s="84">
        <v>0.08</v>
      </c>
      <c r="AE251" s="84">
        <v>0.111</v>
      </c>
      <c r="AF251" s="84">
        <v>0.14299999999999999</v>
      </c>
      <c r="AG251" s="84">
        <v>0.17499999999999999</v>
      </c>
      <c r="AH251" s="33"/>
      <c r="AI251">
        <v>2.75</v>
      </c>
      <c r="AJ251" s="100">
        <f t="shared" si="20"/>
        <v>48.721414545454543</v>
      </c>
      <c r="AK251" s="28"/>
      <c r="AL251" s="33"/>
    </row>
    <row r="252" spans="1:38" ht="15" thickBot="1" x14ac:dyDescent="0.25">
      <c r="A252" t="s">
        <v>1246</v>
      </c>
      <c r="B252" s="5">
        <v>2.79</v>
      </c>
      <c r="C252" s="5" t="str">
        <f t="shared" si="19"/>
        <v>12.79</v>
      </c>
      <c r="D252" s="77">
        <v>1.9E-2</v>
      </c>
      <c r="E252" s="77">
        <v>4.8000000000000001E-2</v>
      </c>
      <c r="F252" s="77">
        <v>0.08</v>
      </c>
      <c r="G252" s="77">
        <v>0.111</v>
      </c>
      <c r="H252" s="77">
        <v>0.14299999999999999</v>
      </c>
      <c r="I252" s="77">
        <v>0.17499999999999999</v>
      </c>
      <c r="J252" s="77" t="s">
        <v>822</v>
      </c>
      <c r="K252" s="77" t="s">
        <v>822</v>
      </c>
      <c r="L252" s="2" t="s">
        <v>822</v>
      </c>
      <c r="M252" s="2" t="s">
        <v>822</v>
      </c>
      <c r="N252" s="2" t="s">
        <v>4118</v>
      </c>
      <c r="X252" s="5">
        <v>2.76</v>
      </c>
      <c r="Z252" s="84">
        <v>1.7999999999999999E-2</v>
      </c>
      <c r="AA252" s="84">
        <v>1.7999999999999999E-2</v>
      </c>
      <c r="AB252" s="84">
        <v>1.9E-2</v>
      </c>
      <c r="AC252" s="84">
        <v>4.8000000000000001E-2</v>
      </c>
      <c r="AD252" s="84">
        <v>0.08</v>
      </c>
      <c r="AE252" s="84">
        <v>0.111</v>
      </c>
      <c r="AF252" s="84">
        <v>0.14299999999999999</v>
      </c>
      <c r="AG252" s="84">
        <v>0.17499999999999999</v>
      </c>
      <c r="AH252" s="33"/>
      <c r="AI252" s="33">
        <v>2.76</v>
      </c>
      <c r="AJ252" s="100">
        <f t="shared" si="20"/>
        <v>48.544887681159423</v>
      </c>
      <c r="AK252" s="28"/>
      <c r="AL252" s="33"/>
    </row>
    <row r="253" spans="1:38" ht="15" thickBot="1" x14ac:dyDescent="0.25">
      <c r="A253" t="s">
        <v>1246</v>
      </c>
      <c r="B253" s="5">
        <v>2.8</v>
      </c>
      <c r="C253" s="5" t="str">
        <f t="shared" si="19"/>
        <v>12.8</v>
      </c>
      <c r="D253" s="77">
        <v>1.9E-2</v>
      </c>
      <c r="E253" s="77">
        <v>4.8000000000000001E-2</v>
      </c>
      <c r="F253" s="77">
        <v>0.08</v>
      </c>
      <c r="G253" s="77">
        <v>0.111</v>
      </c>
      <c r="H253" s="77">
        <v>0.14299999999999999</v>
      </c>
      <c r="I253" s="77">
        <v>0.17499999999999999</v>
      </c>
      <c r="J253" s="77" t="s">
        <v>822</v>
      </c>
      <c r="K253" s="77" t="s">
        <v>822</v>
      </c>
      <c r="L253" s="2" t="s">
        <v>822</v>
      </c>
      <c r="M253" s="2" t="s">
        <v>822</v>
      </c>
      <c r="N253" s="2" t="s">
        <v>4118</v>
      </c>
      <c r="X253" s="5">
        <v>2.77</v>
      </c>
      <c r="Z253" s="84">
        <v>1.7999999999999999E-2</v>
      </c>
      <c r="AA253" s="84">
        <v>1.7999999999999999E-2</v>
      </c>
      <c r="AB253" s="84">
        <v>1.9E-2</v>
      </c>
      <c r="AC253" s="84">
        <v>4.8000000000000001E-2</v>
      </c>
      <c r="AD253" s="84">
        <v>0.08</v>
      </c>
      <c r="AE253" s="84">
        <v>0.111</v>
      </c>
      <c r="AF253" s="84">
        <v>0.14299999999999999</v>
      </c>
      <c r="AG253" s="84">
        <v>0.17499999999999999</v>
      </c>
      <c r="AH253" s="33"/>
      <c r="AI253">
        <v>2.77</v>
      </c>
      <c r="AJ253" s="100">
        <f t="shared" si="20"/>
        <v>48.369635379061371</v>
      </c>
      <c r="AK253" s="28"/>
      <c r="AL253" s="33"/>
    </row>
    <row r="254" spans="1:38" ht="15" thickBot="1" x14ac:dyDescent="0.25">
      <c r="A254" t="s">
        <v>1246</v>
      </c>
      <c r="B254" s="5">
        <v>2.81</v>
      </c>
      <c r="C254" s="5" t="str">
        <f t="shared" si="19"/>
        <v>12.81</v>
      </c>
      <c r="D254" s="77">
        <v>1.9E-2</v>
      </c>
      <c r="E254" s="77">
        <v>4.8000000000000001E-2</v>
      </c>
      <c r="F254" s="77">
        <v>0.08</v>
      </c>
      <c r="G254" s="77">
        <v>0.111</v>
      </c>
      <c r="H254" s="77">
        <v>0.14299999999999999</v>
      </c>
      <c r="I254" s="77">
        <v>0.17499999999999999</v>
      </c>
      <c r="J254" s="77" t="s">
        <v>822</v>
      </c>
      <c r="K254" s="77" t="s">
        <v>822</v>
      </c>
      <c r="L254" s="2" t="s">
        <v>822</v>
      </c>
      <c r="M254" s="2" t="s">
        <v>822</v>
      </c>
      <c r="N254" s="2" t="s">
        <v>4118</v>
      </c>
      <c r="X254" s="5">
        <v>2.78</v>
      </c>
      <c r="Z254" s="84">
        <v>1.7999999999999999E-2</v>
      </c>
      <c r="AA254" s="84">
        <v>1.7999999999999999E-2</v>
      </c>
      <c r="AB254" s="84">
        <v>1.9E-2</v>
      </c>
      <c r="AC254" s="84">
        <v>4.8000000000000001E-2</v>
      </c>
      <c r="AD254" s="84">
        <v>0.08</v>
      </c>
      <c r="AE254" s="84">
        <v>0.111</v>
      </c>
      <c r="AF254" s="84">
        <v>0.14299999999999999</v>
      </c>
      <c r="AG254" s="84">
        <v>0.17499999999999999</v>
      </c>
      <c r="AH254" s="33"/>
      <c r="AI254" s="33">
        <v>2.78</v>
      </c>
      <c r="AJ254" s="100">
        <f t="shared" si="20"/>
        <v>48.195643884892093</v>
      </c>
      <c r="AK254" s="28"/>
      <c r="AL254" s="33"/>
    </row>
    <row r="255" spans="1:38" ht="15" thickBot="1" x14ac:dyDescent="0.25">
      <c r="A255" t="s">
        <v>1246</v>
      </c>
      <c r="B255" s="5">
        <v>2.82</v>
      </c>
      <c r="C255" s="5" t="str">
        <f t="shared" si="19"/>
        <v>12.82</v>
      </c>
      <c r="D255" s="77">
        <v>1.9E-2</v>
      </c>
      <c r="E255" s="77">
        <v>4.8000000000000001E-2</v>
      </c>
      <c r="F255" s="77">
        <v>0.08</v>
      </c>
      <c r="G255" s="77">
        <v>0.111</v>
      </c>
      <c r="H255" s="77">
        <v>0.14299999999999999</v>
      </c>
      <c r="I255" s="77">
        <v>0.17499999999999999</v>
      </c>
      <c r="J255" s="77" t="s">
        <v>822</v>
      </c>
      <c r="K255" s="77" t="s">
        <v>822</v>
      </c>
      <c r="L255" s="2" t="s">
        <v>822</v>
      </c>
      <c r="M255" s="2" t="s">
        <v>822</v>
      </c>
      <c r="N255" s="2" t="s">
        <v>4118</v>
      </c>
      <c r="X255" s="5">
        <v>2.79</v>
      </c>
      <c r="Z255" s="84">
        <v>1.7999999999999999E-2</v>
      </c>
      <c r="AA255" s="84">
        <v>1.7999999999999999E-2</v>
      </c>
      <c r="AB255" s="84">
        <v>1.9E-2</v>
      </c>
      <c r="AC255" s="84">
        <v>4.8000000000000001E-2</v>
      </c>
      <c r="AD255" s="84">
        <v>0.08</v>
      </c>
      <c r="AE255" s="84">
        <v>0.111</v>
      </c>
      <c r="AF255" s="84">
        <v>0.14299999999999999</v>
      </c>
      <c r="AG255" s="84">
        <v>0.17499999999999999</v>
      </c>
      <c r="AH255" s="33"/>
      <c r="AI255">
        <v>2.79</v>
      </c>
      <c r="AJ255" s="100">
        <f t="shared" si="20"/>
        <v>48.022899641577062</v>
      </c>
      <c r="AK255" s="28"/>
      <c r="AL255" s="33"/>
    </row>
    <row r="256" spans="1:38" ht="15" thickBot="1" x14ac:dyDescent="0.25">
      <c r="A256" t="s">
        <v>1246</v>
      </c>
      <c r="B256" s="5">
        <v>2.83</v>
      </c>
      <c r="C256" s="5" t="str">
        <f t="shared" si="19"/>
        <v>12.83</v>
      </c>
      <c r="D256" s="77">
        <v>1.9E-2</v>
      </c>
      <c r="E256" s="77">
        <v>4.8000000000000001E-2</v>
      </c>
      <c r="F256" s="77">
        <v>0.08</v>
      </c>
      <c r="G256" s="77">
        <v>0.111</v>
      </c>
      <c r="H256" s="77">
        <v>0.14299999999999999</v>
      </c>
      <c r="I256" s="77">
        <v>0.17499999999999999</v>
      </c>
      <c r="J256" s="77" t="s">
        <v>822</v>
      </c>
      <c r="K256" s="77" t="s">
        <v>822</v>
      </c>
      <c r="L256" s="2" t="s">
        <v>822</v>
      </c>
      <c r="M256" s="2" t="s">
        <v>822</v>
      </c>
      <c r="N256" s="2" t="s">
        <v>4118</v>
      </c>
      <c r="X256" s="5">
        <v>2.8</v>
      </c>
      <c r="Z256" s="84">
        <v>1.7999999999999999E-2</v>
      </c>
      <c r="AA256" s="84">
        <v>1.7999999999999999E-2</v>
      </c>
      <c r="AB256" s="84">
        <v>1.9E-2</v>
      </c>
      <c r="AC256" s="84">
        <v>4.8000000000000001E-2</v>
      </c>
      <c r="AD256" s="84">
        <v>0.08</v>
      </c>
      <c r="AE256" s="84">
        <v>0.111</v>
      </c>
      <c r="AF256" s="84">
        <v>0.14299999999999999</v>
      </c>
      <c r="AG256" s="84">
        <v>0.17499999999999999</v>
      </c>
      <c r="AH256" s="33"/>
      <c r="AI256" s="33">
        <v>2.8</v>
      </c>
      <c r="AJ256" s="100">
        <f t="shared" si="20"/>
        <v>47.851389285714291</v>
      </c>
      <c r="AK256" s="28"/>
      <c r="AL256" s="33"/>
    </row>
    <row r="257" spans="1:38" ht="15" thickBot="1" x14ac:dyDescent="0.25">
      <c r="A257" t="s">
        <v>1246</v>
      </c>
      <c r="B257" s="5">
        <v>2.84</v>
      </c>
      <c r="C257" s="5" t="str">
        <f t="shared" si="19"/>
        <v>12.84</v>
      </c>
      <c r="D257" s="77">
        <v>1.9E-2</v>
      </c>
      <c r="E257" s="77">
        <v>4.8000000000000001E-2</v>
      </c>
      <c r="F257" s="77">
        <v>0.08</v>
      </c>
      <c r="G257" s="77">
        <v>0.111</v>
      </c>
      <c r="H257" s="77">
        <v>0.14299999999999999</v>
      </c>
      <c r="I257" s="77">
        <v>0.17499999999999999</v>
      </c>
      <c r="J257" s="77" t="s">
        <v>822</v>
      </c>
      <c r="K257" s="77" t="s">
        <v>822</v>
      </c>
      <c r="L257" s="2" t="s">
        <v>822</v>
      </c>
      <c r="M257" s="2" t="s">
        <v>822</v>
      </c>
      <c r="N257" s="2" t="s">
        <v>4118</v>
      </c>
      <c r="X257" s="5">
        <v>2.81</v>
      </c>
      <c r="Z257" s="84">
        <v>1.7999999999999999E-2</v>
      </c>
      <c r="AA257" s="84">
        <v>1.7999999999999999E-2</v>
      </c>
      <c r="AB257" s="84">
        <v>1.9E-2</v>
      </c>
      <c r="AC257" s="84">
        <v>4.8000000000000001E-2</v>
      </c>
      <c r="AD257" s="84">
        <v>0.08</v>
      </c>
      <c r="AE257" s="84">
        <v>0.111</v>
      </c>
      <c r="AF257" s="84">
        <v>0.14299999999999999</v>
      </c>
      <c r="AG257" s="84">
        <v>0.17499999999999999</v>
      </c>
      <c r="AH257" s="33"/>
      <c r="AI257">
        <v>2.81</v>
      </c>
      <c r="AJ257" s="100">
        <f t="shared" si="20"/>
        <v>47.681099644128111</v>
      </c>
      <c r="AK257" s="28"/>
      <c r="AL257" s="33"/>
    </row>
    <row r="258" spans="1:38" ht="15" thickBot="1" x14ac:dyDescent="0.25">
      <c r="A258" t="s">
        <v>1246</v>
      </c>
      <c r="B258" s="5">
        <v>2.85</v>
      </c>
      <c r="C258" s="5" t="str">
        <f t="shared" si="19"/>
        <v>12.85</v>
      </c>
      <c r="D258" s="77">
        <v>1.9E-2</v>
      </c>
      <c r="E258" s="77">
        <v>4.8000000000000001E-2</v>
      </c>
      <c r="F258" s="77">
        <v>0.08</v>
      </c>
      <c r="G258" s="77">
        <v>0.111</v>
      </c>
      <c r="H258" s="77">
        <v>0.14299999999999999</v>
      </c>
      <c r="I258" s="77">
        <v>0.17499999999999999</v>
      </c>
      <c r="J258" s="77" t="s">
        <v>822</v>
      </c>
      <c r="K258" s="77" t="s">
        <v>822</v>
      </c>
      <c r="L258" s="2" t="s">
        <v>822</v>
      </c>
      <c r="M258" s="2" t="s">
        <v>822</v>
      </c>
      <c r="N258" s="2" t="s">
        <v>4118</v>
      </c>
      <c r="X258" s="5">
        <v>2.82</v>
      </c>
      <c r="Z258" s="84">
        <v>1.7999999999999999E-2</v>
      </c>
      <c r="AA258" s="84">
        <v>1.7999999999999999E-2</v>
      </c>
      <c r="AB258" s="84">
        <v>1.9E-2</v>
      </c>
      <c r="AC258" s="84">
        <v>4.8000000000000001E-2</v>
      </c>
      <c r="AD258" s="84">
        <v>0.08</v>
      </c>
      <c r="AE258" s="84">
        <v>0.111</v>
      </c>
      <c r="AF258" s="84">
        <v>0.14299999999999999</v>
      </c>
      <c r="AG258" s="84">
        <v>0.17499999999999999</v>
      </c>
      <c r="AH258" s="33"/>
      <c r="AI258" s="33">
        <v>2.82</v>
      </c>
      <c r="AJ258" s="100">
        <f t="shared" si="20"/>
        <v>47.51201773049646</v>
      </c>
      <c r="AK258" s="28"/>
      <c r="AL258" s="33"/>
    </row>
    <row r="259" spans="1:38" ht="15" thickBot="1" x14ac:dyDescent="0.25">
      <c r="A259" t="s">
        <v>1246</v>
      </c>
      <c r="B259" s="5">
        <v>2.86</v>
      </c>
      <c r="C259" s="5" t="str">
        <f t="shared" si="19"/>
        <v>12.86</v>
      </c>
      <c r="D259" s="77">
        <v>1.9E-2</v>
      </c>
      <c r="E259" s="77">
        <v>4.8000000000000001E-2</v>
      </c>
      <c r="F259" s="77">
        <v>0.08</v>
      </c>
      <c r="G259" s="77">
        <v>0.111</v>
      </c>
      <c r="H259" s="77">
        <v>0.14299999999999999</v>
      </c>
      <c r="I259" s="77">
        <v>0.17499999999999999</v>
      </c>
      <c r="J259" s="77" t="s">
        <v>822</v>
      </c>
      <c r="K259" s="77" t="s">
        <v>822</v>
      </c>
      <c r="L259" s="2" t="s">
        <v>822</v>
      </c>
      <c r="M259" s="2" t="s">
        <v>822</v>
      </c>
      <c r="N259" s="2" t="s">
        <v>4118</v>
      </c>
      <c r="X259" s="5">
        <v>2.83</v>
      </c>
      <c r="Z259" s="84">
        <v>1.7999999999999999E-2</v>
      </c>
      <c r="AA259" s="84">
        <v>1.7999999999999999E-2</v>
      </c>
      <c r="AB259" s="84">
        <v>1.9E-2</v>
      </c>
      <c r="AC259" s="84">
        <v>4.8000000000000001E-2</v>
      </c>
      <c r="AD259" s="84">
        <v>0.08</v>
      </c>
      <c r="AE259" s="84">
        <v>0.111</v>
      </c>
      <c r="AF259" s="84">
        <v>0.14299999999999999</v>
      </c>
      <c r="AG259" s="84">
        <v>0.17499999999999999</v>
      </c>
      <c r="AH259" s="33"/>
      <c r="AI259">
        <v>2.83</v>
      </c>
      <c r="AJ259" s="100">
        <f t="shared" si="20"/>
        <v>47.344130742049472</v>
      </c>
      <c r="AK259" s="28"/>
      <c r="AL259" s="33"/>
    </row>
    <row r="260" spans="1:38" ht="15" thickBot="1" x14ac:dyDescent="0.25">
      <c r="A260" t="s">
        <v>1246</v>
      </c>
      <c r="B260" s="5">
        <v>2.87</v>
      </c>
      <c r="C260" s="5" t="str">
        <f t="shared" si="19"/>
        <v>12.87</v>
      </c>
      <c r="D260" s="77">
        <v>1.9E-2</v>
      </c>
      <c r="E260" s="77">
        <v>4.8000000000000001E-2</v>
      </c>
      <c r="F260" s="77">
        <v>0.08</v>
      </c>
      <c r="G260" s="77">
        <v>0.111</v>
      </c>
      <c r="H260" s="77">
        <v>0.14299999999999999</v>
      </c>
      <c r="I260" s="77">
        <v>0.17499999999999999</v>
      </c>
      <c r="J260" s="77" t="s">
        <v>822</v>
      </c>
      <c r="K260" s="77" t="s">
        <v>822</v>
      </c>
      <c r="L260" s="2" t="s">
        <v>822</v>
      </c>
      <c r="M260" s="2" t="s">
        <v>822</v>
      </c>
      <c r="N260" s="2" t="s">
        <v>4118</v>
      </c>
      <c r="X260" s="5">
        <v>2.84</v>
      </c>
      <c r="Z260" s="84">
        <v>1.7999999999999999E-2</v>
      </c>
      <c r="AA260" s="84">
        <v>1.7999999999999999E-2</v>
      </c>
      <c r="AB260" s="84">
        <v>1.9E-2</v>
      </c>
      <c r="AC260" s="84">
        <v>4.8000000000000001E-2</v>
      </c>
      <c r="AD260" s="84">
        <v>0.08</v>
      </c>
      <c r="AE260" s="84">
        <v>0.111</v>
      </c>
      <c r="AF260" s="84">
        <v>0.14299999999999999</v>
      </c>
      <c r="AG260" s="84">
        <v>0.17499999999999999</v>
      </c>
      <c r="AH260" s="33"/>
      <c r="AI260" s="33">
        <v>2.84</v>
      </c>
      <c r="AJ260" s="100">
        <f t="shared" si="20"/>
        <v>47.177426056338028</v>
      </c>
      <c r="AK260" s="28"/>
      <c r="AL260" s="33"/>
    </row>
    <row r="261" spans="1:38" ht="15" thickBot="1" x14ac:dyDescent="0.25">
      <c r="A261" t="s">
        <v>1246</v>
      </c>
      <c r="B261" s="5">
        <v>2.88</v>
      </c>
      <c r="C261" s="5" t="str">
        <f t="shared" si="19"/>
        <v>12.88</v>
      </c>
      <c r="D261" s="77">
        <v>1.9E-2</v>
      </c>
      <c r="E261" s="77">
        <v>4.8000000000000001E-2</v>
      </c>
      <c r="F261" s="77">
        <v>0.08</v>
      </c>
      <c r="G261" s="77">
        <v>0.111</v>
      </c>
      <c r="H261" s="77">
        <v>0.14299999999999999</v>
      </c>
      <c r="I261" s="77">
        <v>0.17499999999999999</v>
      </c>
      <c r="J261" s="77" t="s">
        <v>822</v>
      </c>
      <c r="K261" s="77" t="s">
        <v>822</v>
      </c>
      <c r="L261" s="2" t="s">
        <v>822</v>
      </c>
      <c r="M261" s="2" t="s">
        <v>822</v>
      </c>
      <c r="N261" s="2" t="s">
        <v>4118</v>
      </c>
      <c r="X261" s="5">
        <v>2.85</v>
      </c>
      <c r="Z261" s="84">
        <v>1.7999999999999999E-2</v>
      </c>
      <c r="AA261" s="84">
        <v>1.7999999999999999E-2</v>
      </c>
      <c r="AB261" s="84">
        <v>1.9E-2</v>
      </c>
      <c r="AC261" s="84">
        <v>4.8000000000000001E-2</v>
      </c>
      <c r="AD261" s="84">
        <v>0.08</v>
      </c>
      <c r="AE261" s="84">
        <v>0.111</v>
      </c>
      <c r="AF261" s="84">
        <v>0.14299999999999999</v>
      </c>
      <c r="AG261" s="84">
        <v>0.17499999999999999</v>
      </c>
      <c r="AH261" s="33"/>
      <c r="AI261">
        <v>2.85</v>
      </c>
      <c r="AJ261" s="100">
        <f t="shared" si="20"/>
        <v>47.011891228070176</v>
      </c>
      <c r="AK261" s="28"/>
      <c r="AL261" s="33"/>
    </row>
    <row r="262" spans="1:38" ht="15" thickBot="1" x14ac:dyDescent="0.25">
      <c r="A262" t="s">
        <v>1246</v>
      </c>
      <c r="B262" s="5">
        <v>2.89</v>
      </c>
      <c r="C262" s="5" t="str">
        <f t="shared" si="19"/>
        <v>12.89</v>
      </c>
      <c r="D262" s="77">
        <v>1.9E-2</v>
      </c>
      <c r="E262" s="77">
        <v>4.8000000000000001E-2</v>
      </c>
      <c r="F262" s="77">
        <v>0.08</v>
      </c>
      <c r="G262" s="77">
        <v>0.111</v>
      </c>
      <c r="H262" s="77">
        <v>0.14299999999999999</v>
      </c>
      <c r="I262" s="77">
        <v>0.17499999999999999</v>
      </c>
      <c r="J262" s="77" t="s">
        <v>822</v>
      </c>
      <c r="K262" s="77" t="s">
        <v>822</v>
      </c>
      <c r="L262" s="2" t="s">
        <v>822</v>
      </c>
      <c r="M262" s="2" t="s">
        <v>822</v>
      </c>
      <c r="N262" s="2" t="s">
        <v>4118</v>
      </c>
      <c r="X262" s="5">
        <v>2.86</v>
      </c>
      <c r="Z262" s="84">
        <v>1.7999999999999999E-2</v>
      </c>
      <c r="AA262" s="84">
        <v>1.7999999999999999E-2</v>
      </c>
      <c r="AB262" s="84">
        <v>1.9E-2</v>
      </c>
      <c r="AC262" s="84">
        <v>4.8000000000000001E-2</v>
      </c>
      <c r="AD262" s="84">
        <v>0.08</v>
      </c>
      <c r="AE262" s="84">
        <v>0.111</v>
      </c>
      <c r="AF262" s="84">
        <v>0.14299999999999999</v>
      </c>
      <c r="AG262" s="84">
        <v>0.17499999999999999</v>
      </c>
      <c r="AH262" s="33"/>
      <c r="AI262" s="33">
        <v>2.86</v>
      </c>
      <c r="AJ262" s="100">
        <f t="shared" si="20"/>
        <v>46.847513986013986</v>
      </c>
      <c r="AK262" s="28"/>
      <c r="AL262" s="33"/>
    </row>
    <row r="263" spans="1:38" ht="15" thickBot="1" x14ac:dyDescent="0.25">
      <c r="A263" t="s">
        <v>1246</v>
      </c>
      <c r="B263" s="5">
        <v>2.9</v>
      </c>
      <c r="C263" s="5" t="str">
        <f t="shared" ref="C263:C273" si="22">SUBSTITUTE(1&amp;B263," ","")</f>
        <v>12.9</v>
      </c>
      <c r="D263" s="77">
        <v>1.9E-2</v>
      </c>
      <c r="E263" s="77">
        <v>4.8000000000000001E-2</v>
      </c>
      <c r="F263" s="77">
        <v>0.08</v>
      </c>
      <c r="G263" s="77">
        <v>0.111</v>
      </c>
      <c r="H263" s="77">
        <v>0.14299999999999999</v>
      </c>
      <c r="I263" s="77">
        <v>0.17499999999999999</v>
      </c>
      <c r="J263" s="77" t="s">
        <v>822</v>
      </c>
      <c r="K263" s="77" t="s">
        <v>822</v>
      </c>
      <c r="L263" s="2" t="s">
        <v>822</v>
      </c>
      <c r="M263" s="2" t="s">
        <v>822</v>
      </c>
      <c r="N263" s="2" t="s">
        <v>4118</v>
      </c>
      <c r="X263" s="5">
        <v>2.87</v>
      </c>
      <c r="Z263" s="84">
        <v>1.7999999999999999E-2</v>
      </c>
      <c r="AA263" s="84">
        <v>1.7999999999999999E-2</v>
      </c>
      <c r="AB263" s="84">
        <v>1.9E-2</v>
      </c>
      <c r="AC263" s="84">
        <v>4.8000000000000001E-2</v>
      </c>
      <c r="AD263" s="84">
        <v>0.08</v>
      </c>
      <c r="AE263" s="84">
        <v>0.111</v>
      </c>
      <c r="AF263" s="84">
        <v>0.14299999999999999</v>
      </c>
      <c r="AG263" s="84">
        <v>0.17499999999999999</v>
      </c>
      <c r="AH263" s="33"/>
      <c r="AI263">
        <v>2.87</v>
      </c>
      <c r="AJ263" s="100">
        <f t="shared" si="20"/>
        <v>46.684282229965156</v>
      </c>
      <c r="AK263" s="28"/>
      <c r="AL263" s="33"/>
    </row>
    <row r="264" spans="1:38" ht="15" thickBot="1" x14ac:dyDescent="0.25">
      <c r="A264" t="s">
        <v>1246</v>
      </c>
      <c r="B264" s="5">
        <v>2.91</v>
      </c>
      <c r="C264" s="5" t="str">
        <f t="shared" si="22"/>
        <v>12.91</v>
      </c>
      <c r="D264" s="77">
        <v>1.9E-2</v>
      </c>
      <c r="E264" s="77">
        <v>4.8000000000000001E-2</v>
      </c>
      <c r="F264" s="77">
        <v>0.08</v>
      </c>
      <c r="G264" s="77">
        <v>0.111</v>
      </c>
      <c r="H264" s="77">
        <v>0.14299999999999999</v>
      </c>
      <c r="I264" s="77">
        <v>0.17499999999999999</v>
      </c>
      <c r="J264" s="77" t="s">
        <v>822</v>
      </c>
      <c r="K264" s="77" t="s">
        <v>822</v>
      </c>
      <c r="L264" s="2" t="s">
        <v>822</v>
      </c>
      <c r="M264" s="2" t="s">
        <v>822</v>
      </c>
      <c r="N264" s="2" t="s">
        <v>4118</v>
      </c>
      <c r="X264" s="5">
        <v>2.88</v>
      </c>
      <c r="Z264" s="84">
        <v>1.7999999999999999E-2</v>
      </c>
      <c r="AA264" s="84">
        <v>1.7999999999999999E-2</v>
      </c>
      <c r="AB264" s="84">
        <v>1.9E-2</v>
      </c>
      <c r="AC264" s="84">
        <v>4.8000000000000001E-2</v>
      </c>
      <c r="AD264" s="84">
        <v>0.08</v>
      </c>
      <c r="AE264" s="84">
        <v>0.111</v>
      </c>
      <c r="AF264" s="84">
        <v>0.14299999999999999</v>
      </c>
      <c r="AG264" s="84">
        <v>0.17499999999999999</v>
      </c>
      <c r="AH264" s="33"/>
      <c r="AI264" s="33">
        <v>2.88</v>
      </c>
      <c r="AJ264" s="100">
        <f t="shared" si="20"/>
        <v>46.522184027777783</v>
      </c>
      <c r="AK264" s="28"/>
      <c r="AL264" s="33"/>
    </row>
    <row r="265" spans="1:38" ht="15" thickBot="1" x14ac:dyDescent="0.25">
      <c r="A265" t="s">
        <v>1246</v>
      </c>
      <c r="B265" s="5">
        <v>2.92</v>
      </c>
      <c r="C265" s="5" t="str">
        <f t="shared" si="22"/>
        <v>12.92</v>
      </c>
      <c r="D265" s="77">
        <v>1.9E-2</v>
      </c>
      <c r="E265" s="77">
        <v>4.8000000000000001E-2</v>
      </c>
      <c r="F265" s="77">
        <v>0.08</v>
      </c>
      <c r="G265" s="77">
        <v>0.111</v>
      </c>
      <c r="H265" s="77">
        <v>0.14299999999999999</v>
      </c>
      <c r="I265" s="77">
        <v>0.17499999999999999</v>
      </c>
      <c r="J265" s="77" t="s">
        <v>822</v>
      </c>
      <c r="K265" s="77" t="s">
        <v>822</v>
      </c>
      <c r="L265" s="2" t="s">
        <v>822</v>
      </c>
      <c r="M265" s="2" t="s">
        <v>822</v>
      </c>
      <c r="N265" s="2" t="s">
        <v>4118</v>
      </c>
      <c r="X265" s="5">
        <v>2.89</v>
      </c>
      <c r="Z265" s="84">
        <v>1.7999999999999999E-2</v>
      </c>
      <c r="AA265" s="84">
        <v>1.7999999999999999E-2</v>
      </c>
      <c r="AB265" s="84">
        <v>1.9E-2</v>
      </c>
      <c r="AC265" s="84">
        <v>4.8000000000000001E-2</v>
      </c>
      <c r="AD265" s="84">
        <v>0.08</v>
      </c>
      <c r="AE265" s="84">
        <v>0.111</v>
      </c>
      <c r="AF265" s="84">
        <v>0.14299999999999999</v>
      </c>
      <c r="AG265" s="84">
        <v>0.17499999999999999</v>
      </c>
      <c r="AH265" s="33"/>
      <c r="AI265">
        <v>2.89</v>
      </c>
      <c r="AJ265" s="100">
        <f t="shared" si="20"/>
        <v>46.361207612456745</v>
      </c>
      <c r="AK265" s="28"/>
      <c r="AL265" s="33"/>
    </row>
    <row r="266" spans="1:38" ht="15" thickBot="1" x14ac:dyDescent="0.25">
      <c r="A266" t="s">
        <v>1246</v>
      </c>
      <c r="B266" s="5">
        <v>2.93</v>
      </c>
      <c r="C266" s="5" t="str">
        <f t="shared" si="22"/>
        <v>12.93</v>
      </c>
      <c r="D266" s="77">
        <v>1.9E-2</v>
      </c>
      <c r="E266" s="77">
        <v>4.8000000000000001E-2</v>
      </c>
      <c r="F266" s="77">
        <v>0.08</v>
      </c>
      <c r="G266" s="77">
        <v>0.111</v>
      </c>
      <c r="H266" s="77">
        <v>0.14299999999999999</v>
      </c>
      <c r="I266" s="77">
        <v>0.17499999999999999</v>
      </c>
      <c r="J266" s="77" t="s">
        <v>822</v>
      </c>
      <c r="K266" s="77" t="s">
        <v>822</v>
      </c>
      <c r="L266" s="2" t="s">
        <v>822</v>
      </c>
      <c r="M266" s="2" t="s">
        <v>822</v>
      </c>
      <c r="N266" s="2" t="s">
        <v>4118</v>
      </c>
      <c r="X266" s="5">
        <v>2.9</v>
      </c>
      <c r="Z266" s="84">
        <v>1.7999999999999999E-2</v>
      </c>
      <c r="AA266" s="84">
        <v>1.7999999999999999E-2</v>
      </c>
      <c r="AB266" s="84">
        <v>1.9E-2</v>
      </c>
      <c r="AC266" s="84">
        <v>4.8000000000000001E-2</v>
      </c>
      <c r="AD266" s="84">
        <v>0.08</v>
      </c>
      <c r="AE266" s="84">
        <v>0.111</v>
      </c>
      <c r="AF266" s="84">
        <v>0.14299999999999999</v>
      </c>
      <c r="AG266" s="84">
        <v>0.17499999999999999</v>
      </c>
      <c r="AH266" s="33"/>
      <c r="AI266" s="33">
        <v>2.9</v>
      </c>
      <c r="AJ266" s="100">
        <f t="shared" ref="AJ266:AJ276" si="23">133.98389/AI266</f>
        <v>46.20134137931035</v>
      </c>
      <c r="AK266" s="28"/>
      <c r="AL266" s="33"/>
    </row>
    <row r="267" spans="1:38" ht="15" thickBot="1" x14ac:dyDescent="0.25">
      <c r="A267" t="s">
        <v>1246</v>
      </c>
      <c r="B267" s="5">
        <v>2.94</v>
      </c>
      <c r="C267" s="5" t="str">
        <f t="shared" si="22"/>
        <v>12.94</v>
      </c>
      <c r="D267" s="77">
        <v>1.9E-2</v>
      </c>
      <c r="E267" s="77">
        <v>4.8000000000000001E-2</v>
      </c>
      <c r="F267" s="77">
        <v>0.08</v>
      </c>
      <c r="G267" s="77">
        <v>0.111</v>
      </c>
      <c r="H267" s="77">
        <v>0.14299999999999999</v>
      </c>
      <c r="I267" s="77">
        <v>0.17499999999999999</v>
      </c>
      <c r="J267" s="77" t="s">
        <v>822</v>
      </c>
      <c r="K267" s="77" t="s">
        <v>822</v>
      </c>
      <c r="L267" s="2" t="s">
        <v>822</v>
      </c>
      <c r="M267" s="2" t="s">
        <v>822</v>
      </c>
      <c r="N267" s="2" t="s">
        <v>4118</v>
      </c>
      <c r="X267" s="5">
        <v>2.91</v>
      </c>
      <c r="Z267" s="84">
        <v>1.7999999999999999E-2</v>
      </c>
      <c r="AA267" s="84">
        <v>1.7999999999999999E-2</v>
      </c>
      <c r="AB267" s="84">
        <v>1.9E-2</v>
      </c>
      <c r="AC267" s="84">
        <v>4.8000000000000001E-2</v>
      </c>
      <c r="AD267" s="84">
        <v>0.08</v>
      </c>
      <c r="AE267" s="84">
        <v>0.111</v>
      </c>
      <c r="AF267" s="84">
        <v>0.14299999999999999</v>
      </c>
      <c r="AG267" s="84">
        <v>0.17499999999999999</v>
      </c>
      <c r="AH267" s="33"/>
      <c r="AI267">
        <v>2.91</v>
      </c>
      <c r="AJ267" s="100">
        <f t="shared" si="23"/>
        <v>46.042573883161509</v>
      </c>
      <c r="AK267" s="28"/>
      <c r="AL267" s="33"/>
    </row>
    <row r="268" spans="1:38" ht="15" thickBot="1" x14ac:dyDescent="0.25">
      <c r="A268" t="s">
        <v>1246</v>
      </c>
      <c r="B268" s="5">
        <v>2.95</v>
      </c>
      <c r="C268" s="5" t="str">
        <f t="shared" si="22"/>
        <v>12.95</v>
      </c>
      <c r="D268" s="77">
        <v>1.9E-2</v>
      </c>
      <c r="E268" s="77">
        <v>4.8000000000000001E-2</v>
      </c>
      <c r="F268" s="77">
        <v>0.08</v>
      </c>
      <c r="G268" s="77">
        <v>0.111</v>
      </c>
      <c r="H268" s="77">
        <v>0.14299999999999999</v>
      </c>
      <c r="I268" s="77">
        <v>0.17499999999999999</v>
      </c>
      <c r="J268" s="77" t="s">
        <v>822</v>
      </c>
      <c r="K268" s="77" t="s">
        <v>822</v>
      </c>
      <c r="L268" s="2" t="s">
        <v>822</v>
      </c>
      <c r="M268" s="2" t="s">
        <v>822</v>
      </c>
      <c r="N268" s="2" t="s">
        <v>4118</v>
      </c>
      <c r="X268" s="5">
        <v>2.92</v>
      </c>
      <c r="Z268" s="84">
        <v>1.7999999999999999E-2</v>
      </c>
      <c r="AA268" s="84">
        <v>1.7999999999999999E-2</v>
      </c>
      <c r="AB268" s="84">
        <v>1.9E-2</v>
      </c>
      <c r="AC268" s="84">
        <v>4.8000000000000001E-2</v>
      </c>
      <c r="AD268" s="84">
        <v>0.08</v>
      </c>
      <c r="AE268" s="84">
        <v>0.111</v>
      </c>
      <c r="AF268" s="84">
        <v>0.14299999999999999</v>
      </c>
      <c r="AG268" s="84">
        <v>0.17499999999999999</v>
      </c>
      <c r="AH268" s="33"/>
      <c r="AI268" s="33">
        <v>2.92</v>
      </c>
      <c r="AJ268" s="100">
        <f t="shared" si="23"/>
        <v>45.884893835616438</v>
      </c>
      <c r="AK268" s="28"/>
      <c r="AL268" s="33"/>
    </row>
    <row r="269" spans="1:38" ht="15" thickBot="1" x14ac:dyDescent="0.25">
      <c r="A269" t="s">
        <v>1246</v>
      </c>
      <c r="B269" s="5">
        <v>2.96</v>
      </c>
      <c r="C269" s="5" t="str">
        <f t="shared" si="22"/>
        <v>12.96</v>
      </c>
      <c r="D269" s="77">
        <v>1.9E-2</v>
      </c>
      <c r="E269" s="77">
        <v>4.8000000000000001E-2</v>
      </c>
      <c r="F269" s="77">
        <v>0.08</v>
      </c>
      <c r="G269" s="77">
        <v>0.111</v>
      </c>
      <c r="H269" s="77">
        <v>0.14299999999999999</v>
      </c>
      <c r="I269" s="77">
        <v>0.17499999999999999</v>
      </c>
      <c r="J269" s="77" t="s">
        <v>822</v>
      </c>
      <c r="K269" s="77" t="s">
        <v>822</v>
      </c>
      <c r="L269" s="2" t="s">
        <v>822</v>
      </c>
      <c r="M269" s="2" t="s">
        <v>822</v>
      </c>
      <c r="N269" s="2" t="s">
        <v>4118</v>
      </c>
      <c r="X269" s="5">
        <v>2.93</v>
      </c>
      <c r="Z269" s="84">
        <v>1.7999999999999999E-2</v>
      </c>
      <c r="AA269" s="84">
        <v>1.7999999999999999E-2</v>
      </c>
      <c r="AB269" s="84">
        <v>1.9E-2</v>
      </c>
      <c r="AC269" s="84">
        <v>4.8000000000000001E-2</v>
      </c>
      <c r="AD269" s="84">
        <v>0.08</v>
      </c>
      <c r="AE269" s="84">
        <v>0.111</v>
      </c>
      <c r="AF269" s="84">
        <v>0.14299999999999999</v>
      </c>
      <c r="AG269" s="84">
        <v>0.17499999999999999</v>
      </c>
      <c r="AH269" s="33"/>
      <c r="AI269">
        <v>2.93</v>
      </c>
      <c r="AJ269" s="100">
        <f t="shared" si="23"/>
        <v>45.728290102389074</v>
      </c>
      <c r="AK269" s="28"/>
      <c r="AL269" s="33"/>
    </row>
    <row r="270" spans="1:38" ht="15" thickBot="1" x14ac:dyDescent="0.25">
      <c r="A270" t="s">
        <v>1246</v>
      </c>
      <c r="B270" s="5">
        <v>2.97</v>
      </c>
      <c r="C270" s="5" t="str">
        <f t="shared" si="22"/>
        <v>12.97</v>
      </c>
      <c r="D270" s="77">
        <v>1.9E-2</v>
      </c>
      <c r="E270" s="77">
        <v>4.8000000000000001E-2</v>
      </c>
      <c r="F270" s="77">
        <v>0.08</v>
      </c>
      <c r="G270" s="77">
        <v>0.111</v>
      </c>
      <c r="H270" s="77">
        <v>0.14299999999999999</v>
      </c>
      <c r="I270" s="77">
        <v>0.17499999999999999</v>
      </c>
      <c r="J270" s="77" t="s">
        <v>822</v>
      </c>
      <c r="K270" s="77" t="s">
        <v>822</v>
      </c>
      <c r="L270" s="2" t="s">
        <v>822</v>
      </c>
      <c r="M270" s="2" t="s">
        <v>822</v>
      </c>
      <c r="N270" s="2" t="s">
        <v>4118</v>
      </c>
      <c r="X270" s="5">
        <v>2.94</v>
      </c>
      <c r="Z270" s="84">
        <v>1.7999999999999999E-2</v>
      </c>
      <c r="AA270" s="84">
        <v>1.7999999999999999E-2</v>
      </c>
      <c r="AB270" s="84">
        <v>1.9E-2</v>
      </c>
      <c r="AC270" s="84">
        <v>4.8000000000000001E-2</v>
      </c>
      <c r="AD270" s="84">
        <v>0.08</v>
      </c>
      <c r="AE270" s="84">
        <v>0.111</v>
      </c>
      <c r="AF270" s="84">
        <v>0.14299999999999999</v>
      </c>
      <c r="AG270" s="84">
        <v>0.17499999999999999</v>
      </c>
      <c r="AH270" s="33"/>
      <c r="AI270" s="33">
        <v>2.94</v>
      </c>
      <c r="AJ270" s="100">
        <f t="shared" si="23"/>
        <v>45.572751700680271</v>
      </c>
      <c r="AK270" s="28"/>
      <c r="AL270" s="33"/>
    </row>
    <row r="271" spans="1:38" ht="15" thickBot="1" x14ac:dyDescent="0.25">
      <c r="A271" t="s">
        <v>1246</v>
      </c>
      <c r="B271" s="5">
        <v>2.98</v>
      </c>
      <c r="C271" s="5" t="str">
        <f t="shared" si="22"/>
        <v>12.98</v>
      </c>
      <c r="D271" s="77">
        <v>1.9E-2</v>
      </c>
      <c r="E271" s="77">
        <v>4.8000000000000001E-2</v>
      </c>
      <c r="F271" s="77">
        <v>0.08</v>
      </c>
      <c r="G271" s="77">
        <v>0.111</v>
      </c>
      <c r="H271" s="77">
        <v>0.14299999999999999</v>
      </c>
      <c r="I271" s="77">
        <v>0.17499999999999999</v>
      </c>
      <c r="J271" s="77" t="s">
        <v>822</v>
      </c>
      <c r="K271" s="77" t="s">
        <v>822</v>
      </c>
      <c r="L271" s="2" t="s">
        <v>822</v>
      </c>
      <c r="M271" s="2" t="s">
        <v>822</v>
      </c>
      <c r="N271" s="2" t="s">
        <v>4118</v>
      </c>
      <c r="X271" s="5">
        <v>2.95</v>
      </c>
      <c r="Z271" s="84">
        <v>1.7999999999999999E-2</v>
      </c>
      <c r="AA271" s="84">
        <v>1.7999999999999999E-2</v>
      </c>
      <c r="AB271" s="84">
        <v>1.9E-2</v>
      </c>
      <c r="AC271" s="84">
        <v>4.8000000000000001E-2</v>
      </c>
      <c r="AD271" s="84">
        <v>0.08</v>
      </c>
      <c r="AE271" s="84">
        <v>0.111</v>
      </c>
      <c r="AF271" s="84">
        <v>0.14299999999999999</v>
      </c>
      <c r="AG271" s="84">
        <v>0.17499999999999999</v>
      </c>
      <c r="AH271" s="33"/>
      <c r="AI271">
        <v>2.95</v>
      </c>
      <c r="AJ271" s="100">
        <f t="shared" si="23"/>
        <v>45.418267796610166</v>
      </c>
      <c r="AK271" s="28"/>
      <c r="AL271" s="33"/>
    </row>
    <row r="272" spans="1:38" ht="15" thickBot="1" x14ac:dyDescent="0.25">
      <c r="A272" t="s">
        <v>1246</v>
      </c>
      <c r="B272" s="5">
        <v>2.99</v>
      </c>
      <c r="C272" s="5" t="str">
        <f t="shared" si="22"/>
        <v>12.99</v>
      </c>
      <c r="D272" s="77">
        <v>1.9E-2</v>
      </c>
      <c r="E272" s="77">
        <v>4.8000000000000001E-2</v>
      </c>
      <c r="F272" s="77">
        <v>0.08</v>
      </c>
      <c r="G272" s="77">
        <v>0.111</v>
      </c>
      <c r="H272" s="77">
        <v>0.14299999999999999</v>
      </c>
      <c r="I272" s="77">
        <v>0.17499999999999999</v>
      </c>
      <c r="J272" s="77" t="s">
        <v>822</v>
      </c>
      <c r="K272" s="77" t="s">
        <v>822</v>
      </c>
      <c r="L272" s="2" t="s">
        <v>822</v>
      </c>
      <c r="M272" s="2" t="s">
        <v>822</v>
      </c>
      <c r="N272" s="2" t="s">
        <v>4118</v>
      </c>
      <c r="X272" s="5">
        <v>2.96</v>
      </c>
      <c r="Z272" s="84">
        <v>1.7999999999999999E-2</v>
      </c>
      <c r="AA272" s="84">
        <v>1.7999999999999999E-2</v>
      </c>
      <c r="AB272" s="84">
        <v>1.9E-2</v>
      </c>
      <c r="AC272" s="84">
        <v>4.8000000000000001E-2</v>
      </c>
      <c r="AD272" s="84">
        <v>0.08</v>
      </c>
      <c r="AE272" s="84">
        <v>0.111</v>
      </c>
      <c r="AF272" s="84">
        <v>0.14299999999999999</v>
      </c>
      <c r="AG272" s="84">
        <v>0.17499999999999999</v>
      </c>
      <c r="AH272" s="33"/>
      <c r="AI272" s="33">
        <v>2.96</v>
      </c>
      <c r="AJ272" s="100">
        <f t="shared" si="23"/>
        <v>45.264827702702704</v>
      </c>
      <c r="AK272" s="28"/>
      <c r="AL272" s="33"/>
    </row>
    <row r="273" spans="1:38" ht="15" thickBot="1" x14ac:dyDescent="0.25">
      <c r="A273" t="s">
        <v>1246</v>
      </c>
      <c r="B273" s="5">
        <v>3</v>
      </c>
      <c r="C273" s="5" t="str">
        <f t="shared" si="22"/>
        <v>13</v>
      </c>
      <c r="D273" s="77">
        <v>1.9E-2</v>
      </c>
      <c r="E273" s="77">
        <v>4.8000000000000001E-2</v>
      </c>
      <c r="F273" s="77">
        <v>0.08</v>
      </c>
      <c r="G273" s="77">
        <v>0.111</v>
      </c>
      <c r="H273" s="77">
        <v>0.14299999999999999</v>
      </c>
      <c r="I273" s="77">
        <v>0.17499999999999999</v>
      </c>
      <c r="J273" s="77" t="s">
        <v>822</v>
      </c>
      <c r="K273" s="77" t="s">
        <v>822</v>
      </c>
      <c r="L273" s="2" t="s">
        <v>822</v>
      </c>
      <c r="M273" s="2" t="s">
        <v>822</v>
      </c>
      <c r="N273" s="2" t="s">
        <v>4118</v>
      </c>
      <c r="X273" s="5">
        <v>2.97</v>
      </c>
      <c r="Z273" s="84">
        <v>1.7999999999999999E-2</v>
      </c>
      <c r="AA273" s="84">
        <v>1.7999999999999999E-2</v>
      </c>
      <c r="AB273" s="84">
        <v>1.9E-2</v>
      </c>
      <c r="AC273" s="84">
        <v>4.8000000000000001E-2</v>
      </c>
      <c r="AD273" s="84">
        <v>0.08</v>
      </c>
      <c r="AE273" s="84">
        <v>0.111</v>
      </c>
      <c r="AF273" s="84">
        <v>0.14299999999999999</v>
      </c>
      <c r="AG273" s="84">
        <v>0.17499999999999999</v>
      </c>
      <c r="AH273" s="33"/>
      <c r="AI273">
        <v>2.97</v>
      </c>
      <c r="AJ273" s="100">
        <f t="shared" si="23"/>
        <v>45.112420875420874</v>
      </c>
      <c r="AK273" s="28"/>
      <c r="AL273" s="33"/>
    </row>
    <row r="274" spans="1:38" ht="15" thickBot="1" x14ac:dyDescent="0.25">
      <c r="X274" s="5">
        <v>2.98</v>
      </c>
      <c r="Z274" s="84">
        <v>1.7999999999999999E-2</v>
      </c>
      <c r="AA274" s="84">
        <v>1.7999999999999999E-2</v>
      </c>
      <c r="AB274" s="84">
        <v>1.9E-2</v>
      </c>
      <c r="AC274" s="84">
        <v>4.8000000000000001E-2</v>
      </c>
      <c r="AD274" s="84">
        <v>0.08</v>
      </c>
      <c r="AE274" s="84">
        <v>0.111</v>
      </c>
      <c r="AF274" s="84">
        <v>0.14299999999999999</v>
      </c>
      <c r="AG274" s="84">
        <v>0.17499999999999999</v>
      </c>
      <c r="AH274" s="33"/>
      <c r="AI274" s="33">
        <v>2.98</v>
      </c>
      <c r="AJ274" s="100">
        <f t="shared" si="23"/>
        <v>44.96103691275168</v>
      </c>
      <c r="AK274" s="28"/>
      <c r="AL274" s="33"/>
    </row>
    <row r="275" spans="1:38" ht="15" thickBot="1" x14ac:dyDescent="0.25">
      <c r="A275" t="s">
        <v>1247</v>
      </c>
      <c r="B275" s="30">
        <v>0</v>
      </c>
      <c r="C275" s="5" t="str">
        <f>SUBSTITUTE(2&amp;B275," ","")</f>
        <v>20</v>
      </c>
      <c r="D275" s="2" t="s">
        <v>822</v>
      </c>
      <c r="E275" s="2" t="s">
        <v>822</v>
      </c>
      <c r="F275" s="2" t="s">
        <v>822</v>
      </c>
      <c r="G275" s="2" t="s">
        <v>822</v>
      </c>
      <c r="H275" s="2" t="s">
        <v>822</v>
      </c>
      <c r="I275" s="2" t="s">
        <v>822</v>
      </c>
      <c r="J275" s="2" t="s">
        <v>822</v>
      </c>
      <c r="K275" s="2" t="s">
        <v>822</v>
      </c>
      <c r="L275" s="2" t="s">
        <v>822</v>
      </c>
      <c r="M275" s="2" t="s">
        <v>822</v>
      </c>
      <c r="N275" s="2" t="s">
        <v>4119</v>
      </c>
      <c r="P275" s="31"/>
      <c r="Q275" s="31"/>
      <c r="R275" s="31"/>
      <c r="S275" s="31"/>
      <c r="T275" s="31"/>
      <c r="U275" s="31"/>
      <c r="V275" s="31"/>
      <c r="W275" s="31"/>
      <c r="X275" s="5">
        <v>2.99</v>
      </c>
      <c r="Y275" s="31"/>
      <c r="Z275" s="84">
        <v>1.7999999999999999E-2</v>
      </c>
      <c r="AA275" s="84">
        <v>1.7999999999999999E-2</v>
      </c>
      <c r="AB275" s="84">
        <v>1.9E-2</v>
      </c>
      <c r="AC275" s="84">
        <v>4.8000000000000001E-2</v>
      </c>
      <c r="AD275" s="84">
        <v>0.08</v>
      </c>
      <c r="AE275" s="84">
        <v>0.111</v>
      </c>
      <c r="AF275" s="84">
        <v>0.14299999999999999</v>
      </c>
      <c r="AG275" s="84">
        <v>0.17499999999999999</v>
      </c>
      <c r="AH275" s="33"/>
      <c r="AI275">
        <v>2.99</v>
      </c>
      <c r="AJ275" s="100">
        <f t="shared" si="23"/>
        <v>44.810665551839463</v>
      </c>
      <c r="AK275" s="28"/>
      <c r="AL275" s="33"/>
    </row>
    <row r="276" spans="1:38" ht="15" thickBot="1" x14ac:dyDescent="0.25">
      <c r="A276" t="s">
        <v>1247</v>
      </c>
      <c r="B276" s="30">
        <v>0.17</v>
      </c>
      <c r="C276" s="5" t="str">
        <f>SUBSTITUTE(2&amp;B276," ","")</f>
        <v>20.17</v>
      </c>
      <c r="D276" s="77">
        <v>0.20599999999999999</v>
      </c>
      <c r="E276" s="77">
        <v>0.36</v>
      </c>
      <c r="F276" s="77" t="s">
        <v>822</v>
      </c>
      <c r="G276" s="77" t="s">
        <v>822</v>
      </c>
      <c r="H276" s="77" t="s">
        <v>822</v>
      </c>
      <c r="I276" s="2" t="s">
        <v>822</v>
      </c>
      <c r="J276" s="2" t="s">
        <v>822</v>
      </c>
      <c r="K276" s="2" t="s">
        <v>822</v>
      </c>
      <c r="L276" s="2" t="s">
        <v>822</v>
      </c>
      <c r="M276" s="2" t="s">
        <v>822</v>
      </c>
      <c r="N276" s="2" t="s">
        <v>4119</v>
      </c>
      <c r="P276" s="31"/>
      <c r="Q276" s="31"/>
      <c r="R276" s="31"/>
      <c r="S276" s="31"/>
      <c r="T276" s="31"/>
      <c r="U276" s="31"/>
      <c r="V276" s="31"/>
      <c r="W276" s="31"/>
      <c r="X276" s="5">
        <v>3</v>
      </c>
      <c r="Y276" s="31"/>
      <c r="Z276" s="84">
        <v>1.7999999999999999E-2</v>
      </c>
      <c r="AA276" s="84">
        <v>1.7999999999999999E-2</v>
      </c>
      <c r="AB276" s="84">
        <v>1.9E-2</v>
      </c>
      <c r="AC276" s="84">
        <v>4.8000000000000001E-2</v>
      </c>
      <c r="AD276" s="84">
        <v>0.08</v>
      </c>
      <c r="AE276" s="84">
        <v>0.111</v>
      </c>
      <c r="AF276" s="84">
        <v>0.14299999999999999</v>
      </c>
      <c r="AG276" s="84">
        <v>0.17499999999999999</v>
      </c>
      <c r="AH276" s="33"/>
      <c r="AI276" s="33">
        <v>3</v>
      </c>
      <c r="AJ276" s="100">
        <f t="shared" si="23"/>
        <v>44.661296666666665</v>
      </c>
      <c r="AK276" s="28"/>
      <c r="AL276" s="33"/>
    </row>
    <row r="277" spans="1:38" x14ac:dyDescent="0.2">
      <c r="A277" t="s">
        <v>1247</v>
      </c>
      <c r="B277" s="30">
        <v>0.18</v>
      </c>
      <c r="C277" s="5" t="str">
        <f>SUBSTITUTE(2&amp;B277," ","")</f>
        <v>20.18</v>
      </c>
      <c r="D277" s="77">
        <v>0.20399999999999999</v>
      </c>
      <c r="E277" s="77">
        <v>0.35099999999999998</v>
      </c>
      <c r="F277" s="77" t="s">
        <v>822</v>
      </c>
      <c r="G277" s="77" t="s">
        <v>822</v>
      </c>
      <c r="H277" s="77" t="s">
        <v>822</v>
      </c>
      <c r="I277" s="2" t="s">
        <v>822</v>
      </c>
      <c r="J277" s="2" t="s">
        <v>822</v>
      </c>
      <c r="K277" s="2" t="s">
        <v>822</v>
      </c>
      <c r="L277" s="2" t="s">
        <v>822</v>
      </c>
      <c r="M277" s="2" t="s">
        <v>822</v>
      </c>
      <c r="N277" s="2" t="s">
        <v>4119</v>
      </c>
      <c r="P277" s="31"/>
      <c r="Q277" s="31"/>
      <c r="R277" s="31"/>
      <c r="S277" s="31"/>
      <c r="T277" s="31"/>
      <c r="U277" s="31"/>
      <c r="V277" s="31"/>
      <c r="W277" s="31"/>
      <c r="AH277" s="33"/>
      <c r="AI277" s="33"/>
      <c r="AJ277" s="33"/>
      <c r="AK277" s="33"/>
      <c r="AL277" s="33"/>
    </row>
    <row r="278" spans="1:38" x14ac:dyDescent="0.2">
      <c r="A278" t="s">
        <v>1247</v>
      </c>
      <c r="B278" s="30">
        <v>0.19</v>
      </c>
      <c r="C278" s="5" t="str">
        <f t="shared" ref="C278:C341" si="24">SUBSTITUTE(2&amp;B278," ","")</f>
        <v>20.19</v>
      </c>
      <c r="D278" s="77">
        <v>0.20200000000000001</v>
      </c>
      <c r="E278" s="77">
        <v>0.34200000000000003</v>
      </c>
      <c r="F278" s="77" t="s">
        <v>822</v>
      </c>
      <c r="G278" s="77" t="s">
        <v>822</v>
      </c>
      <c r="H278" s="77" t="s">
        <v>822</v>
      </c>
      <c r="I278" s="2" t="s">
        <v>822</v>
      </c>
      <c r="J278" s="2" t="s">
        <v>822</v>
      </c>
      <c r="K278" s="2" t="s">
        <v>822</v>
      </c>
      <c r="L278" s="2" t="s">
        <v>822</v>
      </c>
      <c r="M278" s="2" t="s">
        <v>822</v>
      </c>
      <c r="N278" s="2" t="s">
        <v>4119</v>
      </c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2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</row>
    <row r="279" spans="1:38" x14ac:dyDescent="0.2">
      <c r="A279" t="s">
        <v>1247</v>
      </c>
      <c r="B279" s="30">
        <v>0.2</v>
      </c>
      <c r="C279" s="5" t="str">
        <f t="shared" si="24"/>
        <v>20.2</v>
      </c>
      <c r="D279" s="77">
        <v>0.2</v>
      </c>
      <c r="E279" s="77">
        <v>0.33300000000000002</v>
      </c>
      <c r="F279" s="77" t="s">
        <v>822</v>
      </c>
      <c r="G279" s="77" t="s">
        <v>822</v>
      </c>
      <c r="H279" s="77" t="s">
        <v>822</v>
      </c>
      <c r="I279" s="2" t="s">
        <v>822</v>
      </c>
      <c r="J279" s="2" t="s">
        <v>822</v>
      </c>
      <c r="K279" s="2" t="s">
        <v>822</v>
      </c>
      <c r="L279" s="2" t="s">
        <v>822</v>
      </c>
      <c r="M279" s="2" t="s">
        <v>822</v>
      </c>
      <c r="N279" s="2" t="s">
        <v>4119</v>
      </c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2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</row>
    <row r="280" spans="1:38" x14ac:dyDescent="0.2">
      <c r="A280" t="s">
        <v>1247</v>
      </c>
      <c r="B280" s="30">
        <v>0.21</v>
      </c>
      <c r="C280" s="5" t="str">
        <f t="shared" si="24"/>
        <v>20.21</v>
      </c>
      <c r="D280" s="77">
        <v>0.19700000000000001</v>
      </c>
      <c r="E280" s="77">
        <v>0.32400000000000001</v>
      </c>
      <c r="F280" s="77" t="s">
        <v>822</v>
      </c>
      <c r="G280" s="77" t="s">
        <v>822</v>
      </c>
      <c r="H280" s="77" t="s">
        <v>822</v>
      </c>
      <c r="I280" s="2" t="s">
        <v>822</v>
      </c>
      <c r="J280" s="2" t="s">
        <v>822</v>
      </c>
      <c r="K280" s="2" t="s">
        <v>822</v>
      </c>
      <c r="L280" s="2" t="s">
        <v>822</v>
      </c>
      <c r="M280" s="2" t="s">
        <v>822</v>
      </c>
      <c r="N280" s="2" t="s">
        <v>4119</v>
      </c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2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</row>
    <row r="281" spans="1:38" ht="15" thickBot="1" x14ac:dyDescent="0.25">
      <c r="A281" t="s">
        <v>1247</v>
      </c>
      <c r="B281" s="30">
        <v>0.22</v>
      </c>
      <c r="C281" s="5" t="str">
        <f t="shared" si="24"/>
        <v>20.22</v>
      </c>
      <c r="D281" s="77">
        <v>0.19500000000000001</v>
      </c>
      <c r="E281" s="77">
        <v>0.315</v>
      </c>
      <c r="F281" s="77" t="s">
        <v>822</v>
      </c>
      <c r="G281" s="77" t="s">
        <v>822</v>
      </c>
      <c r="H281" s="77" t="s">
        <v>822</v>
      </c>
      <c r="I281" s="2" t="s">
        <v>822</v>
      </c>
      <c r="J281" s="2" t="s">
        <v>822</v>
      </c>
      <c r="K281" s="2" t="s">
        <v>822</v>
      </c>
      <c r="L281" s="2" t="s">
        <v>822</v>
      </c>
      <c r="M281" s="2" t="s">
        <v>822</v>
      </c>
      <c r="N281" s="2" t="s">
        <v>4119</v>
      </c>
      <c r="P281" s="31"/>
      <c r="Q281" s="31"/>
      <c r="R281" s="31"/>
      <c r="S281" s="31"/>
      <c r="T281" s="31"/>
      <c r="U281" s="31"/>
      <c r="V281" s="31"/>
      <c r="W281" s="31"/>
      <c r="X281" s="92"/>
      <c r="Y281" s="93" t="s">
        <v>1701</v>
      </c>
      <c r="Z281" s="93" t="s">
        <v>4101</v>
      </c>
      <c r="AA281" s="93" t="s">
        <v>4102</v>
      </c>
      <c r="AB281" s="93" t="s">
        <v>4103</v>
      </c>
      <c r="AC281" s="93" t="s">
        <v>4104</v>
      </c>
      <c r="AD281" s="93" t="s">
        <v>4105</v>
      </c>
      <c r="AG281" s="33"/>
      <c r="AH281" s="33"/>
      <c r="AI281" s="33"/>
      <c r="AJ281" s="33"/>
      <c r="AK281" s="33"/>
      <c r="AL281" s="33"/>
    </row>
    <row r="282" spans="1:38" x14ac:dyDescent="0.2">
      <c r="A282" t="s">
        <v>1247</v>
      </c>
      <c r="B282" s="30">
        <v>0.23</v>
      </c>
      <c r="C282" s="5" t="str">
        <f t="shared" si="24"/>
        <v>20.23</v>
      </c>
      <c r="D282" s="77">
        <v>0.193</v>
      </c>
      <c r="E282" s="77">
        <v>0.30599999999999999</v>
      </c>
      <c r="F282" s="77">
        <v>0.39300000000000002</v>
      </c>
      <c r="G282" s="77" t="s">
        <v>822</v>
      </c>
      <c r="H282" s="77" t="s">
        <v>822</v>
      </c>
      <c r="I282" s="2" t="s">
        <v>822</v>
      </c>
      <c r="J282" s="2" t="s">
        <v>822</v>
      </c>
      <c r="K282" s="2" t="s">
        <v>822</v>
      </c>
      <c r="L282" s="2" t="s">
        <v>822</v>
      </c>
      <c r="M282" s="2" t="s">
        <v>822</v>
      </c>
      <c r="N282" s="2" t="s">
        <v>4119</v>
      </c>
      <c r="P282" s="47"/>
      <c r="Q282" s="47"/>
      <c r="R282" s="47"/>
      <c r="S282" s="31"/>
      <c r="T282" s="31"/>
      <c r="U282" s="31"/>
      <c r="V282" s="31"/>
      <c r="X282" s="30">
        <v>0</v>
      </c>
      <c r="Y282">
        <v>0</v>
      </c>
      <c r="AG282" s="33"/>
      <c r="AH282" s="33"/>
      <c r="AI282" s="33"/>
      <c r="AJ282" s="33"/>
      <c r="AK282" s="33"/>
      <c r="AL282" s="33"/>
    </row>
    <row r="283" spans="1:38" ht="15" thickBot="1" x14ac:dyDescent="0.25">
      <c r="A283" t="s">
        <v>1247</v>
      </c>
      <c r="B283" s="30">
        <v>0.24</v>
      </c>
      <c r="C283" s="5" t="str">
        <f t="shared" si="24"/>
        <v>20.24</v>
      </c>
      <c r="D283" s="77">
        <v>0.185</v>
      </c>
      <c r="E283" s="77">
        <v>0.29499999999999998</v>
      </c>
      <c r="F283" s="77">
        <v>0.38200000000000001</v>
      </c>
      <c r="G283" s="77" t="s">
        <v>822</v>
      </c>
      <c r="H283" s="77" t="s">
        <v>822</v>
      </c>
      <c r="I283" s="2" t="s">
        <v>822</v>
      </c>
      <c r="J283" s="2" t="s">
        <v>822</v>
      </c>
      <c r="K283" s="2" t="s">
        <v>822</v>
      </c>
      <c r="L283" s="2" t="s">
        <v>822</v>
      </c>
      <c r="M283" s="2" t="s">
        <v>822</v>
      </c>
      <c r="N283" s="2" t="s">
        <v>4119</v>
      </c>
      <c r="P283" s="47"/>
      <c r="Q283" s="47"/>
      <c r="R283" s="47"/>
      <c r="S283" s="31"/>
      <c r="T283" s="31"/>
      <c r="U283" s="31"/>
      <c r="V283" s="31"/>
      <c r="X283" s="30">
        <v>0.17</v>
      </c>
      <c r="Y283" s="94">
        <v>0.17</v>
      </c>
      <c r="Z283" s="95">
        <v>0.20699999999999999</v>
      </c>
      <c r="AA283" s="95">
        <v>0.36399999999999999</v>
      </c>
      <c r="AB283" s="95" t="s">
        <v>822</v>
      </c>
      <c r="AC283" s="95" t="s">
        <v>822</v>
      </c>
      <c r="AD283" s="95" t="s">
        <v>822</v>
      </c>
      <c r="AF283">
        <v>0.20699999999999999</v>
      </c>
      <c r="AG283">
        <v>0.36399999999999999</v>
      </c>
      <c r="AH283" t="s">
        <v>822</v>
      </c>
      <c r="AI283" t="s">
        <v>822</v>
      </c>
      <c r="AJ283" t="s">
        <v>822</v>
      </c>
      <c r="AK283" s="33"/>
      <c r="AL283" s="33"/>
    </row>
    <row r="284" spans="1:38" ht="15" thickBot="1" x14ac:dyDescent="0.25">
      <c r="A284" t="s">
        <v>1247</v>
      </c>
      <c r="B284" s="30">
        <v>0.25</v>
      </c>
      <c r="C284" s="5" t="str">
        <f t="shared" si="24"/>
        <v>20.25</v>
      </c>
      <c r="D284" s="77">
        <v>0.17799999999999999</v>
      </c>
      <c r="E284" s="77">
        <v>0.28399999999999997</v>
      </c>
      <c r="F284" s="77">
        <v>0.37</v>
      </c>
      <c r="G284" s="77" t="s">
        <v>822</v>
      </c>
      <c r="H284" s="77" t="s">
        <v>822</v>
      </c>
      <c r="I284" s="2" t="s">
        <v>822</v>
      </c>
      <c r="J284" s="2" t="s">
        <v>822</v>
      </c>
      <c r="K284" s="2" t="s">
        <v>822</v>
      </c>
      <c r="L284" s="2" t="s">
        <v>822</v>
      </c>
      <c r="M284" s="2" t="s">
        <v>822</v>
      </c>
      <c r="N284" s="2" t="s">
        <v>4119</v>
      </c>
      <c r="P284" s="47"/>
      <c r="Q284" s="47"/>
      <c r="R284" s="47"/>
      <c r="S284" s="31"/>
      <c r="T284" s="31"/>
      <c r="U284" s="31"/>
      <c r="V284" s="31"/>
      <c r="X284" s="30">
        <v>0.18</v>
      </c>
      <c r="Z284" s="71">
        <f t="shared" ref="Z284:AA288" si="25">Z283+(Z$289-Z$283)/(($X289-$X283)*100)</f>
        <v>0.20466666666666666</v>
      </c>
      <c r="AA284" s="71">
        <f t="shared" si="25"/>
        <v>0.35433333333333333</v>
      </c>
      <c r="AB284" s="95" t="s">
        <v>822</v>
      </c>
      <c r="AC284" s="95" t="s">
        <v>822</v>
      </c>
      <c r="AD284" s="95" t="s">
        <v>822</v>
      </c>
      <c r="AF284">
        <v>0.20499999999999999</v>
      </c>
      <c r="AG284">
        <v>0.35399999999999998</v>
      </c>
      <c r="AH284" t="s">
        <v>822</v>
      </c>
      <c r="AI284" t="s">
        <v>822</v>
      </c>
      <c r="AJ284" t="s">
        <v>822</v>
      </c>
      <c r="AK284" s="33"/>
      <c r="AL284" s="33"/>
    </row>
    <row r="285" spans="1:38" ht="15" thickBot="1" x14ac:dyDescent="0.25">
      <c r="A285" t="s">
        <v>1247</v>
      </c>
      <c r="B285" s="30">
        <v>0.26</v>
      </c>
      <c r="C285" s="5" t="str">
        <f t="shared" si="24"/>
        <v>20.26</v>
      </c>
      <c r="D285" s="77">
        <v>0.17</v>
      </c>
      <c r="E285" s="77">
        <v>0.27200000000000002</v>
      </c>
      <c r="F285" s="77">
        <v>0.35899999999999999</v>
      </c>
      <c r="G285" s="77" t="s">
        <v>822</v>
      </c>
      <c r="H285" s="77" t="s">
        <v>822</v>
      </c>
      <c r="I285" s="2" t="s">
        <v>822</v>
      </c>
      <c r="J285" s="2" t="s">
        <v>822</v>
      </c>
      <c r="K285" s="2" t="s">
        <v>822</v>
      </c>
      <c r="L285" s="2" t="s">
        <v>822</v>
      </c>
      <c r="M285" s="2" t="s">
        <v>822</v>
      </c>
      <c r="N285" s="2" t="s">
        <v>4119</v>
      </c>
      <c r="P285" s="47"/>
      <c r="Q285" s="47"/>
      <c r="R285" s="47"/>
      <c r="S285" s="31"/>
      <c r="T285" s="31"/>
      <c r="U285" s="31"/>
      <c r="V285" s="31"/>
      <c r="X285" s="30">
        <v>0.19</v>
      </c>
      <c r="Z285" s="71">
        <f t="shared" si="25"/>
        <v>0.20233333333333334</v>
      </c>
      <c r="AA285" s="71">
        <f t="shared" si="25"/>
        <v>0.34466666666666668</v>
      </c>
      <c r="AB285" s="95" t="s">
        <v>822</v>
      </c>
      <c r="AC285" s="95" t="s">
        <v>822</v>
      </c>
      <c r="AD285" s="95" t="s">
        <v>822</v>
      </c>
      <c r="AF285">
        <v>0.20200000000000001</v>
      </c>
      <c r="AG285">
        <v>0.34499999999999997</v>
      </c>
      <c r="AH285" t="s">
        <v>822</v>
      </c>
      <c r="AI285" t="s">
        <v>822</v>
      </c>
      <c r="AJ285" t="s">
        <v>822</v>
      </c>
      <c r="AK285" s="33"/>
      <c r="AL285" s="33"/>
    </row>
    <row r="286" spans="1:38" ht="15" thickBot="1" x14ac:dyDescent="0.25">
      <c r="A286" t="s">
        <v>1247</v>
      </c>
      <c r="B286" s="30">
        <v>0.27</v>
      </c>
      <c r="C286" s="5" t="str">
        <f t="shared" si="24"/>
        <v>20.27</v>
      </c>
      <c r="D286" s="77">
        <v>0.16200000000000001</v>
      </c>
      <c r="E286" s="77">
        <v>0.26100000000000001</v>
      </c>
      <c r="F286" s="77">
        <v>0.34699999999999998</v>
      </c>
      <c r="G286" s="77" t="s">
        <v>822</v>
      </c>
      <c r="H286" s="77" t="s">
        <v>822</v>
      </c>
      <c r="I286" s="2" t="s">
        <v>822</v>
      </c>
      <c r="J286" s="2" t="s">
        <v>822</v>
      </c>
      <c r="K286" s="2" t="s">
        <v>822</v>
      </c>
      <c r="L286" s="2" t="s">
        <v>822</v>
      </c>
      <c r="M286" s="2" t="s">
        <v>822</v>
      </c>
      <c r="N286" s="2" t="s">
        <v>4119</v>
      </c>
      <c r="P286" s="47"/>
      <c r="Q286" s="47"/>
      <c r="R286" s="47"/>
      <c r="S286" s="31"/>
      <c r="T286" s="31"/>
      <c r="U286" s="31"/>
      <c r="V286" s="31"/>
      <c r="X286" s="30">
        <v>0.2</v>
      </c>
      <c r="Z286" s="71">
        <f t="shared" si="25"/>
        <v>0.2</v>
      </c>
      <c r="AA286" s="71">
        <f t="shared" si="25"/>
        <v>0.33500000000000002</v>
      </c>
      <c r="AB286" s="95" t="s">
        <v>822</v>
      </c>
      <c r="AC286" s="95" t="s">
        <v>822</v>
      </c>
      <c r="AD286" s="95" t="s">
        <v>822</v>
      </c>
      <c r="AF286">
        <v>0.2</v>
      </c>
      <c r="AG286">
        <v>0.33500000000000002</v>
      </c>
      <c r="AH286" t="s">
        <v>822</v>
      </c>
      <c r="AI286" t="s">
        <v>822</v>
      </c>
      <c r="AJ286" t="s">
        <v>822</v>
      </c>
      <c r="AK286" s="33"/>
      <c r="AL286" s="33"/>
    </row>
    <row r="287" spans="1:38" ht="15" thickBot="1" x14ac:dyDescent="0.25">
      <c r="A287" t="s">
        <v>1247</v>
      </c>
      <c r="B287" s="30">
        <v>0.28000000000000003</v>
      </c>
      <c r="C287" s="5" t="str">
        <f t="shared" si="24"/>
        <v>20.28</v>
      </c>
      <c r="D287" s="77">
        <v>0.155</v>
      </c>
      <c r="E287" s="77">
        <v>0.252</v>
      </c>
      <c r="F287" s="77">
        <v>0.33600000000000002</v>
      </c>
      <c r="G287" s="77" t="s">
        <v>822</v>
      </c>
      <c r="H287" s="77" t="s">
        <v>822</v>
      </c>
      <c r="I287" s="2" t="s">
        <v>822</v>
      </c>
      <c r="J287" s="2" t="s">
        <v>822</v>
      </c>
      <c r="K287" s="2" t="s">
        <v>822</v>
      </c>
      <c r="L287" s="2" t="s">
        <v>822</v>
      </c>
      <c r="M287" s="2" t="s">
        <v>822</v>
      </c>
      <c r="N287" s="2" t="s">
        <v>4119</v>
      </c>
      <c r="P287" s="47"/>
      <c r="Q287" s="47"/>
      <c r="R287" s="47"/>
      <c r="S287" s="31"/>
      <c r="T287" s="31"/>
      <c r="U287" s="31"/>
      <c r="V287" s="31"/>
      <c r="X287" s="30">
        <v>0.21</v>
      </c>
      <c r="Z287" s="71">
        <f t="shared" si="25"/>
        <v>0.19766666666666668</v>
      </c>
      <c r="AA287" s="71">
        <f t="shared" si="25"/>
        <v>0.32533333333333336</v>
      </c>
      <c r="AB287" s="95" t="s">
        <v>822</v>
      </c>
      <c r="AC287" s="95" t="s">
        <v>822</v>
      </c>
      <c r="AD287" s="95" t="s">
        <v>822</v>
      </c>
      <c r="AF287">
        <v>0.19800000000000001</v>
      </c>
      <c r="AG287">
        <v>0.32500000000000001</v>
      </c>
      <c r="AH287" t="s">
        <v>822</v>
      </c>
      <c r="AI287" t="s">
        <v>822</v>
      </c>
      <c r="AJ287" t="s">
        <v>822</v>
      </c>
      <c r="AK287" s="33"/>
      <c r="AL287" s="33"/>
    </row>
    <row r="288" spans="1:38" ht="15" thickBot="1" x14ac:dyDescent="0.25">
      <c r="A288" t="s">
        <v>1247</v>
      </c>
      <c r="B288" s="30">
        <v>0.28999999999999998</v>
      </c>
      <c r="C288" s="5" t="str">
        <f t="shared" si="24"/>
        <v>20.29</v>
      </c>
      <c r="D288" s="77">
        <v>0.14799999999999999</v>
      </c>
      <c r="E288" s="77">
        <v>0.24199999999999999</v>
      </c>
      <c r="F288" s="77">
        <v>0.32400000000000001</v>
      </c>
      <c r="G288" s="77" t="s">
        <v>822</v>
      </c>
      <c r="H288" s="77" t="s">
        <v>822</v>
      </c>
      <c r="I288" s="2" t="s">
        <v>822</v>
      </c>
      <c r="J288" s="2" t="s">
        <v>822</v>
      </c>
      <c r="K288" s="2" t="s">
        <v>822</v>
      </c>
      <c r="L288" s="2" t="s">
        <v>822</v>
      </c>
      <c r="M288" s="2" t="s">
        <v>822</v>
      </c>
      <c r="N288" s="2" t="s">
        <v>4119</v>
      </c>
      <c r="P288" s="47"/>
      <c r="Q288" s="47"/>
      <c r="R288" s="47"/>
      <c r="S288" s="31"/>
      <c r="T288" s="31"/>
      <c r="U288" s="31"/>
      <c r="V288" s="31"/>
      <c r="X288" s="30">
        <v>0.22</v>
      </c>
      <c r="Z288" s="71">
        <f t="shared" si="25"/>
        <v>0.19533333333333336</v>
      </c>
      <c r="AA288" s="71">
        <f t="shared" si="25"/>
        <v>0.31566666666666671</v>
      </c>
      <c r="AB288" s="95" t="s">
        <v>822</v>
      </c>
      <c r="AC288" s="95" t="s">
        <v>822</v>
      </c>
      <c r="AD288" s="95" t="s">
        <v>822</v>
      </c>
      <c r="AF288">
        <v>0.19500000000000001</v>
      </c>
      <c r="AG288">
        <v>0.316</v>
      </c>
      <c r="AH288" t="s">
        <v>822</v>
      </c>
      <c r="AI288" t="s">
        <v>822</v>
      </c>
      <c r="AJ288" t="s">
        <v>822</v>
      </c>
      <c r="AK288" s="33"/>
      <c r="AL288" s="33"/>
    </row>
    <row r="289" spans="1:38" ht="15" thickBot="1" x14ac:dyDescent="0.25">
      <c r="A289" t="s">
        <v>1247</v>
      </c>
      <c r="B289" s="30">
        <v>0.3</v>
      </c>
      <c r="C289" s="5" t="str">
        <f t="shared" si="24"/>
        <v>20.3</v>
      </c>
      <c r="D289" s="77">
        <v>0.14299999999999999</v>
      </c>
      <c r="E289" s="77">
        <v>0.23499999999999999</v>
      </c>
      <c r="F289" s="77">
        <v>0.315</v>
      </c>
      <c r="G289" s="77" t="s">
        <v>822</v>
      </c>
      <c r="H289" s="77" t="s">
        <v>822</v>
      </c>
      <c r="I289" s="2" t="s">
        <v>822</v>
      </c>
      <c r="J289" s="2" t="s">
        <v>822</v>
      </c>
      <c r="K289" s="2" t="s">
        <v>822</v>
      </c>
      <c r="L289" s="2" t="s">
        <v>822</v>
      </c>
      <c r="M289" s="2" t="s">
        <v>822</v>
      </c>
      <c r="N289" s="2" t="s">
        <v>4119</v>
      </c>
      <c r="P289" s="47"/>
      <c r="Q289" s="47"/>
      <c r="R289" s="47"/>
      <c r="S289" s="31"/>
      <c r="T289" s="31"/>
      <c r="U289" s="31"/>
      <c r="V289" s="31"/>
      <c r="X289" s="30">
        <v>0.23</v>
      </c>
      <c r="Y289" s="95">
        <v>0.23</v>
      </c>
      <c r="Z289" s="95">
        <v>0.193</v>
      </c>
      <c r="AA289" s="95">
        <v>0.30599999999999999</v>
      </c>
      <c r="AB289" s="95">
        <v>0.39300000000000002</v>
      </c>
      <c r="AC289" s="95" t="s">
        <v>822</v>
      </c>
      <c r="AD289" s="95" t="s">
        <v>822</v>
      </c>
      <c r="AF289">
        <v>0.193</v>
      </c>
      <c r="AG289">
        <v>0.30599999999999999</v>
      </c>
      <c r="AH289">
        <v>0.39300000000000002</v>
      </c>
      <c r="AI289" t="s">
        <v>822</v>
      </c>
      <c r="AJ289" t="s">
        <v>822</v>
      </c>
      <c r="AK289" s="33"/>
      <c r="AL289" s="33"/>
    </row>
    <row r="290" spans="1:38" ht="15" thickBot="1" x14ac:dyDescent="0.25">
      <c r="A290" t="s">
        <v>1247</v>
      </c>
      <c r="B290" s="30">
        <v>0.31</v>
      </c>
      <c r="C290" s="5" t="str">
        <f t="shared" si="24"/>
        <v>20.31</v>
      </c>
      <c r="D290" s="77">
        <v>0.13700000000000001</v>
      </c>
      <c r="E290" s="77">
        <v>0.22700000000000001</v>
      </c>
      <c r="F290" s="77">
        <v>0.307</v>
      </c>
      <c r="G290" s="77" t="s">
        <v>822</v>
      </c>
      <c r="H290" s="77" t="s">
        <v>822</v>
      </c>
      <c r="I290" s="2" t="s">
        <v>822</v>
      </c>
      <c r="J290" s="2" t="s">
        <v>822</v>
      </c>
      <c r="K290" s="2" t="s">
        <v>822</v>
      </c>
      <c r="L290" s="2" t="s">
        <v>822</v>
      </c>
      <c r="M290" s="2" t="s">
        <v>822</v>
      </c>
      <c r="N290" s="2" t="s">
        <v>4119</v>
      </c>
      <c r="P290" s="47"/>
      <c r="Q290" s="47"/>
      <c r="R290" s="47"/>
      <c r="S290" s="31"/>
      <c r="T290" s="31"/>
      <c r="U290" s="31"/>
      <c r="V290" s="31"/>
      <c r="X290" s="30">
        <v>0.24</v>
      </c>
      <c r="Z290" s="71">
        <f t="shared" ref="Z290:AB292" si="26">Z289+(Z$293-Z$289)/(($X293-$X289)*100)</f>
        <v>0.18525</v>
      </c>
      <c r="AA290" s="71">
        <f t="shared" si="26"/>
        <v>0.29475000000000001</v>
      </c>
      <c r="AB290" s="71">
        <f t="shared" si="26"/>
        <v>0.38150000000000001</v>
      </c>
      <c r="AC290" s="95" t="s">
        <v>822</v>
      </c>
      <c r="AD290" s="95" t="s">
        <v>822</v>
      </c>
      <c r="AF290">
        <v>0.185</v>
      </c>
      <c r="AG290">
        <v>0.29499999999999998</v>
      </c>
      <c r="AH290">
        <v>0.38200000000000001</v>
      </c>
      <c r="AI290" t="s">
        <v>822</v>
      </c>
      <c r="AJ290" t="s">
        <v>822</v>
      </c>
      <c r="AK290" s="33"/>
      <c r="AL290" s="33"/>
    </row>
    <row r="291" spans="1:38" ht="15" thickBot="1" x14ac:dyDescent="0.25">
      <c r="A291" t="s">
        <v>1247</v>
      </c>
      <c r="B291" s="30">
        <v>0.32</v>
      </c>
      <c r="C291" s="5" t="str">
        <f t="shared" si="24"/>
        <v>20.32</v>
      </c>
      <c r="D291" s="77">
        <v>0.13200000000000001</v>
      </c>
      <c r="E291" s="77">
        <v>0.22</v>
      </c>
      <c r="F291" s="77">
        <v>0.29799999999999999</v>
      </c>
      <c r="G291" s="77" t="s">
        <v>822</v>
      </c>
      <c r="H291" s="77" t="s">
        <v>822</v>
      </c>
      <c r="I291" s="2" t="s">
        <v>822</v>
      </c>
      <c r="J291" s="2" t="s">
        <v>822</v>
      </c>
      <c r="K291" s="2" t="s">
        <v>822</v>
      </c>
      <c r="L291" s="2" t="s">
        <v>822</v>
      </c>
      <c r="M291" s="2" t="s">
        <v>822</v>
      </c>
      <c r="N291" s="2" t="s">
        <v>4119</v>
      </c>
      <c r="P291" s="47"/>
      <c r="Q291" s="47"/>
      <c r="R291" s="47"/>
      <c r="S291" s="31"/>
      <c r="T291" s="31"/>
      <c r="U291" s="31"/>
      <c r="V291" s="31"/>
      <c r="X291" s="30">
        <v>0.25</v>
      </c>
      <c r="Z291" s="71">
        <f t="shared" si="26"/>
        <v>0.17749999999999999</v>
      </c>
      <c r="AA291" s="71">
        <f t="shared" si="26"/>
        <v>0.28350000000000003</v>
      </c>
      <c r="AB291" s="71">
        <f t="shared" si="26"/>
        <v>0.37</v>
      </c>
      <c r="AC291" s="95" t="s">
        <v>822</v>
      </c>
      <c r="AD291" s="95" t="s">
        <v>822</v>
      </c>
      <c r="AF291">
        <v>0.17799999999999999</v>
      </c>
      <c r="AG291">
        <v>0.28399999999999997</v>
      </c>
      <c r="AH291">
        <v>0.37</v>
      </c>
      <c r="AI291" t="s">
        <v>822</v>
      </c>
      <c r="AJ291" t="s">
        <v>822</v>
      </c>
      <c r="AK291" s="33"/>
      <c r="AL291" s="33"/>
    </row>
    <row r="292" spans="1:38" ht="15" thickBot="1" x14ac:dyDescent="0.25">
      <c r="A292" t="s">
        <v>1247</v>
      </c>
      <c r="B292" s="30">
        <v>0.33</v>
      </c>
      <c r="C292" s="5" t="str">
        <f t="shared" si="24"/>
        <v>20.33</v>
      </c>
      <c r="D292" s="77">
        <v>0.126</v>
      </c>
      <c r="E292" s="77">
        <v>0.21299999999999999</v>
      </c>
      <c r="F292" s="77">
        <v>0.28999999999999998</v>
      </c>
      <c r="G292" s="77" t="s">
        <v>822</v>
      </c>
      <c r="H292" s="77" t="s">
        <v>822</v>
      </c>
      <c r="I292" s="2" t="s">
        <v>822</v>
      </c>
      <c r="J292" s="2" t="s">
        <v>822</v>
      </c>
      <c r="K292" s="2" t="s">
        <v>822</v>
      </c>
      <c r="L292" s="2" t="s">
        <v>822</v>
      </c>
      <c r="M292" s="2" t="s">
        <v>822</v>
      </c>
      <c r="N292" s="2" t="s">
        <v>4119</v>
      </c>
      <c r="P292" s="47"/>
      <c r="Q292" s="47"/>
      <c r="R292" s="47"/>
      <c r="S292" s="31"/>
      <c r="T292" s="31"/>
      <c r="U292" s="31"/>
      <c r="V292" s="31"/>
      <c r="X292" s="30">
        <v>0.26</v>
      </c>
      <c r="Z292" s="71">
        <f t="shared" si="26"/>
        <v>0.16974999999999998</v>
      </c>
      <c r="AA292" s="71">
        <f t="shared" si="26"/>
        <v>0.27225000000000005</v>
      </c>
      <c r="AB292" s="71">
        <f t="shared" si="26"/>
        <v>0.35849999999999999</v>
      </c>
      <c r="AC292" s="95" t="s">
        <v>822</v>
      </c>
      <c r="AD292" s="95" t="s">
        <v>822</v>
      </c>
      <c r="AF292">
        <v>0.17</v>
      </c>
      <c r="AG292">
        <v>0.27200000000000002</v>
      </c>
      <c r="AH292">
        <v>0.35899999999999999</v>
      </c>
      <c r="AI292" t="s">
        <v>822</v>
      </c>
      <c r="AJ292" t="s">
        <v>822</v>
      </c>
      <c r="AK292" s="33"/>
      <c r="AL292" s="33"/>
    </row>
    <row r="293" spans="1:38" ht="15" thickBot="1" x14ac:dyDescent="0.25">
      <c r="A293" t="s">
        <v>1247</v>
      </c>
      <c r="B293" s="30">
        <v>0.34</v>
      </c>
      <c r="C293" s="5" t="str">
        <f t="shared" si="24"/>
        <v>20.34</v>
      </c>
      <c r="D293" s="77">
        <v>0.11899999999999999</v>
      </c>
      <c r="E293" s="77">
        <v>0.20300000000000001</v>
      </c>
      <c r="F293" s="77">
        <v>0.27900000000000003</v>
      </c>
      <c r="G293" s="77" t="s">
        <v>822</v>
      </c>
      <c r="H293" s="77" t="s">
        <v>822</v>
      </c>
      <c r="I293" s="2" t="s">
        <v>822</v>
      </c>
      <c r="J293" s="2" t="s">
        <v>822</v>
      </c>
      <c r="K293" s="2" t="s">
        <v>822</v>
      </c>
      <c r="L293" s="2" t="s">
        <v>822</v>
      </c>
      <c r="M293" s="2" t="s">
        <v>822</v>
      </c>
      <c r="N293" s="2" t="s">
        <v>4119</v>
      </c>
      <c r="P293" s="47"/>
      <c r="Q293" s="47"/>
      <c r="R293" s="47"/>
      <c r="S293" s="31"/>
      <c r="T293" s="31"/>
      <c r="U293" s="31"/>
      <c r="V293" s="31"/>
      <c r="X293" s="30">
        <v>0.27</v>
      </c>
      <c r="Y293" s="95">
        <v>0.27</v>
      </c>
      <c r="Z293" s="95">
        <v>0.16200000000000001</v>
      </c>
      <c r="AA293" s="95">
        <v>0.26100000000000001</v>
      </c>
      <c r="AB293" s="95">
        <v>0.34699999999999998</v>
      </c>
      <c r="AC293" s="95" t="s">
        <v>822</v>
      </c>
      <c r="AD293" s="95" t="s">
        <v>822</v>
      </c>
      <c r="AF293">
        <v>0.16200000000000001</v>
      </c>
      <c r="AG293">
        <v>0.26100000000000001</v>
      </c>
      <c r="AH293">
        <v>0.34699999999999998</v>
      </c>
      <c r="AI293" t="s">
        <v>822</v>
      </c>
      <c r="AJ293" t="s">
        <v>822</v>
      </c>
      <c r="AK293" s="33"/>
      <c r="AL293" s="33"/>
    </row>
    <row r="294" spans="1:38" ht="15" thickBot="1" x14ac:dyDescent="0.25">
      <c r="A294" t="s">
        <v>1247</v>
      </c>
      <c r="B294" s="30">
        <v>0.35</v>
      </c>
      <c r="C294" s="5" t="str">
        <f t="shared" si="24"/>
        <v>20.35</v>
      </c>
      <c r="D294" s="77">
        <v>0.115</v>
      </c>
      <c r="E294" s="77">
        <v>0.19800000000000001</v>
      </c>
      <c r="F294" s="77">
        <v>0.27300000000000002</v>
      </c>
      <c r="G294" s="77" t="s">
        <v>822</v>
      </c>
      <c r="H294" s="77" t="s">
        <v>822</v>
      </c>
      <c r="I294" s="2" t="s">
        <v>822</v>
      </c>
      <c r="J294" s="2" t="s">
        <v>822</v>
      </c>
      <c r="K294" s="2" t="s">
        <v>822</v>
      </c>
      <c r="L294" s="2" t="s">
        <v>822</v>
      </c>
      <c r="M294" s="2" t="s">
        <v>822</v>
      </c>
      <c r="N294" s="2" t="s">
        <v>4119</v>
      </c>
      <c r="P294" s="47"/>
      <c r="Q294" s="47"/>
      <c r="R294" s="47"/>
      <c r="S294" s="31"/>
      <c r="T294" s="31"/>
      <c r="U294" s="31"/>
      <c r="V294" s="31"/>
      <c r="X294" s="30">
        <v>0.28000000000000003</v>
      </c>
      <c r="Y294" s="95">
        <v>0.28000000000000003</v>
      </c>
      <c r="Z294" s="95">
        <v>0.155</v>
      </c>
      <c r="AA294" s="95">
        <v>0.252</v>
      </c>
      <c r="AB294" s="95">
        <v>0.33600000000000002</v>
      </c>
      <c r="AC294" s="95" t="s">
        <v>822</v>
      </c>
      <c r="AD294" s="95" t="s">
        <v>822</v>
      </c>
      <c r="AF294">
        <v>0.155</v>
      </c>
      <c r="AG294">
        <v>0.252</v>
      </c>
      <c r="AH294">
        <v>0.33600000000000002</v>
      </c>
      <c r="AI294" t="s">
        <v>822</v>
      </c>
      <c r="AJ294" t="s">
        <v>822</v>
      </c>
      <c r="AK294" s="33"/>
      <c r="AL294" s="33"/>
    </row>
    <row r="295" spans="1:38" ht="15" thickBot="1" x14ac:dyDescent="0.25">
      <c r="A295" t="s">
        <v>1247</v>
      </c>
      <c r="B295" s="30">
        <v>0.36</v>
      </c>
      <c r="C295" s="5" t="str">
        <f t="shared" si="24"/>
        <v>20.36</v>
      </c>
      <c r="D295" s="77">
        <v>0.112</v>
      </c>
      <c r="E295" s="77">
        <v>0.193</v>
      </c>
      <c r="F295" s="77">
        <v>0.26800000000000002</v>
      </c>
      <c r="G295" s="77" t="s">
        <v>822</v>
      </c>
      <c r="H295" s="77" t="s">
        <v>822</v>
      </c>
      <c r="I295" s="2" t="s">
        <v>822</v>
      </c>
      <c r="J295" s="2" t="s">
        <v>822</v>
      </c>
      <c r="K295" s="2" t="s">
        <v>822</v>
      </c>
      <c r="L295" s="2" t="s">
        <v>822</v>
      </c>
      <c r="M295" s="2" t="s">
        <v>822</v>
      </c>
      <c r="N295" s="2" t="s">
        <v>4119</v>
      </c>
      <c r="P295" s="47"/>
      <c r="Q295" s="47"/>
      <c r="R295" s="47"/>
      <c r="S295" s="31"/>
      <c r="T295" s="31"/>
      <c r="U295" s="31"/>
      <c r="V295" s="31"/>
      <c r="X295" s="30">
        <v>0.28999999999999998</v>
      </c>
      <c r="Y295" s="95">
        <v>0.28999999999999998</v>
      </c>
      <c r="Z295" s="95">
        <v>0.14799999999999999</v>
      </c>
      <c r="AA295" s="95">
        <v>0.24199999999999999</v>
      </c>
      <c r="AB295" s="95">
        <v>0.32400000000000001</v>
      </c>
      <c r="AC295" s="95" t="s">
        <v>822</v>
      </c>
      <c r="AD295" s="95" t="s">
        <v>822</v>
      </c>
      <c r="AF295">
        <v>0.14799999999999999</v>
      </c>
      <c r="AG295">
        <v>0.24199999999999999</v>
      </c>
      <c r="AH295">
        <v>0.32400000000000001</v>
      </c>
      <c r="AI295" t="s">
        <v>822</v>
      </c>
      <c r="AJ295" t="s">
        <v>822</v>
      </c>
      <c r="AK295" s="33"/>
      <c r="AL295" s="33"/>
    </row>
    <row r="296" spans="1:38" ht="15" thickBot="1" x14ac:dyDescent="0.25">
      <c r="A296" t="s">
        <v>1247</v>
      </c>
      <c r="B296" s="30">
        <v>0.37</v>
      </c>
      <c r="C296" s="5" t="str">
        <f t="shared" si="24"/>
        <v>20.37</v>
      </c>
      <c r="D296" s="77">
        <v>0.108</v>
      </c>
      <c r="E296" s="77">
        <v>0.188</v>
      </c>
      <c r="F296" s="77">
        <v>0.26200000000000001</v>
      </c>
      <c r="G296" s="77" t="s">
        <v>822</v>
      </c>
      <c r="H296" s="77" t="s">
        <v>822</v>
      </c>
      <c r="I296" s="2" t="s">
        <v>822</v>
      </c>
      <c r="J296" s="2" t="s">
        <v>822</v>
      </c>
      <c r="K296" s="2" t="s">
        <v>822</v>
      </c>
      <c r="L296" s="2" t="s">
        <v>822</v>
      </c>
      <c r="M296" s="2" t="s">
        <v>822</v>
      </c>
      <c r="N296" s="2" t="s">
        <v>4119</v>
      </c>
      <c r="P296" s="47"/>
      <c r="Q296" s="47"/>
      <c r="R296" s="47"/>
      <c r="S296" s="31"/>
      <c r="T296" s="31"/>
      <c r="U296" s="31"/>
      <c r="V296" s="31"/>
      <c r="X296" s="30">
        <v>0.3</v>
      </c>
      <c r="Z296" s="77">
        <f t="shared" ref="Z296:AB297" si="27">Z295+(Z$298-Z$295)/(($X298-$X295)*100)</f>
        <v>0.14266666666666666</v>
      </c>
      <c r="AA296" s="77">
        <f t="shared" si="27"/>
        <v>0.23466666666666666</v>
      </c>
      <c r="AB296" s="77">
        <f t="shared" si="27"/>
        <v>0.31533333333333335</v>
      </c>
      <c r="AC296" s="95" t="s">
        <v>822</v>
      </c>
      <c r="AD296" s="95" t="s">
        <v>822</v>
      </c>
      <c r="AF296">
        <v>0.14299999999999999</v>
      </c>
      <c r="AG296">
        <v>0.23499999999999999</v>
      </c>
      <c r="AH296">
        <v>0.315</v>
      </c>
      <c r="AI296" t="s">
        <v>822</v>
      </c>
      <c r="AJ296" t="s">
        <v>822</v>
      </c>
      <c r="AK296" s="33"/>
      <c r="AL296" s="33"/>
    </row>
    <row r="297" spans="1:38" ht="15" thickBot="1" x14ac:dyDescent="0.25">
      <c r="A297" t="s">
        <v>1247</v>
      </c>
      <c r="B297" s="30">
        <v>0.38</v>
      </c>
      <c r="C297" s="5" t="str">
        <f t="shared" si="24"/>
        <v>20.38</v>
      </c>
      <c r="D297" s="77">
        <v>0.104</v>
      </c>
      <c r="E297" s="77">
        <v>0.184</v>
      </c>
      <c r="F297" s="77">
        <v>0.25700000000000001</v>
      </c>
      <c r="G297" s="77" t="s">
        <v>822</v>
      </c>
      <c r="H297" s="77" t="s">
        <v>822</v>
      </c>
      <c r="I297" s="2" t="s">
        <v>822</v>
      </c>
      <c r="J297" s="2" t="s">
        <v>822</v>
      </c>
      <c r="K297" s="2" t="s">
        <v>822</v>
      </c>
      <c r="L297" s="2" t="s">
        <v>822</v>
      </c>
      <c r="M297" s="2" t="s">
        <v>822</v>
      </c>
      <c r="N297" s="2" t="s">
        <v>4119</v>
      </c>
      <c r="P297" s="47"/>
      <c r="Q297" s="47"/>
      <c r="R297" s="47"/>
      <c r="S297" s="31"/>
      <c r="T297" s="31"/>
      <c r="U297" s="31"/>
      <c r="V297" s="31"/>
      <c r="X297" s="30">
        <v>0.31</v>
      </c>
      <c r="Z297" s="77">
        <f t="shared" si="27"/>
        <v>0.13733333333333334</v>
      </c>
      <c r="AA297" s="77">
        <f t="shared" si="27"/>
        <v>0.22733333333333333</v>
      </c>
      <c r="AB297" s="77">
        <f t="shared" si="27"/>
        <v>0.3066666666666667</v>
      </c>
      <c r="AC297" s="95" t="s">
        <v>822</v>
      </c>
      <c r="AD297" s="95" t="s">
        <v>822</v>
      </c>
      <c r="AF297">
        <v>0.13700000000000001</v>
      </c>
      <c r="AG297">
        <v>0.22700000000000001</v>
      </c>
      <c r="AH297">
        <v>0.307</v>
      </c>
      <c r="AI297" t="s">
        <v>822</v>
      </c>
      <c r="AJ297" t="s">
        <v>822</v>
      </c>
      <c r="AK297" s="33"/>
      <c r="AL297" s="33"/>
    </row>
    <row r="298" spans="1:38" ht="15" thickBot="1" x14ac:dyDescent="0.25">
      <c r="A298" t="s">
        <v>1247</v>
      </c>
      <c r="B298" s="30">
        <v>0.39</v>
      </c>
      <c r="C298" s="5" t="str">
        <f t="shared" si="24"/>
        <v>20.39</v>
      </c>
      <c r="D298" s="77">
        <v>0.1</v>
      </c>
      <c r="E298" s="77">
        <v>0.17899999999999999</v>
      </c>
      <c r="F298" s="77">
        <v>0.251</v>
      </c>
      <c r="G298" s="77" t="s">
        <v>822</v>
      </c>
      <c r="H298" s="77" t="s">
        <v>822</v>
      </c>
      <c r="I298" s="2" t="s">
        <v>822</v>
      </c>
      <c r="J298" s="2" t="s">
        <v>822</v>
      </c>
      <c r="K298" s="2" t="s">
        <v>822</v>
      </c>
      <c r="L298" s="2" t="s">
        <v>822</v>
      </c>
      <c r="M298" s="2" t="s">
        <v>822</v>
      </c>
      <c r="N298" s="2" t="s">
        <v>4119</v>
      </c>
      <c r="P298" s="47"/>
      <c r="Q298" s="47"/>
      <c r="R298" s="47"/>
      <c r="S298" s="31"/>
      <c r="T298" s="31"/>
      <c r="U298" s="31"/>
      <c r="V298" s="31"/>
      <c r="X298" s="30">
        <v>0.32</v>
      </c>
      <c r="Y298" s="95">
        <v>0.32</v>
      </c>
      <c r="Z298" s="95">
        <v>0.13200000000000001</v>
      </c>
      <c r="AA298" s="95">
        <v>0.22</v>
      </c>
      <c r="AB298" s="95">
        <v>0.29799999999999999</v>
      </c>
      <c r="AC298" s="95" t="s">
        <v>822</v>
      </c>
      <c r="AD298" s="95" t="s">
        <v>822</v>
      </c>
      <c r="AF298">
        <v>0.13200000000000001</v>
      </c>
      <c r="AG298">
        <v>0.22</v>
      </c>
      <c r="AH298">
        <v>0.29799999999999999</v>
      </c>
      <c r="AI298" t="s">
        <v>822</v>
      </c>
      <c r="AJ298" t="s">
        <v>822</v>
      </c>
      <c r="AK298" s="33"/>
      <c r="AL298" s="33"/>
    </row>
    <row r="299" spans="1:38" ht="15" thickBot="1" x14ac:dyDescent="0.25">
      <c r="A299" t="s">
        <v>1247</v>
      </c>
      <c r="B299" s="30">
        <v>0.4</v>
      </c>
      <c r="C299" s="5" t="str">
        <f t="shared" si="24"/>
        <v>20.4</v>
      </c>
      <c r="D299" s="77">
        <v>9.7000000000000003E-2</v>
      </c>
      <c r="E299" s="77">
        <v>0.17399999999999999</v>
      </c>
      <c r="F299" s="77">
        <v>0.245</v>
      </c>
      <c r="G299" s="77" t="s">
        <v>822</v>
      </c>
      <c r="H299" s="77" t="s">
        <v>822</v>
      </c>
      <c r="I299" s="2" t="s">
        <v>822</v>
      </c>
      <c r="J299" s="2" t="s">
        <v>822</v>
      </c>
      <c r="K299" s="2" t="s">
        <v>822</v>
      </c>
      <c r="L299" s="2" t="s">
        <v>822</v>
      </c>
      <c r="M299" s="2" t="s">
        <v>822</v>
      </c>
      <c r="N299" s="2" t="s">
        <v>4119</v>
      </c>
      <c r="P299" s="47"/>
      <c r="Q299" s="47"/>
      <c r="R299" s="47"/>
      <c r="S299" s="31"/>
      <c r="T299" s="31"/>
      <c r="U299" s="31"/>
      <c r="V299" s="31"/>
      <c r="X299" s="30">
        <v>0.33</v>
      </c>
      <c r="Y299" s="95">
        <v>0.33</v>
      </c>
      <c r="Z299" s="95">
        <v>0.126</v>
      </c>
      <c r="AA299" s="95">
        <v>0.21299999999999999</v>
      </c>
      <c r="AB299" s="95">
        <v>0.28999999999999998</v>
      </c>
      <c r="AC299" s="95" t="s">
        <v>822</v>
      </c>
      <c r="AD299" s="95" t="s">
        <v>822</v>
      </c>
      <c r="AF299">
        <v>0.126</v>
      </c>
      <c r="AG299">
        <v>0.21299999999999999</v>
      </c>
      <c r="AH299">
        <v>0.28999999999999998</v>
      </c>
      <c r="AI299" t="s">
        <v>822</v>
      </c>
      <c r="AJ299" t="s">
        <v>822</v>
      </c>
      <c r="AK299" s="33"/>
      <c r="AL299" s="33"/>
    </row>
    <row r="300" spans="1:38" ht="15" thickBot="1" x14ac:dyDescent="0.25">
      <c r="A300" t="s">
        <v>1247</v>
      </c>
      <c r="B300" s="30">
        <v>0.41</v>
      </c>
      <c r="C300" s="5" t="str">
        <f t="shared" si="24"/>
        <v>20.41</v>
      </c>
      <c r="D300" s="77">
        <v>9.2999999999999999E-2</v>
      </c>
      <c r="E300" s="77">
        <v>0.16900000000000001</v>
      </c>
      <c r="F300" s="77">
        <v>0.24</v>
      </c>
      <c r="G300" s="77" t="s">
        <v>822</v>
      </c>
      <c r="H300" s="77" t="s">
        <v>822</v>
      </c>
      <c r="I300" s="2" t="s">
        <v>822</v>
      </c>
      <c r="J300" s="2" t="s">
        <v>822</v>
      </c>
      <c r="K300" s="2" t="s">
        <v>822</v>
      </c>
      <c r="L300" s="2" t="s">
        <v>822</v>
      </c>
      <c r="M300" s="2" t="s">
        <v>822</v>
      </c>
      <c r="N300" s="2" t="s">
        <v>4119</v>
      </c>
      <c r="P300" s="47"/>
      <c r="Q300" s="47"/>
      <c r="R300" s="47"/>
      <c r="S300" s="31"/>
      <c r="T300" s="31"/>
      <c r="U300" s="31"/>
      <c r="V300" s="31"/>
      <c r="X300" s="30">
        <v>0.34</v>
      </c>
      <c r="Y300" s="95">
        <v>0.34</v>
      </c>
      <c r="Z300" s="95">
        <v>0.11899999999999999</v>
      </c>
      <c r="AA300" s="95">
        <v>0.20300000000000001</v>
      </c>
      <c r="AB300" s="95">
        <v>0.27900000000000003</v>
      </c>
      <c r="AC300" s="95" t="s">
        <v>822</v>
      </c>
      <c r="AD300" s="95" t="s">
        <v>822</v>
      </c>
      <c r="AF300">
        <v>0.11899999999999999</v>
      </c>
      <c r="AG300">
        <v>0.20300000000000001</v>
      </c>
      <c r="AH300">
        <v>0.27900000000000003</v>
      </c>
      <c r="AI300" t="s">
        <v>822</v>
      </c>
      <c r="AJ300" t="s">
        <v>822</v>
      </c>
      <c r="AK300" s="33"/>
      <c r="AL300" s="33"/>
    </row>
    <row r="301" spans="1:38" ht="15" thickBot="1" x14ac:dyDescent="0.25">
      <c r="A301" t="s">
        <v>1247</v>
      </c>
      <c r="B301" s="30">
        <v>0.42</v>
      </c>
      <c r="C301" s="5" t="str">
        <f t="shared" si="24"/>
        <v>20.42</v>
      </c>
      <c r="D301" s="77">
        <v>8.8999999999999996E-2</v>
      </c>
      <c r="E301" s="77">
        <v>0.16400000000000001</v>
      </c>
      <c r="F301" s="77">
        <v>0.23400000000000001</v>
      </c>
      <c r="G301" s="77" t="s">
        <v>822</v>
      </c>
      <c r="H301" s="77" t="s">
        <v>822</v>
      </c>
      <c r="I301" s="2" t="s">
        <v>822</v>
      </c>
      <c r="J301" s="2" t="s">
        <v>822</v>
      </c>
      <c r="K301" s="2" t="s">
        <v>822</v>
      </c>
      <c r="L301" s="2" t="s">
        <v>822</v>
      </c>
      <c r="M301" s="2" t="s">
        <v>822</v>
      </c>
      <c r="N301" s="2" t="s">
        <v>4119</v>
      </c>
      <c r="P301" s="47"/>
      <c r="Q301" s="47"/>
      <c r="R301" s="47"/>
      <c r="S301" s="31"/>
      <c r="T301" s="31"/>
      <c r="U301" s="31"/>
      <c r="V301" s="31"/>
      <c r="X301" s="30">
        <v>0.35</v>
      </c>
      <c r="Z301" s="71">
        <f t="shared" ref="Z301:AB301" si="28">Z300+(Z$308-Z$300)/(($X308-$X300)*100)</f>
        <v>0.11524999999999999</v>
      </c>
      <c r="AA301" s="71">
        <f t="shared" si="28"/>
        <v>0.19812500000000002</v>
      </c>
      <c r="AB301" s="71">
        <f t="shared" si="28"/>
        <v>0.27337500000000003</v>
      </c>
      <c r="AC301" s="95" t="s">
        <v>822</v>
      </c>
      <c r="AD301" s="95" t="s">
        <v>822</v>
      </c>
      <c r="AF301">
        <v>0.115</v>
      </c>
      <c r="AG301">
        <v>0.19800000000000001</v>
      </c>
      <c r="AH301">
        <v>0.27300000000000002</v>
      </c>
      <c r="AI301" t="s">
        <v>822</v>
      </c>
      <c r="AJ301" t="s">
        <v>822</v>
      </c>
      <c r="AK301" s="33"/>
      <c r="AL301" s="33"/>
    </row>
    <row r="302" spans="1:38" ht="15" thickBot="1" x14ac:dyDescent="0.25">
      <c r="A302" t="s">
        <v>1247</v>
      </c>
      <c r="B302" s="30">
        <v>0.43</v>
      </c>
      <c r="C302" s="5" t="str">
        <f t="shared" si="24"/>
        <v>20.43</v>
      </c>
      <c r="D302" s="77">
        <v>8.5000000000000006E-2</v>
      </c>
      <c r="E302" s="77">
        <v>0.159</v>
      </c>
      <c r="F302" s="77">
        <v>0.22800000000000001</v>
      </c>
      <c r="G302" s="77" t="s">
        <v>822</v>
      </c>
      <c r="H302" s="77" t="s">
        <v>822</v>
      </c>
      <c r="I302" s="2" t="s">
        <v>822</v>
      </c>
      <c r="J302" s="2" t="s">
        <v>822</v>
      </c>
      <c r="K302" s="2" t="s">
        <v>822</v>
      </c>
      <c r="L302" s="2" t="s">
        <v>822</v>
      </c>
      <c r="M302" s="2" t="s">
        <v>822</v>
      </c>
      <c r="N302" s="2" t="s">
        <v>4119</v>
      </c>
      <c r="P302" s="47"/>
      <c r="Q302" s="47"/>
      <c r="R302" s="47"/>
      <c r="S302" s="31"/>
      <c r="T302" s="31"/>
      <c r="U302" s="31"/>
      <c r="V302" s="31"/>
      <c r="X302" s="30">
        <v>0.36</v>
      </c>
      <c r="Z302" s="71">
        <f t="shared" ref="Z302:Z307" si="29">Z301+(Z$308-Z$300)/(($X309-$X301)*100)</f>
        <v>0.11149999999999999</v>
      </c>
      <c r="AA302" s="71">
        <f t="shared" ref="AA302:AA307" si="30">AA301+(AA$308-AA$300)/(($X309-$X301)*100)</f>
        <v>0.19325000000000003</v>
      </c>
      <c r="AB302" s="71">
        <f t="shared" ref="AB302:AB307" si="31">AB301+(AB$308-AB$300)/(($X309-$X301)*100)</f>
        <v>0.26775000000000004</v>
      </c>
      <c r="AC302" s="95" t="s">
        <v>822</v>
      </c>
      <c r="AD302" s="95" t="s">
        <v>822</v>
      </c>
      <c r="AF302">
        <v>0.112</v>
      </c>
      <c r="AG302">
        <v>0.193</v>
      </c>
      <c r="AH302">
        <v>0.26800000000000002</v>
      </c>
      <c r="AI302" t="s">
        <v>822</v>
      </c>
      <c r="AJ302" t="s">
        <v>822</v>
      </c>
      <c r="AK302" s="33"/>
      <c r="AL302" s="33"/>
    </row>
    <row r="303" spans="1:38" ht="15" thickBot="1" x14ac:dyDescent="0.25">
      <c r="A303" t="s">
        <v>1247</v>
      </c>
      <c r="B303" s="30">
        <v>0.44</v>
      </c>
      <c r="C303" s="5" t="str">
        <f t="shared" si="24"/>
        <v>20.44</v>
      </c>
      <c r="D303" s="77">
        <v>8.2000000000000003E-2</v>
      </c>
      <c r="E303" s="77">
        <v>0.154</v>
      </c>
      <c r="F303" s="77">
        <v>0.222</v>
      </c>
      <c r="G303" s="77" t="s">
        <v>822</v>
      </c>
      <c r="H303" s="77" t="s">
        <v>822</v>
      </c>
      <c r="I303" s="2" t="s">
        <v>822</v>
      </c>
      <c r="J303" s="2" t="s">
        <v>822</v>
      </c>
      <c r="K303" s="2" t="s">
        <v>822</v>
      </c>
      <c r="L303" s="2" t="s">
        <v>822</v>
      </c>
      <c r="M303" s="2" t="s">
        <v>822</v>
      </c>
      <c r="N303" s="2" t="s">
        <v>4119</v>
      </c>
      <c r="P303" s="47"/>
      <c r="Q303" s="47"/>
      <c r="R303" s="47"/>
      <c r="S303" s="31"/>
      <c r="T303" s="31"/>
      <c r="U303" s="31"/>
      <c r="V303" s="31"/>
      <c r="X303" s="30">
        <v>0.37</v>
      </c>
      <c r="Z303" s="71">
        <f t="shared" si="29"/>
        <v>0.10774999999999998</v>
      </c>
      <c r="AA303" s="71">
        <f t="shared" si="30"/>
        <v>0.18837500000000004</v>
      </c>
      <c r="AB303" s="71">
        <f t="shared" si="31"/>
        <v>0.26212500000000005</v>
      </c>
      <c r="AC303" s="95" t="s">
        <v>822</v>
      </c>
      <c r="AD303" s="95" t="s">
        <v>822</v>
      </c>
      <c r="AF303">
        <v>0.108</v>
      </c>
      <c r="AG303">
        <v>0.188</v>
      </c>
      <c r="AH303">
        <v>0.26200000000000001</v>
      </c>
      <c r="AI303" t="s">
        <v>822</v>
      </c>
      <c r="AJ303" t="s">
        <v>822</v>
      </c>
      <c r="AK303" s="33"/>
      <c r="AL303" s="33"/>
    </row>
    <row r="304" spans="1:38" ht="15" thickBot="1" x14ac:dyDescent="0.25">
      <c r="A304" t="s">
        <v>1247</v>
      </c>
      <c r="B304" s="30">
        <v>0.45</v>
      </c>
      <c r="C304" s="5" t="str">
        <f t="shared" si="24"/>
        <v>20.45</v>
      </c>
      <c r="D304" s="77">
        <v>7.4999999999999997E-2</v>
      </c>
      <c r="E304" s="77">
        <v>0.14399999999999999</v>
      </c>
      <c r="F304" s="77">
        <v>0.21099999999999999</v>
      </c>
      <c r="G304" s="77" t="s">
        <v>822</v>
      </c>
      <c r="H304" s="77" t="s">
        <v>822</v>
      </c>
      <c r="I304" s="2" t="s">
        <v>822</v>
      </c>
      <c r="J304" s="2" t="s">
        <v>822</v>
      </c>
      <c r="K304" s="2" t="s">
        <v>822</v>
      </c>
      <c r="L304" s="2" t="s">
        <v>822</v>
      </c>
      <c r="M304" s="2" t="s">
        <v>822</v>
      </c>
      <c r="N304" s="2" t="s">
        <v>4119</v>
      </c>
      <c r="P304" s="47"/>
      <c r="Q304" s="47"/>
      <c r="R304" s="47"/>
      <c r="S304" s="31"/>
      <c r="T304" s="31"/>
      <c r="U304" s="31"/>
      <c r="V304" s="31"/>
      <c r="X304" s="30">
        <v>0.38</v>
      </c>
      <c r="Z304" s="71">
        <f t="shared" si="29"/>
        <v>0.10399999999999998</v>
      </c>
      <c r="AA304" s="71">
        <f t="shared" si="30"/>
        <v>0.18350000000000005</v>
      </c>
      <c r="AB304" s="71">
        <f t="shared" si="31"/>
        <v>0.25650000000000006</v>
      </c>
      <c r="AC304" s="95" t="s">
        <v>822</v>
      </c>
      <c r="AD304" s="95" t="s">
        <v>822</v>
      </c>
      <c r="AF304">
        <v>0.104</v>
      </c>
      <c r="AG304">
        <v>0.184</v>
      </c>
      <c r="AH304">
        <v>0.25700000000000001</v>
      </c>
      <c r="AI304" t="s">
        <v>822</v>
      </c>
      <c r="AJ304" t="s">
        <v>822</v>
      </c>
      <c r="AK304" s="33"/>
      <c r="AL304" s="33"/>
    </row>
    <row r="305" spans="1:38" ht="15" thickBot="1" x14ac:dyDescent="0.25">
      <c r="A305" t="s">
        <v>1247</v>
      </c>
      <c r="B305" s="30">
        <v>0.46</v>
      </c>
      <c r="C305" s="5" t="str">
        <f t="shared" si="24"/>
        <v>20.46</v>
      </c>
      <c r="D305" s="77">
        <v>7.1999999999999995E-2</v>
      </c>
      <c r="E305" s="77">
        <v>0.14000000000000001</v>
      </c>
      <c r="F305" s="77">
        <v>0.20699999999999999</v>
      </c>
      <c r="G305" s="77" t="s">
        <v>822</v>
      </c>
      <c r="H305" s="77" t="s">
        <v>822</v>
      </c>
      <c r="I305" s="2" t="s">
        <v>822</v>
      </c>
      <c r="J305" s="2" t="s">
        <v>822</v>
      </c>
      <c r="K305" s="2" t="s">
        <v>822</v>
      </c>
      <c r="L305" s="2" t="s">
        <v>822</v>
      </c>
      <c r="M305" s="2" t="s">
        <v>822</v>
      </c>
      <c r="N305" s="2" t="s">
        <v>4119</v>
      </c>
      <c r="P305" s="47"/>
      <c r="Q305" s="47"/>
      <c r="R305" s="47"/>
      <c r="S305" s="31"/>
      <c r="T305" s="31"/>
      <c r="U305" s="31"/>
      <c r="V305" s="31"/>
      <c r="X305" s="30">
        <v>0.39</v>
      </c>
      <c r="Z305" s="71">
        <f t="shared" si="29"/>
        <v>0.10024999999999998</v>
      </c>
      <c r="AA305" s="71">
        <f t="shared" si="30"/>
        <v>0.17862500000000006</v>
      </c>
      <c r="AB305" s="71">
        <f t="shared" si="31"/>
        <v>0.25087500000000007</v>
      </c>
      <c r="AC305" s="95" t="s">
        <v>822</v>
      </c>
      <c r="AD305" s="95" t="s">
        <v>822</v>
      </c>
      <c r="AF305">
        <v>0.1</v>
      </c>
      <c r="AG305">
        <v>0.17899999999999999</v>
      </c>
      <c r="AH305">
        <v>0.251</v>
      </c>
      <c r="AI305" t="s">
        <v>822</v>
      </c>
      <c r="AJ305" t="s">
        <v>822</v>
      </c>
      <c r="AK305" s="33"/>
      <c r="AL305" s="33"/>
    </row>
    <row r="306" spans="1:38" ht="15" thickBot="1" x14ac:dyDescent="0.25">
      <c r="A306" t="s">
        <v>1247</v>
      </c>
      <c r="B306" s="30">
        <v>0.47</v>
      </c>
      <c r="C306" s="5" t="str">
        <f t="shared" si="24"/>
        <v>20.47</v>
      </c>
      <c r="D306" s="77">
        <v>6.9000000000000006E-2</v>
      </c>
      <c r="E306" s="77">
        <v>0.13600000000000001</v>
      </c>
      <c r="F306" s="77">
        <v>0.20200000000000001</v>
      </c>
      <c r="G306" s="77" t="s">
        <v>822</v>
      </c>
      <c r="H306" s="77" t="s">
        <v>822</v>
      </c>
      <c r="I306" s="2" t="s">
        <v>822</v>
      </c>
      <c r="J306" s="2" t="s">
        <v>822</v>
      </c>
      <c r="K306" s="2" t="s">
        <v>822</v>
      </c>
      <c r="L306" s="2" t="s">
        <v>822</v>
      </c>
      <c r="M306" s="2" t="s">
        <v>822</v>
      </c>
      <c r="N306" s="2" t="s">
        <v>4119</v>
      </c>
      <c r="P306" s="47"/>
      <c r="Q306" s="47"/>
      <c r="R306" s="47"/>
      <c r="S306" s="31"/>
      <c r="T306" s="31"/>
      <c r="U306" s="31"/>
      <c r="V306" s="31"/>
      <c r="X306" s="30">
        <v>0.4</v>
      </c>
      <c r="Z306" s="71">
        <f t="shared" si="29"/>
        <v>9.6499999999999975E-2</v>
      </c>
      <c r="AA306" s="71">
        <f t="shared" si="30"/>
        <v>0.17375000000000007</v>
      </c>
      <c r="AB306" s="71">
        <f t="shared" si="31"/>
        <v>0.24525000000000008</v>
      </c>
      <c r="AC306" s="95" t="s">
        <v>822</v>
      </c>
      <c r="AD306" s="95" t="s">
        <v>822</v>
      </c>
      <c r="AF306">
        <v>9.7000000000000003E-2</v>
      </c>
      <c r="AG306">
        <v>0.17399999999999999</v>
      </c>
      <c r="AH306">
        <v>0.245</v>
      </c>
      <c r="AI306" t="s">
        <v>822</v>
      </c>
      <c r="AJ306" t="s">
        <v>822</v>
      </c>
      <c r="AK306" s="33"/>
      <c r="AL306" s="33"/>
    </row>
    <row r="307" spans="1:38" ht="15" thickBot="1" x14ac:dyDescent="0.25">
      <c r="A307" t="s">
        <v>1247</v>
      </c>
      <c r="B307" s="30">
        <v>0.48</v>
      </c>
      <c r="C307" s="5" t="str">
        <f t="shared" si="24"/>
        <v>20.48</v>
      </c>
      <c r="D307" s="77">
        <v>6.6000000000000003E-2</v>
      </c>
      <c r="E307" s="77">
        <v>0.13300000000000001</v>
      </c>
      <c r="F307" s="77">
        <v>0.19800000000000001</v>
      </c>
      <c r="G307" s="77" t="s">
        <v>822</v>
      </c>
      <c r="H307" s="77" t="s">
        <v>822</v>
      </c>
      <c r="I307" s="2" t="s">
        <v>822</v>
      </c>
      <c r="J307" s="2" t="s">
        <v>822</v>
      </c>
      <c r="K307" s="2" t="s">
        <v>822</v>
      </c>
      <c r="L307" s="2" t="s">
        <v>822</v>
      </c>
      <c r="M307" s="2" t="s">
        <v>822</v>
      </c>
      <c r="N307" s="2" t="s">
        <v>4119</v>
      </c>
      <c r="P307" s="47"/>
      <c r="Q307" s="47"/>
      <c r="R307" s="47"/>
      <c r="S307" s="31"/>
      <c r="T307" s="31"/>
      <c r="U307" s="31"/>
      <c r="V307" s="31"/>
      <c r="X307" s="30">
        <v>0.41</v>
      </c>
      <c r="Z307" s="71">
        <f t="shared" si="29"/>
        <v>9.2749999999999971E-2</v>
      </c>
      <c r="AA307" s="71">
        <f t="shared" si="30"/>
        <v>0.16887500000000008</v>
      </c>
      <c r="AB307" s="71">
        <f t="shared" si="31"/>
        <v>0.23962500000000009</v>
      </c>
      <c r="AC307" s="95" t="s">
        <v>822</v>
      </c>
      <c r="AD307" s="95" t="s">
        <v>822</v>
      </c>
      <c r="AF307">
        <v>9.2999999999999999E-2</v>
      </c>
      <c r="AG307">
        <v>0.16900000000000001</v>
      </c>
      <c r="AH307">
        <v>0.24</v>
      </c>
      <c r="AI307" t="s">
        <v>822</v>
      </c>
      <c r="AJ307" t="s">
        <v>822</v>
      </c>
      <c r="AK307" s="33"/>
      <c r="AL307" s="33"/>
    </row>
    <row r="308" spans="1:38" ht="15" thickBot="1" x14ac:dyDescent="0.25">
      <c r="A308" t="s">
        <v>1247</v>
      </c>
      <c r="B308" s="30">
        <v>0.49</v>
      </c>
      <c r="C308" s="5" t="str">
        <f t="shared" si="24"/>
        <v>20.49</v>
      </c>
      <c r="D308" s="77">
        <v>6.3E-2</v>
      </c>
      <c r="E308" s="77">
        <v>0.129</v>
      </c>
      <c r="F308" s="77">
        <v>0.193</v>
      </c>
      <c r="G308" s="77" t="s">
        <v>822</v>
      </c>
      <c r="H308" s="77" t="s">
        <v>822</v>
      </c>
      <c r="I308" s="2" t="s">
        <v>822</v>
      </c>
      <c r="J308" s="2" t="s">
        <v>822</v>
      </c>
      <c r="K308" s="2" t="s">
        <v>822</v>
      </c>
      <c r="L308" s="2" t="s">
        <v>822</v>
      </c>
      <c r="M308" s="2" t="s">
        <v>822</v>
      </c>
      <c r="N308" s="2" t="s">
        <v>4119</v>
      </c>
      <c r="P308" s="47"/>
      <c r="Q308" s="47"/>
      <c r="R308" s="47"/>
      <c r="S308" s="31"/>
      <c r="T308" s="31"/>
      <c r="U308" s="31"/>
      <c r="V308" s="31"/>
      <c r="X308" s="30">
        <v>0.42</v>
      </c>
      <c r="Y308" s="95">
        <v>0.42</v>
      </c>
      <c r="Z308" s="95">
        <v>8.8999999999999996E-2</v>
      </c>
      <c r="AA308" s="95">
        <v>0.16400000000000001</v>
      </c>
      <c r="AB308" s="95">
        <v>0.23400000000000001</v>
      </c>
      <c r="AC308" s="95" t="s">
        <v>822</v>
      </c>
      <c r="AD308" s="95" t="s">
        <v>822</v>
      </c>
      <c r="AF308">
        <v>8.8999999999999996E-2</v>
      </c>
      <c r="AG308">
        <v>0.16400000000000001</v>
      </c>
      <c r="AH308">
        <v>0.23400000000000001</v>
      </c>
      <c r="AI308" t="s">
        <v>822</v>
      </c>
      <c r="AJ308" t="s">
        <v>822</v>
      </c>
      <c r="AK308" s="33"/>
      <c r="AL308" s="33"/>
    </row>
    <row r="309" spans="1:38" ht="15" thickBot="1" x14ac:dyDescent="0.25">
      <c r="A309" t="s">
        <v>1247</v>
      </c>
      <c r="B309" s="30">
        <v>0.5</v>
      </c>
      <c r="C309" s="5" t="str">
        <f t="shared" si="24"/>
        <v>20.5</v>
      </c>
      <c r="D309" s="77">
        <v>6.0999999999999999E-2</v>
      </c>
      <c r="E309" s="77">
        <v>0.125</v>
      </c>
      <c r="F309" s="77">
        <v>0.189</v>
      </c>
      <c r="G309" s="77" t="s">
        <v>822</v>
      </c>
      <c r="H309" s="77" t="s">
        <v>822</v>
      </c>
      <c r="I309" s="2" t="s">
        <v>822</v>
      </c>
      <c r="J309" s="2" t="s">
        <v>822</v>
      </c>
      <c r="K309" s="2" t="s">
        <v>822</v>
      </c>
      <c r="L309" s="2" t="s">
        <v>822</v>
      </c>
      <c r="M309" s="2" t="s">
        <v>822</v>
      </c>
      <c r="N309" s="2" t="s">
        <v>4119</v>
      </c>
      <c r="P309" s="47"/>
      <c r="Q309" s="47"/>
      <c r="R309" s="47"/>
      <c r="S309" s="31"/>
      <c r="T309" s="31"/>
      <c r="U309" s="31"/>
      <c r="V309" s="31"/>
      <c r="X309" s="30">
        <v>0.43</v>
      </c>
      <c r="Y309" s="95">
        <v>0.43</v>
      </c>
      <c r="Z309" s="95">
        <v>8.5000000000000006E-2</v>
      </c>
      <c r="AA309" s="95">
        <v>0.159</v>
      </c>
      <c r="AB309" s="95">
        <v>0.22800000000000001</v>
      </c>
      <c r="AC309" s="95" t="s">
        <v>822</v>
      </c>
      <c r="AD309" s="95" t="s">
        <v>822</v>
      </c>
      <c r="AF309">
        <v>8.5000000000000006E-2</v>
      </c>
      <c r="AG309">
        <v>0.159</v>
      </c>
      <c r="AH309">
        <v>0.22800000000000001</v>
      </c>
      <c r="AI309" t="s">
        <v>822</v>
      </c>
      <c r="AJ309" t="s">
        <v>822</v>
      </c>
      <c r="AK309" s="33"/>
      <c r="AL309" s="33"/>
    </row>
    <row r="310" spans="1:38" ht="15" thickBot="1" x14ac:dyDescent="0.25">
      <c r="A310" t="s">
        <v>1247</v>
      </c>
      <c r="B310" s="30">
        <v>0.51</v>
      </c>
      <c r="C310" s="5" t="str">
        <f t="shared" si="24"/>
        <v>20.51</v>
      </c>
      <c r="D310" s="77">
        <v>5.8000000000000003E-2</v>
      </c>
      <c r="E310" s="77">
        <v>0.121</v>
      </c>
      <c r="F310" s="77">
        <v>0.184</v>
      </c>
      <c r="G310" s="77" t="s">
        <v>822</v>
      </c>
      <c r="H310" s="77" t="s">
        <v>822</v>
      </c>
      <c r="I310" s="2" t="s">
        <v>822</v>
      </c>
      <c r="J310" s="2" t="s">
        <v>822</v>
      </c>
      <c r="K310" s="2" t="s">
        <v>822</v>
      </c>
      <c r="L310" s="2" t="s">
        <v>822</v>
      </c>
      <c r="M310" s="2" t="s">
        <v>822</v>
      </c>
      <c r="N310" s="2" t="s">
        <v>4119</v>
      </c>
      <c r="P310" s="47"/>
      <c r="Q310" s="47"/>
      <c r="R310" s="47"/>
      <c r="S310" s="31"/>
      <c r="T310" s="31"/>
      <c r="U310" s="31"/>
      <c r="V310" s="31"/>
      <c r="X310" s="30">
        <v>0.44</v>
      </c>
      <c r="Y310" s="95">
        <v>0.44</v>
      </c>
      <c r="Z310" s="95">
        <v>8.2000000000000003E-2</v>
      </c>
      <c r="AA310" s="95">
        <v>0.154</v>
      </c>
      <c r="AB310" s="95">
        <v>0.222</v>
      </c>
      <c r="AC310" s="95" t="s">
        <v>822</v>
      </c>
      <c r="AD310" s="95" t="s">
        <v>822</v>
      </c>
      <c r="AF310">
        <v>8.2000000000000003E-2</v>
      </c>
      <c r="AG310">
        <v>0.154</v>
      </c>
      <c r="AH310">
        <v>0.222</v>
      </c>
      <c r="AI310" t="s">
        <v>822</v>
      </c>
      <c r="AJ310" t="s">
        <v>822</v>
      </c>
      <c r="AK310" s="33"/>
      <c r="AL310" s="33"/>
    </row>
    <row r="311" spans="1:38" ht="15" thickBot="1" x14ac:dyDescent="0.25">
      <c r="A311" t="s">
        <v>1247</v>
      </c>
      <c r="B311" s="30">
        <v>0.52</v>
      </c>
      <c r="C311" s="5" t="str">
        <f t="shared" si="24"/>
        <v>20.52</v>
      </c>
      <c r="D311" s="77">
        <v>5.5E-2</v>
      </c>
      <c r="E311" s="77">
        <v>0.11700000000000001</v>
      </c>
      <c r="F311" s="77">
        <v>0.18</v>
      </c>
      <c r="G311" s="77" t="s">
        <v>822</v>
      </c>
      <c r="H311" s="77" t="s">
        <v>822</v>
      </c>
      <c r="I311" s="2" t="s">
        <v>822</v>
      </c>
      <c r="J311" s="2" t="s">
        <v>822</v>
      </c>
      <c r="K311" s="2" t="s">
        <v>822</v>
      </c>
      <c r="L311" s="2" t="s">
        <v>822</v>
      </c>
      <c r="M311" s="2" t="s">
        <v>822</v>
      </c>
      <c r="N311" s="2" t="s">
        <v>4119</v>
      </c>
      <c r="P311" s="47"/>
      <c r="Q311" s="47"/>
      <c r="R311" s="47"/>
      <c r="S311" s="31"/>
      <c r="T311" s="31"/>
      <c r="U311" s="31"/>
      <c r="V311" s="31"/>
      <c r="X311" s="30">
        <v>0.45</v>
      </c>
      <c r="Y311" s="95">
        <v>0.45</v>
      </c>
      <c r="Z311" s="95">
        <v>7.4999999999999997E-2</v>
      </c>
      <c r="AA311" s="95">
        <v>0.14399999999999999</v>
      </c>
      <c r="AB311" s="95">
        <v>0.21099999999999999</v>
      </c>
      <c r="AC311" s="95" t="s">
        <v>822</v>
      </c>
      <c r="AD311" s="95" t="s">
        <v>822</v>
      </c>
      <c r="AF311">
        <v>7.4999999999999997E-2</v>
      </c>
      <c r="AG311">
        <v>0.14399999999999999</v>
      </c>
      <c r="AH311">
        <v>0.21099999999999999</v>
      </c>
      <c r="AI311" t="s">
        <v>822</v>
      </c>
      <c r="AJ311" t="s">
        <v>822</v>
      </c>
      <c r="AK311" s="33"/>
      <c r="AL311" s="33"/>
    </row>
    <row r="312" spans="1:38" ht="15" thickBot="1" x14ac:dyDescent="0.25">
      <c r="A312" t="s">
        <v>1247</v>
      </c>
      <c r="B312" s="30">
        <v>0.53</v>
      </c>
      <c r="C312" s="5" t="str">
        <f t="shared" si="24"/>
        <v>20.53</v>
      </c>
      <c r="D312" s="77">
        <v>5.1999999999999998E-2</v>
      </c>
      <c r="E312" s="77">
        <v>0.114</v>
      </c>
      <c r="F312" s="77">
        <v>0.17499999999999999</v>
      </c>
      <c r="G312" s="77" t="s">
        <v>822</v>
      </c>
      <c r="H312" s="77" t="s">
        <v>822</v>
      </c>
      <c r="I312" s="2" t="s">
        <v>822</v>
      </c>
      <c r="J312" s="2" t="s">
        <v>822</v>
      </c>
      <c r="K312" s="2" t="s">
        <v>822</v>
      </c>
      <c r="L312" s="2" t="s">
        <v>822</v>
      </c>
      <c r="M312" s="2" t="s">
        <v>822</v>
      </c>
      <c r="N312" s="2" t="s">
        <v>4119</v>
      </c>
      <c r="P312" s="47"/>
      <c r="Q312" s="47"/>
      <c r="R312" s="47"/>
      <c r="S312" s="31"/>
      <c r="T312" s="31"/>
      <c r="U312" s="31"/>
      <c r="V312" s="31"/>
      <c r="X312" s="30">
        <v>0.46</v>
      </c>
      <c r="Z312" s="71">
        <f>Z311+(Z$321-Z$311)/(($X321-$X311)*100)</f>
        <v>7.2099999999999997E-2</v>
      </c>
      <c r="AA312" s="71">
        <f>AA311+(AA$321-AA$311)/(($X321-$X311)*100)</f>
        <v>0.14019999999999999</v>
      </c>
      <c r="AB312" s="71">
        <f>AB311+(AB$321-AB$311)/(($X321-$X311)*100)</f>
        <v>0.20649999999999999</v>
      </c>
      <c r="AC312" s="95" t="s">
        <v>822</v>
      </c>
      <c r="AD312" s="95" t="s">
        <v>822</v>
      </c>
      <c r="AF312">
        <v>7.1999999999999995E-2</v>
      </c>
      <c r="AG312">
        <v>0.14000000000000001</v>
      </c>
      <c r="AH312">
        <v>0.20699999999999999</v>
      </c>
      <c r="AI312" t="s">
        <v>822</v>
      </c>
      <c r="AJ312" t="s">
        <v>822</v>
      </c>
      <c r="AK312" s="33"/>
      <c r="AL312" s="33"/>
    </row>
    <row r="313" spans="1:38" ht="15" thickBot="1" x14ac:dyDescent="0.25">
      <c r="A313" t="s">
        <v>1247</v>
      </c>
      <c r="B313" s="30">
        <v>0.54</v>
      </c>
      <c r="C313" s="5" t="str">
        <f t="shared" si="24"/>
        <v>20.54</v>
      </c>
      <c r="D313" s="77">
        <v>4.9000000000000002E-2</v>
      </c>
      <c r="E313" s="77">
        <v>0.11</v>
      </c>
      <c r="F313" s="77">
        <v>0.17100000000000001</v>
      </c>
      <c r="G313" s="77" t="s">
        <v>822</v>
      </c>
      <c r="H313" s="77" t="s">
        <v>822</v>
      </c>
      <c r="I313" s="2" t="s">
        <v>822</v>
      </c>
      <c r="J313" s="2" t="s">
        <v>822</v>
      </c>
      <c r="K313" s="2" t="s">
        <v>822</v>
      </c>
      <c r="L313" s="2" t="s">
        <v>822</v>
      </c>
      <c r="M313" s="2" t="s">
        <v>822</v>
      </c>
      <c r="N313" s="2" t="s">
        <v>4119</v>
      </c>
      <c r="P313" s="47"/>
      <c r="Q313" s="47"/>
      <c r="R313" s="47"/>
      <c r="S313" s="31"/>
      <c r="T313" s="31"/>
      <c r="U313" s="31"/>
      <c r="V313" s="31"/>
      <c r="X313" s="30">
        <v>0.47</v>
      </c>
      <c r="Z313" s="71">
        <f t="shared" ref="Z313:AB313" si="32">Z312+(Z$321-Z$311)/(($X322-$X312)*100)</f>
        <v>6.9199999999999998E-2</v>
      </c>
      <c r="AA313" s="71">
        <f t="shared" si="32"/>
        <v>0.13639999999999999</v>
      </c>
      <c r="AB313" s="71">
        <f t="shared" si="32"/>
        <v>0.20199999999999999</v>
      </c>
      <c r="AC313" s="95" t="s">
        <v>822</v>
      </c>
      <c r="AD313" s="95" t="s">
        <v>822</v>
      </c>
      <c r="AF313">
        <v>6.9000000000000006E-2</v>
      </c>
      <c r="AG313">
        <v>0.13600000000000001</v>
      </c>
      <c r="AH313">
        <v>0.20200000000000001</v>
      </c>
      <c r="AI313" t="s">
        <v>822</v>
      </c>
      <c r="AJ313" t="s">
        <v>822</v>
      </c>
      <c r="AK313" s="33"/>
      <c r="AL313" s="33"/>
    </row>
    <row r="314" spans="1:38" ht="15" thickBot="1" x14ac:dyDescent="0.25">
      <c r="A314" t="s">
        <v>1247</v>
      </c>
      <c r="B314" s="30">
        <v>0.55000000000000004</v>
      </c>
      <c r="C314" s="5" t="str">
        <f t="shared" si="24"/>
        <v>20.55</v>
      </c>
      <c r="D314" s="77">
        <v>4.5999999999999999E-2</v>
      </c>
      <c r="E314" s="77">
        <v>0.106</v>
      </c>
      <c r="F314" s="77">
        <v>0.16600000000000001</v>
      </c>
      <c r="G314" s="77">
        <v>0.22600000000000001</v>
      </c>
      <c r="H314" s="77">
        <v>0.28599999999999998</v>
      </c>
      <c r="I314" s="2" t="s">
        <v>822</v>
      </c>
      <c r="J314" s="2" t="s">
        <v>822</v>
      </c>
      <c r="K314" s="2" t="s">
        <v>822</v>
      </c>
      <c r="L314" s="2" t="s">
        <v>822</v>
      </c>
      <c r="M314" s="2" t="s">
        <v>822</v>
      </c>
      <c r="N314" s="2" t="s">
        <v>4119</v>
      </c>
      <c r="P314" s="47"/>
      <c r="Q314" s="47"/>
      <c r="R314" s="47"/>
      <c r="S314" s="31"/>
      <c r="T314" s="31"/>
      <c r="U314" s="31"/>
      <c r="V314" s="31"/>
      <c r="X314" s="30">
        <v>0.48</v>
      </c>
      <c r="Z314" s="71">
        <f t="shared" ref="Z314:AB314" si="33">Z313+(Z$321-Z$311)/(($X323-$X313)*100)</f>
        <v>6.6299999999999998E-2</v>
      </c>
      <c r="AA314" s="71">
        <f t="shared" si="33"/>
        <v>0.1326</v>
      </c>
      <c r="AB314" s="71">
        <f t="shared" si="33"/>
        <v>0.19749999999999998</v>
      </c>
      <c r="AC314" s="95" t="s">
        <v>822</v>
      </c>
      <c r="AD314" s="95" t="s">
        <v>822</v>
      </c>
      <c r="AF314">
        <v>6.6000000000000003E-2</v>
      </c>
      <c r="AG314">
        <v>0.13300000000000001</v>
      </c>
      <c r="AH314">
        <v>0.19800000000000001</v>
      </c>
      <c r="AI314" t="s">
        <v>822</v>
      </c>
      <c r="AJ314" t="s">
        <v>822</v>
      </c>
      <c r="AK314" s="33"/>
      <c r="AL314" s="33"/>
    </row>
    <row r="315" spans="1:38" ht="15" thickBot="1" x14ac:dyDescent="0.25">
      <c r="A315" t="s">
        <v>1247</v>
      </c>
      <c r="B315" s="30">
        <v>0.56000000000000005</v>
      </c>
      <c r="C315" s="5" t="str">
        <f t="shared" si="24"/>
        <v>20.56</v>
      </c>
      <c r="D315" s="77">
        <v>4.5999999999999999E-2</v>
      </c>
      <c r="E315" s="77">
        <v>0.106</v>
      </c>
      <c r="F315" s="77">
        <v>0.16600000000000001</v>
      </c>
      <c r="G315" s="77">
        <v>0.22600000000000001</v>
      </c>
      <c r="H315" s="77">
        <v>0.28599999999999998</v>
      </c>
      <c r="I315" s="2" t="s">
        <v>822</v>
      </c>
      <c r="J315" s="2" t="s">
        <v>822</v>
      </c>
      <c r="K315" s="2" t="s">
        <v>822</v>
      </c>
      <c r="L315" s="2" t="s">
        <v>822</v>
      </c>
      <c r="M315" s="2" t="s">
        <v>822</v>
      </c>
      <c r="N315" s="2" t="s">
        <v>4119</v>
      </c>
      <c r="P315" s="47"/>
      <c r="Q315" s="47"/>
      <c r="R315" s="47"/>
      <c r="S315" s="31"/>
      <c r="T315" s="31"/>
      <c r="U315" s="31"/>
      <c r="V315" s="31"/>
      <c r="X315" s="30">
        <v>0.49</v>
      </c>
      <c r="Z315" s="71">
        <f t="shared" ref="Z315:AB315" si="34">Z314+(Z$321-Z$311)/(($X324-$X314)*100)</f>
        <v>6.3399999999999998E-2</v>
      </c>
      <c r="AA315" s="71">
        <f t="shared" si="34"/>
        <v>0.1288</v>
      </c>
      <c r="AB315" s="71">
        <f t="shared" si="34"/>
        <v>0.19299999999999998</v>
      </c>
      <c r="AC315" s="95" t="s">
        <v>822</v>
      </c>
      <c r="AD315" s="95" t="s">
        <v>822</v>
      </c>
      <c r="AF315">
        <v>6.3E-2</v>
      </c>
      <c r="AG315">
        <v>0.129</v>
      </c>
      <c r="AH315">
        <v>0.193</v>
      </c>
      <c r="AI315" t="s">
        <v>822</v>
      </c>
      <c r="AJ315" t="s">
        <v>822</v>
      </c>
      <c r="AK315" s="33"/>
      <c r="AL315" s="33"/>
    </row>
    <row r="316" spans="1:38" ht="15" thickBot="1" x14ac:dyDescent="0.25">
      <c r="A316" t="s">
        <v>1247</v>
      </c>
      <c r="B316" s="30">
        <v>0.56999999999999995</v>
      </c>
      <c r="C316" s="5" t="str">
        <f t="shared" si="24"/>
        <v>20.57</v>
      </c>
      <c r="D316" s="77">
        <v>4.5999999999999999E-2</v>
      </c>
      <c r="E316" s="77">
        <v>0.106</v>
      </c>
      <c r="F316" s="77">
        <v>0.16600000000000001</v>
      </c>
      <c r="G316" s="77">
        <v>0.22600000000000001</v>
      </c>
      <c r="H316" s="77">
        <v>0.28599999999999998</v>
      </c>
      <c r="I316" s="2" t="s">
        <v>822</v>
      </c>
      <c r="J316" s="2" t="s">
        <v>822</v>
      </c>
      <c r="K316" s="2" t="s">
        <v>822</v>
      </c>
      <c r="L316" s="2" t="s">
        <v>822</v>
      </c>
      <c r="M316" s="2" t="s">
        <v>822</v>
      </c>
      <c r="N316" s="2" t="s">
        <v>4119</v>
      </c>
      <c r="P316" s="47"/>
      <c r="Q316" s="47"/>
      <c r="R316" s="47"/>
      <c r="S316" s="31"/>
      <c r="T316" s="31"/>
      <c r="U316" s="31"/>
      <c r="V316" s="31"/>
      <c r="X316" s="30">
        <v>0.5</v>
      </c>
      <c r="Z316" s="71">
        <f t="shared" ref="Z316:AB316" si="35">Z315+(Z$321-Z$311)/(($X325-$X315)*100)</f>
        <v>6.0499999999999998E-2</v>
      </c>
      <c r="AA316" s="71">
        <f t="shared" si="35"/>
        <v>0.125</v>
      </c>
      <c r="AB316" s="71">
        <f t="shared" si="35"/>
        <v>0.18849999999999997</v>
      </c>
      <c r="AC316" s="95" t="s">
        <v>822</v>
      </c>
      <c r="AD316" s="95" t="s">
        <v>822</v>
      </c>
      <c r="AF316">
        <v>6.0999999999999999E-2</v>
      </c>
      <c r="AG316">
        <v>0.125</v>
      </c>
      <c r="AH316">
        <v>0.189</v>
      </c>
      <c r="AI316" t="s">
        <v>822</v>
      </c>
      <c r="AJ316" t="s">
        <v>822</v>
      </c>
      <c r="AK316" s="33"/>
      <c r="AL316" s="33"/>
    </row>
    <row r="317" spans="1:38" ht="15" thickBot="1" x14ac:dyDescent="0.25">
      <c r="A317" t="s">
        <v>1247</v>
      </c>
      <c r="B317" s="30">
        <v>0.57999999999999996</v>
      </c>
      <c r="C317" s="5" t="str">
        <f t="shared" si="24"/>
        <v>20.58</v>
      </c>
      <c r="D317" s="77">
        <v>4.5999999999999999E-2</v>
      </c>
      <c r="E317" s="77">
        <v>0.106</v>
      </c>
      <c r="F317" s="77">
        <v>0.16600000000000001</v>
      </c>
      <c r="G317" s="77">
        <v>0.22600000000000001</v>
      </c>
      <c r="H317" s="77">
        <v>0.28599999999999998</v>
      </c>
      <c r="I317" s="2" t="s">
        <v>822</v>
      </c>
      <c r="J317" s="2" t="s">
        <v>822</v>
      </c>
      <c r="K317" s="2" t="s">
        <v>822</v>
      </c>
      <c r="L317" s="2" t="s">
        <v>822</v>
      </c>
      <c r="M317" s="2" t="s">
        <v>822</v>
      </c>
      <c r="N317" s="2" t="s">
        <v>4119</v>
      </c>
      <c r="P317" s="47"/>
      <c r="Q317" s="47"/>
      <c r="R317" s="47"/>
      <c r="S317" s="31"/>
      <c r="T317" s="31"/>
      <c r="U317" s="31"/>
      <c r="V317" s="31"/>
      <c r="X317" s="30">
        <v>0.51</v>
      </c>
      <c r="Z317" s="71">
        <f t="shared" ref="Z317:AB317" si="36">Z316+(Z$321-Z$311)/(($X326-$X316)*100)</f>
        <v>5.7599999999999998E-2</v>
      </c>
      <c r="AA317" s="71">
        <f t="shared" si="36"/>
        <v>0.1212</v>
      </c>
      <c r="AB317" s="71">
        <f t="shared" si="36"/>
        <v>0.18399999999999997</v>
      </c>
      <c r="AC317" s="95" t="s">
        <v>822</v>
      </c>
      <c r="AD317" s="95" t="s">
        <v>822</v>
      </c>
      <c r="AF317">
        <v>5.8000000000000003E-2</v>
      </c>
      <c r="AG317">
        <v>0.121</v>
      </c>
      <c r="AH317">
        <v>0.184</v>
      </c>
      <c r="AI317" t="s">
        <v>822</v>
      </c>
      <c r="AJ317" t="s">
        <v>822</v>
      </c>
      <c r="AK317" s="33"/>
      <c r="AL317" s="33"/>
    </row>
    <row r="318" spans="1:38" ht="15" thickBot="1" x14ac:dyDescent="0.25">
      <c r="A318" t="s">
        <v>1247</v>
      </c>
      <c r="B318" s="30">
        <v>0.59</v>
      </c>
      <c r="C318" s="5" t="str">
        <f t="shared" si="24"/>
        <v>20.59</v>
      </c>
      <c r="D318" s="77">
        <v>4.5999999999999999E-2</v>
      </c>
      <c r="E318" s="77">
        <v>0.106</v>
      </c>
      <c r="F318" s="77">
        <v>0.16600000000000001</v>
      </c>
      <c r="G318" s="77">
        <v>0.22600000000000001</v>
      </c>
      <c r="H318" s="77">
        <v>0.28599999999999998</v>
      </c>
      <c r="I318" s="2" t="s">
        <v>822</v>
      </c>
      <c r="J318" s="2" t="s">
        <v>822</v>
      </c>
      <c r="K318" s="2" t="s">
        <v>822</v>
      </c>
      <c r="L318" s="2" t="s">
        <v>822</v>
      </c>
      <c r="M318" s="2" t="s">
        <v>822</v>
      </c>
      <c r="N318" s="2" t="s">
        <v>4119</v>
      </c>
      <c r="P318" s="47"/>
      <c r="Q318" s="47"/>
      <c r="R318" s="47"/>
      <c r="S318" s="31"/>
      <c r="T318" s="31"/>
      <c r="U318" s="31"/>
      <c r="V318" s="31"/>
      <c r="X318" s="30">
        <v>0.52</v>
      </c>
      <c r="Z318" s="71">
        <f t="shared" ref="Z318:AB318" si="37">Z317+(Z$321-Z$311)/(($X327-$X317)*100)</f>
        <v>5.4699999999999999E-2</v>
      </c>
      <c r="AA318" s="71">
        <f t="shared" si="37"/>
        <v>0.1174</v>
      </c>
      <c r="AB318" s="71">
        <f t="shared" si="37"/>
        <v>0.17949999999999997</v>
      </c>
      <c r="AC318" s="95" t="s">
        <v>822</v>
      </c>
      <c r="AD318" s="95" t="s">
        <v>822</v>
      </c>
      <c r="AF318">
        <v>5.5E-2</v>
      </c>
      <c r="AG318">
        <v>0.11700000000000001</v>
      </c>
      <c r="AH318">
        <v>0.18</v>
      </c>
      <c r="AI318" t="s">
        <v>822</v>
      </c>
      <c r="AJ318" t="s">
        <v>822</v>
      </c>
      <c r="AK318" s="33"/>
      <c r="AL318" s="33"/>
    </row>
    <row r="319" spans="1:38" ht="15" thickBot="1" x14ac:dyDescent="0.25">
      <c r="A319" t="s">
        <v>1247</v>
      </c>
      <c r="B319" s="30">
        <v>0.6</v>
      </c>
      <c r="C319" s="5" t="str">
        <f t="shared" si="24"/>
        <v>20.6</v>
      </c>
      <c r="D319" s="77">
        <v>4.5999999999999999E-2</v>
      </c>
      <c r="E319" s="77">
        <v>0.106</v>
      </c>
      <c r="F319" s="77">
        <v>0.16600000000000001</v>
      </c>
      <c r="G319" s="77">
        <v>0.22600000000000001</v>
      </c>
      <c r="H319" s="77">
        <v>0.28599999999999998</v>
      </c>
      <c r="I319" s="2" t="s">
        <v>822</v>
      </c>
      <c r="J319" s="2" t="s">
        <v>822</v>
      </c>
      <c r="K319" s="2" t="s">
        <v>822</v>
      </c>
      <c r="L319" s="2" t="s">
        <v>822</v>
      </c>
      <c r="M319" s="2" t="s">
        <v>822</v>
      </c>
      <c r="N319" s="2" t="s">
        <v>4119</v>
      </c>
      <c r="P319" s="47"/>
      <c r="Q319" s="47"/>
      <c r="R319" s="47"/>
      <c r="S319" s="31"/>
      <c r="T319" s="31"/>
      <c r="U319" s="31"/>
      <c r="V319" s="31"/>
      <c r="X319" s="30">
        <v>0.53</v>
      </c>
      <c r="Z319" s="71">
        <f t="shared" ref="Z319:AB319" si="38">Z318+(Z$321-Z$311)/(($X328-$X318)*100)</f>
        <v>5.1799999999999999E-2</v>
      </c>
      <c r="AA319" s="71">
        <f t="shared" si="38"/>
        <v>0.11360000000000001</v>
      </c>
      <c r="AB319" s="71">
        <f t="shared" si="38"/>
        <v>0.17499999999999996</v>
      </c>
      <c r="AC319" s="95" t="s">
        <v>822</v>
      </c>
      <c r="AD319" s="95" t="s">
        <v>822</v>
      </c>
      <c r="AF319">
        <v>5.1999999999999998E-2</v>
      </c>
      <c r="AG319">
        <v>0.114</v>
      </c>
      <c r="AH319">
        <v>0.17499999999999999</v>
      </c>
      <c r="AI319" t="s">
        <v>822</v>
      </c>
      <c r="AJ319" t="s">
        <v>822</v>
      </c>
      <c r="AK319" s="33"/>
      <c r="AL319" s="33"/>
    </row>
    <row r="320" spans="1:38" ht="15" thickBot="1" x14ac:dyDescent="0.25">
      <c r="A320" t="s">
        <v>1247</v>
      </c>
      <c r="B320" s="32">
        <v>0.61</v>
      </c>
      <c r="C320" s="5" t="str">
        <f t="shared" si="24"/>
        <v>20.61</v>
      </c>
      <c r="D320" s="77">
        <v>4.5999999999999999E-2</v>
      </c>
      <c r="E320" s="77">
        <v>0.106</v>
      </c>
      <c r="F320" s="77">
        <v>0.16600000000000001</v>
      </c>
      <c r="G320" s="77">
        <v>0.22600000000000001</v>
      </c>
      <c r="H320" s="77">
        <v>0.28599999999999998</v>
      </c>
      <c r="I320" s="2" t="s">
        <v>822</v>
      </c>
      <c r="J320" s="2" t="s">
        <v>822</v>
      </c>
      <c r="K320" s="2" t="s">
        <v>822</v>
      </c>
      <c r="L320" s="2" t="s">
        <v>822</v>
      </c>
      <c r="M320" s="2" t="s">
        <v>822</v>
      </c>
      <c r="N320" s="2" t="s">
        <v>4119</v>
      </c>
      <c r="P320" s="47"/>
      <c r="Q320" s="47"/>
      <c r="R320" s="47"/>
      <c r="S320" s="31"/>
      <c r="T320" s="31"/>
      <c r="U320" s="31"/>
      <c r="V320" s="31"/>
      <c r="X320" s="30">
        <v>0.54</v>
      </c>
      <c r="Z320" s="71">
        <f t="shared" ref="Z320:AB320" si="39">Z319+(Z$321-Z$311)/(($X329-$X319)*100)</f>
        <v>4.8899999999999999E-2</v>
      </c>
      <c r="AA320" s="71">
        <f t="shared" si="39"/>
        <v>0.10980000000000001</v>
      </c>
      <c r="AB320" s="71">
        <f t="shared" si="39"/>
        <v>0.17049999999999996</v>
      </c>
      <c r="AC320" s="95" t="s">
        <v>822</v>
      </c>
      <c r="AD320" s="95" t="s">
        <v>822</v>
      </c>
      <c r="AF320">
        <v>4.9000000000000002E-2</v>
      </c>
      <c r="AG320">
        <v>0.11</v>
      </c>
      <c r="AH320">
        <v>0.17100000000000001</v>
      </c>
      <c r="AI320" t="s">
        <v>822</v>
      </c>
      <c r="AJ320" t="s">
        <v>822</v>
      </c>
      <c r="AK320" s="33"/>
      <c r="AL320" s="33"/>
    </row>
    <row r="321" spans="1:38" ht="15" thickBot="1" x14ac:dyDescent="0.25">
      <c r="A321" t="s">
        <v>1247</v>
      </c>
      <c r="B321" s="32">
        <v>0.62</v>
      </c>
      <c r="C321" s="5" t="str">
        <f t="shared" si="24"/>
        <v>20.62</v>
      </c>
      <c r="D321" s="77">
        <v>4.5999999999999999E-2</v>
      </c>
      <c r="E321" s="77">
        <v>0.106</v>
      </c>
      <c r="F321" s="77">
        <v>0.16600000000000001</v>
      </c>
      <c r="G321" s="77">
        <v>0.22600000000000001</v>
      </c>
      <c r="H321" s="77">
        <v>0.28599999999999998</v>
      </c>
      <c r="I321" s="2" t="s">
        <v>822</v>
      </c>
      <c r="J321" s="2" t="s">
        <v>822</v>
      </c>
      <c r="K321" s="2" t="s">
        <v>822</v>
      </c>
      <c r="L321" s="2" t="s">
        <v>822</v>
      </c>
      <c r="M321" s="2" t="s">
        <v>822</v>
      </c>
      <c r="N321" s="2" t="s">
        <v>4119</v>
      </c>
      <c r="P321" s="31"/>
      <c r="Q321" s="31"/>
      <c r="R321" s="31"/>
      <c r="S321" s="31"/>
      <c r="T321" s="31"/>
      <c r="U321" s="31"/>
      <c r="V321" s="31"/>
      <c r="X321" s="30">
        <v>0.55000000000000004</v>
      </c>
      <c r="Y321" s="95">
        <v>0.55000000000000004</v>
      </c>
      <c r="Z321" s="95">
        <v>4.5999999999999999E-2</v>
      </c>
      <c r="AA321" s="95">
        <v>0.106</v>
      </c>
      <c r="AB321" s="95">
        <v>0.16600000000000001</v>
      </c>
      <c r="AC321" s="95">
        <v>0.22600000000000001</v>
      </c>
      <c r="AD321" s="95">
        <v>0.28599999999999998</v>
      </c>
      <c r="AF321">
        <v>4.5999999999999999E-2</v>
      </c>
      <c r="AG321">
        <v>0.106</v>
      </c>
      <c r="AH321">
        <v>0.16600000000000001</v>
      </c>
      <c r="AI321">
        <v>0.22600000000000001</v>
      </c>
      <c r="AJ321">
        <v>0.28599999999999998</v>
      </c>
      <c r="AK321" s="33"/>
      <c r="AL321" s="33"/>
    </row>
    <row r="322" spans="1:38" ht="15" thickBot="1" x14ac:dyDescent="0.25">
      <c r="A322" t="s">
        <v>1247</v>
      </c>
      <c r="B322" s="32">
        <v>0.63</v>
      </c>
      <c r="C322" s="5" t="str">
        <f t="shared" si="24"/>
        <v>20.63</v>
      </c>
      <c r="D322" s="77">
        <v>4.5999999999999999E-2</v>
      </c>
      <c r="E322" s="77">
        <v>0.106</v>
      </c>
      <c r="F322" s="77">
        <v>0.16600000000000001</v>
      </c>
      <c r="G322" s="77">
        <v>0.22600000000000001</v>
      </c>
      <c r="H322" s="77">
        <v>0.28599999999999998</v>
      </c>
      <c r="I322" s="2" t="s">
        <v>822</v>
      </c>
      <c r="J322" s="2" t="s">
        <v>822</v>
      </c>
      <c r="K322" s="2" t="s">
        <v>822</v>
      </c>
      <c r="L322" s="2" t="s">
        <v>822</v>
      </c>
      <c r="M322" s="2" t="s">
        <v>822</v>
      </c>
      <c r="N322" s="2" t="s">
        <v>4119</v>
      </c>
      <c r="P322" s="31"/>
      <c r="Q322" s="31"/>
      <c r="R322" s="31"/>
      <c r="S322" s="31"/>
      <c r="T322" s="31"/>
      <c r="U322" s="31"/>
      <c r="V322" s="31"/>
      <c r="X322" s="30">
        <v>0.56000000000000005</v>
      </c>
      <c r="Y322" s="95"/>
      <c r="Z322" s="95">
        <v>4.5999999999999999E-2</v>
      </c>
      <c r="AA322" s="95">
        <v>0.106</v>
      </c>
      <c r="AB322" s="95">
        <v>0.16600000000000001</v>
      </c>
      <c r="AC322" s="95">
        <v>0.22600000000000001</v>
      </c>
      <c r="AD322" s="95">
        <v>0.28599999999999998</v>
      </c>
      <c r="AF322">
        <v>4.5999999999999999E-2</v>
      </c>
      <c r="AG322">
        <v>0.106</v>
      </c>
      <c r="AH322">
        <v>0.16600000000000001</v>
      </c>
      <c r="AI322">
        <v>0.22600000000000001</v>
      </c>
      <c r="AJ322">
        <v>0.28599999999999998</v>
      </c>
      <c r="AK322" s="33"/>
      <c r="AL322" s="33"/>
    </row>
    <row r="323" spans="1:38" ht="15" thickBot="1" x14ac:dyDescent="0.25">
      <c r="A323" t="s">
        <v>1247</v>
      </c>
      <c r="B323" s="32">
        <v>0.64</v>
      </c>
      <c r="C323" s="5" t="str">
        <f t="shared" si="24"/>
        <v>20.64</v>
      </c>
      <c r="D323" s="77">
        <v>4.5999999999999999E-2</v>
      </c>
      <c r="E323" s="77">
        <v>0.106</v>
      </c>
      <c r="F323" s="77">
        <v>0.16600000000000001</v>
      </c>
      <c r="G323" s="77">
        <v>0.22600000000000001</v>
      </c>
      <c r="H323" s="77">
        <v>0.28599999999999998</v>
      </c>
      <c r="I323" s="2" t="s">
        <v>822</v>
      </c>
      <c r="J323" s="2" t="s">
        <v>822</v>
      </c>
      <c r="K323" s="2" t="s">
        <v>822</v>
      </c>
      <c r="L323" s="2" t="s">
        <v>822</v>
      </c>
      <c r="M323" s="2" t="s">
        <v>822</v>
      </c>
      <c r="N323" s="2" t="s">
        <v>4119</v>
      </c>
      <c r="P323" s="31"/>
      <c r="Q323" s="31"/>
      <c r="R323" s="31"/>
      <c r="S323" s="31"/>
      <c r="T323" s="31"/>
      <c r="U323" s="31"/>
      <c r="V323" s="31"/>
      <c r="X323" s="30">
        <v>0.56999999999999995</v>
      </c>
      <c r="Y323" s="95"/>
      <c r="Z323" s="95">
        <v>4.5999999999999999E-2</v>
      </c>
      <c r="AA323" s="95">
        <v>0.106</v>
      </c>
      <c r="AB323" s="95">
        <v>0.16600000000000001</v>
      </c>
      <c r="AC323" s="95">
        <v>0.22600000000000001</v>
      </c>
      <c r="AD323" s="95">
        <v>0.28599999999999998</v>
      </c>
      <c r="AF323">
        <v>4.5999999999999999E-2</v>
      </c>
      <c r="AG323">
        <v>0.106</v>
      </c>
      <c r="AH323">
        <v>0.16600000000000001</v>
      </c>
      <c r="AI323">
        <v>0.22600000000000001</v>
      </c>
      <c r="AJ323">
        <v>0.28599999999999998</v>
      </c>
      <c r="AK323" s="33"/>
      <c r="AL323" s="33"/>
    </row>
    <row r="324" spans="1:38" ht="15" thickBot="1" x14ac:dyDescent="0.25">
      <c r="A324" t="s">
        <v>1247</v>
      </c>
      <c r="B324" s="32">
        <v>0.65</v>
      </c>
      <c r="C324" s="5" t="str">
        <f t="shared" si="24"/>
        <v>20.65</v>
      </c>
      <c r="D324" s="77">
        <v>4.5999999999999999E-2</v>
      </c>
      <c r="E324" s="77">
        <v>0.106</v>
      </c>
      <c r="F324" s="77">
        <v>0.16600000000000001</v>
      </c>
      <c r="G324" s="77">
        <v>0.22600000000000001</v>
      </c>
      <c r="H324" s="77">
        <v>0.28599999999999998</v>
      </c>
      <c r="I324" s="2" t="s">
        <v>822</v>
      </c>
      <c r="J324" s="2" t="s">
        <v>822</v>
      </c>
      <c r="K324" s="2" t="s">
        <v>822</v>
      </c>
      <c r="L324" s="2" t="s">
        <v>822</v>
      </c>
      <c r="M324" s="2" t="s">
        <v>822</v>
      </c>
      <c r="N324" s="2" t="s">
        <v>4119</v>
      </c>
      <c r="P324" s="31"/>
      <c r="Q324" s="31"/>
      <c r="R324" s="31"/>
      <c r="S324" s="31"/>
      <c r="T324" s="31"/>
      <c r="U324" s="31"/>
      <c r="V324" s="31"/>
      <c r="X324" s="30">
        <v>0.57999999999999996</v>
      </c>
      <c r="Y324" s="95"/>
      <c r="Z324" s="95">
        <v>4.5999999999999999E-2</v>
      </c>
      <c r="AA324" s="95">
        <v>0.106</v>
      </c>
      <c r="AB324" s="95">
        <v>0.16600000000000001</v>
      </c>
      <c r="AC324" s="95">
        <v>0.22600000000000001</v>
      </c>
      <c r="AD324" s="95">
        <v>0.28599999999999998</v>
      </c>
      <c r="AF324">
        <v>4.5999999999999999E-2</v>
      </c>
      <c r="AG324">
        <v>0.106</v>
      </c>
      <c r="AH324">
        <v>0.16600000000000001</v>
      </c>
      <c r="AI324">
        <v>0.22600000000000001</v>
      </c>
      <c r="AJ324">
        <v>0.28599999999999998</v>
      </c>
      <c r="AK324" s="33"/>
      <c r="AL324" s="33"/>
    </row>
    <row r="325" spans="1:38" ht="15" thickBot="1" x14ac:dyDescent="0.25">
      <c r="A325" t="s">
        <v>1247</v>
      </c>
      <c r="B325" s="32">
        <v>0.66</v>
      </c>
      <c r="C325" s="5" t="str">
        <f t="shared" si="24"/>
        <v>20.66</v>
      </c>
      <c r="D325" s="77">
        <v>4.5999999999999999E-2</v>
      </c>
      <c r="E325" s="77">
        <v>0.106</v>
      </c>
      <c r="F325" s="77">
        <v>0.16600000000000001</v>
      </c>
      <c r="G325" s="77">
        <v>0.22600000000000001</v>
      </c>
      <c r="H325" s="77">
        <v>0.28599999999999998</v>
      </c>
      <c r="I325" s="2" t="s">
        <v>822</v>
      </c>
      <c r="J325" s="2" t="s">
        <v>822</v>
      </c>
      <c r="K325" s="2" t="s">
        <v>822</v>
      </c>
      <c r="L325" s="2" t="s">
        <v>822</v>
      </c>
      <c r="M325" s="2" t="s">
        <v>822</v>
      </c>
      <c r="N325" s="2" t="s">
        <v>4119</v>
      </c>
      <c r="P325" s="31"/>
      <c r="Q325" s="31"/>
      <c r="R325" s="31"/>
      <c r="S325" s="31"/>
      <c r="T325" s="31"/>
      <c r="U325" s="31"/>
      <c r="V325" s="31"/>
      <c r="X325" s="30">
        <v>0.59</v>
      </c>
      <c r="Y325" s="95"/>
      <c r="Z325" s="95">
        <v>4.5999999999999999E-2</v>
      </c>
      <c r="AA325" s="95">
        <v>0.106</v>
      </c>
      <c r="AB325" s="95">
        <v>0.16600000000000001</v>
      </c>
      <c r="AC325" s="95">
        <v>0.22600000000000001</v>
      </c>
      <c r="AD325" s="95">
        <v>0.28599999999999998</v>
      </c>
      <c r="AF325">
        <v>4.5999999999999999E-2</v>
      </c>
      <c r="AG325">
        <v>0.106</v>
      </c>
      <c r="AH325">
        <v>0.16600000000000001</v>
      </c>
      <c r="AI325">
        <v>0.22600000000000001</v>
      </c>
      <c r="AJ325">
        <v>0.28599999999999998</v>
      </c>
      <c r="AK325" s="33"/>
      <c r="AL325" s="33"/>
    </row>
    <row r="326" spans="1:38" ht="15" thickBot="1" x14ac:dyDescent="0.25">
      <c r="A326" t="s">
        <v>1247</v>
      </c>
      <c r="B326" s="32">
        <v>0.67</v>
      </c>
      <c r="C326" s="5" t="str">
        <f t="shared" si="24"/>
        <v>20.67</v>
      </c>
      <c r="D326" s="77">
        <v>4.5999999999999999E-2</v>
      </c>
      <c r="E326" s="77">
        <v>0.106</v>
      </c>
      <c r="F326" s="77">
        <v>0.16600000000000001</v>
      </c>
      <c r="G326" s="77">
        <v>0.22600000000000001</v>
      </c>
      <c r="H326" s="77">
        <v>0.28599999999999998</v>
      </c>
      <c r="I326" s="2" t="s">
        <v>822</v>
      </c>
      <c r="J326" s="2" t="s">
        <v>822</v>
      </c>
      <c r="K326" s="2" t="s">
        <v>822</v>
      </c>
      <c r="L326" s="2" t="s">
        <v>822</v>
      </c>
      <c r="M326" s="2" t="s">
        <v>822</v>
      </c>
      <c r="N326" s="2" t="s">
        <v>4119</v>
      </c>
      <c r="P326" s="31"/>
      <c r="Q326" s="31"/>
      <c r="R326" s="31"/>
      <c r="S326" s="31"/>
      <c r="T326" s="31"/>
      <c r="U326" s="31"/>
      <c r="V326" s="31"/>
      <c r="X326" s="30">
        <v>0.6</v>
      </c>
      <c r="Y326" s="95"/>
      <c r="Z326" s="95">
        <v>4.5999999999999999E-2</v>
      </c>
      <c r="AA326" s="95">
        <v>0.106</v>
      </c>
      <c r="AB326" s="95">
        <v>0.16600000000000001</v>
      </c>
      <c r="AC326" s="95">
        <v>0.22600000000000001</v>
      </c>
      <c r="AD326" s="95">
        <v>0.28599999999999998</v>
      </c>
      <c r="AF326">
        <v>4.5999999999999999E-2</v>
      </c>
      <c r="AG326">
        <v>0.106</v>
      </c>
      <c r="AH326">
        <v>0.16600000000000001</v>
      </c>
      <c r="AI326">
        <v>0.22600000000000001</v>
      </c>
      <c r="AJ326">
        <v>0.28599999999999998</v>
      </c>
      <c r="AK326" s="33"/>
      <c r="AL326" s="33"/>
    </row>
    <row r="327" spans="1:38" ht="15" thickBot="1" x14ac:dyDescent="0.25">
      <c r="A327" t="s">
        <v>1247</v>
      </c>
      <c r="B327" s="32">
        <v>0.68</v>
      </c>
      <c r="C327" s="5" t="str">
        <f t="shared" si="24"/>
        <v>20.68</v>
      </c>
      <c r="D327" s="77">
        <v>4.5999999999999999E-2</v>
      </c>
      <c r="E327" s="77">
        <v>0.106</v>
      </c>
      <c r="F327" s="77">
        <v>0.16600000000000001</v>
      </c>
      <c r="G327" s="77">
        <v>0.22600000000000001</v>
      </c>
      <c r="H327" s="77">
        <v>0.28599999999999998</v>
      </c>
      <c r="I327" s="2" t="s">
        <v>822</v>
      </c>
      <c r="J327" s="2" t="s">
        <v>822</v>
      </c>
      <c r="K327" s="2" t="s">
        <v>822</v>
      </c>
      <c r="L327" s="2" t="s">
        <v>822</v>
      </c>
      <c r="M327" s="2" t="s">
        <v>822</v>
      </c>
      <c r="N327" s="2" t="s">
        <v>4119</v>
      </c>
      <c r="P327" s="31"/>
      <c r="Q327" s="31"/>
      <c r="R327" s="31"/>
      <c r="S327" s="31"/>
      <c r="T327" s="31"/>
      <c r="U327" s="31"/>
      <c r="V327" s="31"/>
      <c r="X327" s="32">
        <v>0.61</v>
      </c>
      <c r="Y327" s="95"/>
      <c r="Z327" s="95">
        <v>4.5999999999999999E-2</v>
      </c>
      <c r="AA327" s="95">
        <v>0.106</v>
      </c>
      <c r="AB327" s="95">
        <v>0.16600000000000001</v>
      </c>
      <c r="AC327" s="95">
        <v>0.22600000000000001</v>
      </c>
      <c r="AD327" s="95">
        <v>0.28599999999999998</v>
      </c>
      <c r="AF327">
        <v>4.5999999999999999E-2</v>
      </c>
      <c r="AG327">
        <v>0.106</v>
      </c>
      <c r="AH327">
        <v>0.16600000000000001</v>
      </c>
      <c r="AI327">
        <v>0.22600000000000001</v>
      </c>
      <c r="AJ327">
        <v>0.28599999999999998</v>
      </c>
      <c r="AK327" s="33"/>
      <c r="AL327" s="33"/>
    </row>
    <row r="328" spans="1:38" ht="15" thickBot="1" x14ac:dyDescent="0.25">
      <c r="A328" t="s">
        <v>1247</v>
      </c>
      <c r="B328" s="32">
        <v>0.69</v>
      </c>
      <c r="C328" s="5" t="str">
        <f t="shared" si="24"/>
        <v>20.69</v>
      </c>
      <c r="D328" s="77">
        <v>4.5999999999999999E-2</v>
      </c>
      <c r="E328" s="77">
        <v>0.106</v>
      </c>
      <c r="F328" s="77">
        <v>0.16600000000000001</v>
      </c>
      <c r="G328" s="77">
        <v>0.22600000000000001</v>
      </c>
      <c r="H328" s="77">
        <v>0.28599999999999998</v>
      </c>
      <c r="I328" s="2" t="s">
        <v>822</v>
      </c>
      <c r="J328" s="2" t="s">
        <v>822</v>
      </c>
      <c r="K328" s="2" t="s">
        <v>822</v>
      </c>
      <c r="L328" s="2" t="s">
        <v>822</v>
      </c>
      <c r="M328" s="2" t="s">
        <v>822</v>
      </c>
      <c r="N328" s="2" t="s">
        <v>4119</v>
      </c>
      <c r="P328" s="31"/>
      <c r="Q328" s="31"/>
      <c r="R328" s="31"/>
      <c r="S328" s="31"/>
      <c r="T328" s="31"/>
      <c r="U328" s="31"/>
      <c r="V328" s="31"/>
      <c r="X328" s="32">
        <v>0.62</v>
      </c>
      <c r="Y328" s="95"/>
      <c r="Z328" s="95">
        <v>4.5999999999999999E-2</v>
      </c>
      <c r="AA328" s="95">
        <v>0.106</v>
      </c>
      <c r="AB328" s="95">
        <v>0.16600000000000001</v>
      </c>
      <c r="AC328" s="95">
        <v>0.22600000000000001</v>
      </c>
      <c r="AD328" s="95">
        <v>0.28599999999999998</v>
      </c>
      <c r="AF328">
        <v>4.5999999999999999E-2</v>
      </c>
      <c r="AG328">
        <v>0.106</v>
      </c>
      <c r="AH328">
        <v>0.16600000000000001</v>
      </c>
      <c r="AI328">
        <v>0.22600000000000001</v>
      </c>
      <c r="AJ328">
        <v>0.28599999999999998</v>
      </c>
      <c r="AK328" s="33"/>
      <c r="AL328" s="33"/>
    </row>
    <row r="329" spans="1:38" ht="15" thickBot="1" x14ac:dyDescent="0.25">
      <c r="A329" t="s">
        <v>1247</v>
      </c>
      <c r="B329" s="32">
        <v>0.7</v>
      </c>
      <c r="C329" s="5" t="str">
        <f t="shared" si="24"/>
        <v>20.7</v>
      </c>
      <c r="D329" s="77">
        <v>4.5999999999999999E-2</v>
      </c>
      <c r="E329" s="77">
        <v>0.106</v>
      </c>
      <c r="F329" s="77">
        <v>0.16600000000000001</v>
      </c>
      <c r="G329" s="77">
        <v>0.22600000000000001</v>
      </c>
      <c r="H329" s="77">
        <v>0.28599999999999998</v>
      </c>
      <c r="I329" s="2" t="s">
        <v>822</v>
      </c>
      <c r="J329" s="2" t="s">
        <v>822</v>
      </c>
      <c r="K329" s="2" t="s">
        <v>822</v>
      </c>
      <c r="L329" s="2" t="s">
        <v>822</v>
      </c>
      <c r="M329" s="2" t="s">
        <v>822</v>
      </c>
      <c r="N329" s="2" t="s">
        <v>4119</v>
      </c>
      <c r="P329" s="31"/>
      <c r="Q329" s="31"/>
      <c r="R329" s="31"/>
      <c r="S329" s="31"/>
      <c r="T329" s="31"/>
      <c r="U329" s="31"/>
      <c r="V329" s="31"/>
      <c r="X329" s="32">
        <v>0.63</v>
      </c>
      <c r="Y329" s="95"/>
      <c r="Z329" s="95">
        <v>4.5999999999999999E-2</v>
      </c>
      <c r="AA329" s="95">
        <v>0.106</v>
      </c>
      <c r="AB329" s="95">
        <v>0.16600000000000001</v>
      </c>
      <c r="AC329" s="95">
        <v>0.22600000000000001</v>
      </c>
      <c r="AD329" s="95">
        <v>0.28599999999999998</v>
      </c>
      <c r="AF329">
        <v>4.5999999999999999E-2</v>
      </c>
      <c r="AG329">
        <v>0.106</v>
      </c>
      <c r="AH329">
        <v>0.16600000000000001</v>
      </c>
      <c r="AI329">
        <v>0.22600000000000001</v>
      </c>
      <c r="AJ329">
        <v>0.28599999999999998</v>
      </c>
      <c r="AK329" s="33"/>
      <c r="AL329" s="33"/>
    </row>
    <row r="330" spans="1:38" ht="15" thickBot="1" x14ac:dyDescent="0.25">
      <c r="A330" t="s">
        <v>1247</v>
      </c>
      <c r="B330" s="32">
        <v>0.71</v>
      </c>
      <c r="C330" s="5" t="str">
        <f t="shared" si="24"/>
        <v>20.71</v>
      </c>
      <c r="D330" s="77">
        <v>4.5999999999999999E-2</v>
      </c>
      <c r="E330" s="77">
        <v>0.106</v>
      </c>
      <c r="F330" s="77">
        <v>0.16600000000000001</v>
      </c>
      <c r="G330" s="77">
        <v>0.22600000000000001</v>
      </c>
      <c r="H330" s="77">
        <v>0.28599999999999998</v>
      </c>
      <c r="I330" s="2" t="s">
        <v>822</v>
      </c>
      <c r="J330" s="2" t="s">
        <v>822</v>
      </c>
      <c r="K330" s="2" t="s">
        <v>822</v>
      </c>
      <c r="L330" s="2" t="s">
        <v>822</v>
      </c>
      <c r="M330" s="2" t="s">
        <v>822</v>
      </c>
      <c r="N330" s="2" t="s">
        <v>4119</v>
      </c>
      <c r="P330" s="31"/>
      <c r="Q330" s="31"/>
      <c r="R330" s="31"/>
      <c r="S330" s="31"/>
      <c r="T330" s="31"/>
      <c r="U330" s="31"/>
      <c r="V330" s="31"/>
      <c r="X330" s="32">
        <v>0.64</v>
      </c>
      <c r="Y330" s="95"/>
      <c r="Z330" s="95">
        <v>4.5999999999999999E-2</v>
      </c>
      <c r="AA330" s="95">
        <v>0.106</v>
      </c>
      <c r="AB330" s="95">
        <v>0.16600000000000001</v>
      </c>
      <c r="AC330" s="95">
        <v>0.22600000000000001</v>
      </c>
      <c r="AD330" s="95">
        <v>0.28599999999999998</v>
      </c>
      <c r="AF330">
        <v>4.5999999999999999E-2</v>
      </c>
      <c r="AG330">
        <v>0.106</v>
      </c>
      <c r="AH330">
        <v>0.16600000000000001</v>
      </c>
      <c r="AI330">
        <v>0.22600000000000001</v>
      </c>
      <c r="AJ330">
        <v>0.28599999999999998</v>
      </c>
      <c r="AK330" s="33"/>
      <c r="AL330" s="33"/>
    </row>
    <row r="331" spans="1:38" ht="15" thickBot="1" x14ac:dyDescent="0.25">
      <c r="A331" t="s">
        <v>1247</v>
      </c>
      <c r="B331" s="32">
        <v>0.72</v>
      </c>
      <c r="C331" s="5" t="str">
        <f t="shared" si="24"/>
        <v>20.72</v>
      </c>
      <c r="D331" s="77">
        <v>4.5999999999999999E-2</v>
      </c>
      <c r="E331" s="77">
        <v>0.106</v>
      </c>
      <c r="F331" s="77">
        <v>0.16600000000000001</v>
      </c>
      <c r="G331" s="77">
        <v>0.22600000000000001</v>
      </c>
      <c r="H331" s="77">
        <v>0.28599999999999998</v>
      </c>
      <c r="I331" s="2" t="s">
        <v>822</v>
      </c>
      <c r="J331" s="2" t="s">
        <v>822</v>
      </c>
      <c r="K331" s="2" t="s">
        <v>822</v>
      </c>
      <c r="L331" s="2" t="s">
        <v>822</v>
      </c>
      <c r="M331" s="2" t="s">
        <v>822</v>
      </c>
      <c r="N331" s="2" t="s">
        <v>4119</v>
      </c>
      <c r="P331" s="31"/>
      <c r="Q331" s="31"/>
      <c r="R331" s="31"/>
      <c r="S331" s="31"/>
      <c r="T331" s="31"/>
      <c r="U331" s="31"/>
      <c r="V331" s="31"/>
      <c r="X331" s="32">
        <v>0.65</v>
      </c>
      <c r="Y331" s="95"/>
      <c r="Z331" s="95">
        <v>4.5999999999999999E-2</v>
      </c>
      <c r="AA331" s="95">
        <v>0.106</v>
      </c>
      <c r="AB331" s="95">
        <v>0.16600000000000001</v>
      </c>
      <c r="AC331" s="95">
        <v>0.22600000000000001</v>
      </c>
      <c r="AD331" s="95">
        <v>0.28599999999999998</v>
      </c>
      <c r="AF331">
        <v>4.5999999999999999E-2</v>
      </c>
      <c r="AG331">
        <v>0.106</v>
      </c>
      <c r="AH331">
        <v>0.16600000000000001</v>
      </c>
      <c r="AI331">
        <v>0.22600000000000001</v>
      </c>
      <c r="AJ331">
        <v>0.28599999999999998</v>
      </c>
      <c r="AK331" s="33"/>
      <c r="AL331" s="33"/>
    </row>
    <row r="332" spans="1:38" ht="15" thickBot="1" x14ac:dyDescent="0.25">
      <c r="A332" t="s">
        <v>1247</v>
      </c>
      <c r="B332" s="32">
        <v>0.73</v>
      </c>
      <c r="C332" s="5" t="str">
        <f t="shared" si="24"/>
        <v>20.73</v>
      </c>
      <c r="D332" s="77">
        <v>4.5999999999999999E-2</v>
      </c>
      <c r="E332" s="77">
        <v>0.106</v>
      </c>
      <c r="F332" s="77">
        <v>0.16600000000000001</v>
      </c>
      <c r="G332" s="77">
        <v>0.22600000000000001</v>
      </c>
      <c r="H332" s="77">
        <v>0.28599999999999998</v>
      </c>
      <c r="I332" s="2" t="s">
        <v>822</v>
      </c>
      <c r="J332" s="2" t="s">
        <v>822</v>
      </c>
      <c r="K332" s="2" t="s">
        <v>822</v>
      </c>
      <c r="L332" s="2" t="s">
        <v>822</v>
      </c>
      <c r="M332" s="2" t="s">
        <v>822</v>
      </c>
      <c r="N332" s="2" t="s">
        <v>4119</v>
      </c>
      <c r="P332" s="31"/>
      <c r="Q332" s="31"/>
      <c r="R332" s="31"/>
      <c r="S332" s="31"/>
      <c r="T332" s="31"/>
      <c r="U332" s="31"/>
      <c r="V332" s="31"/>
      <c r="X332" s="32">
        <v>0.66</v>
      </c>
      <c r="Y332" s="95"/>
      <c r="Z332" s="95">
        <v>4.5999999999999999E-2</v>
      </c>
      <c r="AA332" s="95">
        <v>0.106</v>
      </c>
      <c r="AB332" s="95">
        <v>0.16600000000000001</v>
      </c>
      <c r="AC332" s="95">
        <v>0.22600000000000001</v>
      </c>
      <c r="AD332" s="95">
        <v>0.28599999999999998</v>
      </c>
      <c r="AF332">
        <v>4.5999999999999999E-2</v>
      </c>
      <c r="AG332">
        <v>0.106</v>
      </c>
      <c r="AH332">
        <v>0.16600000000000001</v>
      </c>
      <c r="AI332">
        <v>0.22600000000000001</v>
      </c>
      <c r="AJ332">
        <v>0.28599999999999998</v>
      </c>
      <c r="AK332" s="33"/>
      <c r="AL332" s="33"/>
    </row>
    <row r="333" spans="1:38" ht="15" thickBot="1" x14ac:dyDescent="0.25">
      <c r="A333" t="s">
        <v>1247</v>
      </c>
      <c r="B333" s="32">
        <v>0.74</v>
      </c>
      <c r="C333" s="5" t="str">
        <f t="shared" si="24"/>
        <v>20.74</v>
      </c>
      <c r="D333" s="77">
        <v>4.5999999999999999E-2</v>
      </c>
      <c r="E333" s="77">
        <v>0.106</v>
      </c>
      <c r="F333" s="77">
        <v>0.16600000000000001</v>
      </c>
      <c r="G333" s="77">
        <v>0.22600000000000001</v>
      </c>
      <c r="H333" s="77">
        <v>0.28599999999999998</v>
      </c>
      <c r="I333" s="2" t="s">
        <v>822</v>
      </c>
      <c r="J333" s="2" t="s">
        <v>822</v>
      </c>
      <c r="K333" s="2" t="s">
        <v>822</v>
      </c>
      <c r="L333" s="2" t="s">
        <v>822</v>
      </c>
      <c r="M333" s="2" t="s">
        <v>822</v>
      </c>
      <c r="N333" s="2" t="s">
        <v>4119</v>
      </c>
      <c r="P333" s="31"/>
      <c r="Q333" s="31"/>
      <c r="R333" s="31"/>
      <c r="S333" s="31"/>
      <c r="T333" s="31"/>
      <c r="U333" s="31"/>
      <c r="V333" s="31"/>
      <c r="X333" s="32">
        <v>0.67</v>
      </c>
      <c r="Z333" s="95">
        <v>4.5999999999999999E-2</v>
      </c>
      <c r="AA333" s="95">
        <v>0.106</v>
      </c>
      <c r="AB333" s="95">
        <v>0.16600000000000001</v>
      </c>
      <c r="AC333" s="95">
        <v>0.22600000000000001</v>
      </c>
      <c r="AD333" s="95">
        <v>0.28599999999999998</v>
      </c>
      <c r="AF333">
        <v>4.5999999999999999E-2</v>
      </c>
      <c r="AG333">
        <v>0.106</v>
      </c>
      <c r="AH333">
        <v>0.16600000000000001</v>
      </c>
      <c r="AI333">
        <v>0.22600000000000001</v>
      </c>
      <c r="AJ333">
        <v>0.28599999999999998</v>
      </c>
      <c r="AK333" s="33"/>
      <c r="AL333" s="33"/>
    </row>
    <row r="334" spans="1:38" ht="15" thickBot="1" x14ac:dyDescent="0.25">
      <c r="A334" t="s">
        <v>1247</v>
      </c>
      <c r="B334" s="32">
        <v>0.75</v>
      </c>
      <c r="C334" s="5" t="str">
        <f t="shared" si="24"/>
        <v>20.75</v>
      </c>
      <c r="D334" s="77">
        <v>4.5999999999999999E-2</v>
      </c>
      <c r="E334" s="77">
        <v>0.106</v>
      </c>
      <c r="F334" s="77">
        <v>0.16600000000000001</v>
      </c>
      <c r="G334" s="77">
        <v>0.22600000000000001</v>
      </c>
      <c r="H334" s="77">
        <v>0.28599999999999998</v>
      </c>
      <c r="I334" s="2" t="s">
        <v>822</v>
      </c>
      <c r="J334" s="2" t="s">
        <v>822</v>
      </c>
      <c r="K334" s="2" t="s">
        <v>822</v>
      </c>
      <c r="L334" s="2" t="s">
        <v>822</v>
      </c>
      <c r="M334" s="2" t="s">
        <v>822</v>
      </c>
      <c r="N334" s="2" t="s">
        <v>4119</v>
      </c>
      <c r="P334" s="31"/>
      <c r="Q334" s="31"/>
      <c r="R334" s="31"/>
      <c r="S334" s="31"/>
      <c r="T334" s="31"/>
      <c r="U334" s="31"/>
      <c r="V334" s="31"/>
      <c r="X334" s="32">
        <v>0.68</v>
      </c>
      <c r="Y334" s="95"/>
      <c r="Z334" s="95">
        <v>4.5999999999999999E-2</v>
      </c>
      <c r="AA334" s="95">
        <v>0.106</v>
      </c>
      <c r="AB334" s="95">
        <v>0.16600000000000001</v>
      </c>
      <c r="AC334" s="95">
        <v>0.22600000000000001</v>
      </c>
      <c r="AD334" s="95">
        <v>0.28599999999999998</v>
      </c>
      <c r="AF334">
        <v>4.5999999999999999E-2</v>
      </c>
      <c r="AG334">
        <v>0.106</v>
      </c>
      <c r="AH334">
        <v>0.16600000000000001</v>
      </c>
      <c r="AI334">
        <v>0.22600000000000001</v>
      </c>
      <c r="AJ334">
        <v>0.28599999999999998</v>
      </c>
      <c r="AK334" s="33"/>
      <c r="AL334" s="33"/>
    </row>
    <row r="335" spans="1:38" ht="15" thickBot="1" x14ac:dyDescent="0.25">
      <c r="A335" t="s">
        <v>1247</v>
      </c>
      <c r="B335" s="32">
        <v>0.76</v>
      </c>
      <c r="C335" s="5" t="str">
        <f t="shared" si="24"/>
        <v>20.76</v>
      </c>
      <c r="D335" s="77">
        <v>4.5999999999999999E-2</v>
      </c>
      <c r="E335" s="77">
        <v>0.106</v>
      </c>
      <c r="F335" s="77">
        <v>0.16600000000000001</v>
      </c>
      <c r="G335" s="77">
        <v>0.22600000000000001</v>
      </c>
      <c r="H335" s="77">
        <v>0.28599999999999998</v>
      </c>
      <c r="I335" s="2" t="s">
        <v>822</v>
      </c>
      <c r="J335" s="2" t="s">
        <v>822</v>
      </c>
      <c r="K335" s="2" t="s">
        <v>822</v>
      </c>
      <c r="L335" s="2" t="s">
        <v>822</v>
      </c>
      <c r="M335" s="2" t="s">
        <v>822</v>
      </c>
      <c r="N335" s="2" t="s">
        <v>4119</v>
      </c>
      <c r="P335" s="31"/>
      <c r="Q335" s="31"/>
      <c r="R335" s="31"/>
      <c r="S335" s="31"/>
      <c r="T335" s="31"/>
      <c r="U335" s="31"/>
      <c r="V335" s="31"/>
      <c r="X335" s="32">
        <v>0.69</v>
      </c>
      <c r="Y335" s="95"/>
      <c r="Z335" s="95">
        <v>4.5999999999999999E-2</v>
      </c>
      <c r="AA335" s="95">
        <v>0.106</v>
      </c>
      <c r="AB335" s="95">
        <v>0.16600000000000001</v>
      </c>
      <c r="AC335" s="95">
        <v>0.22600000000000001</v>
      </c>
      <c r="AD335" s="95">
        <v>0.28599999999999998</v>
      </c>
      <c r="AF335">
        <v>4.5999999999999999E-2</v>
      </c>
      <c r="AG335">
        <v>0.106</v>
      </c>
      <c r="AH335">
        <v>0.16600000000000001</v>
      </c>
      <c r="AI335">
        <v>0.22600000000000001</v>
      </c>
      <c r="AJ335">
        <v>0.28599999999999998</v>
      </c>
      <c r="AK335" s="33"/>
      <c r="AL335" s="33"/>
    </row>
    <row r="336" spans="1:38" ht="15" thickBot="1" x14ac:dyDescent="0.25">
      <c r="A336" t="s">
        <v>1247</v>
      </c>
      <c r="B336" s="32">
        <v>0.77</v>
      </c>
      <c r="C336" s="5" t="str">
        <f t="shared" si="24"/>
        <v>20.77</v>
      </c>
      <c r="D336" s="77">
        <v>4.5999999999999999E-2</v>
      </c>
      <c r="E336" s="77">
        <v>0.106</v>
      </c>
      <c r="F336" s="77">
        <v>0.16600000000000001</v>
      </c>
      <c r="G336" s="77">
        <v>0.22600000000000001</v>
      </c>
      <c r="H336" s="77">
        <v>0.28599999999999998</v>
      </c>
      <c r="I336" s="2" t="s">
        <v>822</v>
      </c>
      <c r="J336" s="2" t="s">
        <v>822</v>
      </c>
      <c r="K336" s="2" t="s">
        <v>822</v>
      </c>
      <c r="L336" s="2" t="s">
        <v>822</v>
      </c>
      <c r="M336" s="2" t="s">
        <v>822</v>
      </c>
      <c r="N336" s="2" t="s">
        <v>4119</v>
      </c>
      <c r="P336" s="31"/>
      <c r="Q336" s="31"/>
      <c r="R336" s="31"/>
      <c r="S336" s="31"/>
      <c r="T336" s="31"/>
      <c r="U336" s="31"/>
      <c r="V336" s="31"/>
      <c r="X336" s="32">
        <v>0.7</v>
      </c>
      <c r="Y336" s="95"/>
      <c r="Z336" s="95">
        <v>4.5999999999999999E-2</v>
      </c>
      <c r="AA336" s="95">
        <v>0.106</v>
      </c>
      <c r="AB336" s="95">
        <v>0.16600000000000001</v>
      </c>
      <c r="AC336" s="95">
        <v>0.22600000000000001</v>
      </c>
      <c r="AD336" s="95">
        <v>0.28599999999999998</v>
      </c>
      <c r="AF336">
        <v>4.5999999999999999E-2</v>
      </c>
      <c r="AG336">
        <v>0.106</v>
      </c>
      <c r="AH336">
        <v>0.16600000000000001</v>
      </c>
      <c r="AI336">
        <v>0.22600000000000001</v>
      </c>
      <c r="AJ336">
        <v>0.28599999999999998</v>
      </c>
      <c r="AK336" s="33"/>
      <c r="AL336" s="33"/>
    </row>
    <row r="337" spans="1:38" ht="15" thickBot="1" x14ac:dyDescent="0.25">
      <c r="A337" t="s">
        <v>1247</v>
      </c>
      <c r="B337" s="32">
        <v>0.78</v>
      </c>
      <c r="C337" s="5" t="str">
        <f t="shared" si="24"/>
        <v>20.78</v>
      </c>
      <c r="D337" s="77">
        <v>4.5999999999999999E-2</v>
      </c>
      <c r="E337" s="77">
        <v>0.106</v>
      </c>
      <c r="F337" s="77">
        <v>0.16600000000000001</v>
      </c>
      <c r="G337" s="77">
        <v>0.22600000000000001</v>
      </c>
      <c r="H337" s="77">
        <v>0.28599999999999998</v>
      </c>
      <c r="I337" s="2" t="s">
        <v>822</v>
      </c>
      <c r="J337" s="2" t="s">
        <v>822</v>
      </c>
      <c r="K337" s="2" t="s">
        <v>822</v>
      </c>
      <c r="L337" s="2" t="s">
        <v>822</v>
      </c>
      <c r="M337" s="2" t="s">
        <v>822</v>
      </c>
      <c r="N337" s="2" t="s">
        <v>4119</v>
      </c>
      <c r="P337" s="31"/>
      <c r="Q337" s="31"/>
      <c r="R337" s="31"/>
      <c r="S337" s="31"/>
      <c r="T337" s="31"/>
      <c r="U337" s="31"/>
      <c r="V337" s="31"/>
      <c r="X337" s="32">
        <v>0.71</v>
      </c>
      <c r="Y337" s="95"/>
      <c r="Z337" s="95">
        <v>4.5999999999999999E-2</v>
      </c>
      <c r="AA337" s="95">
        <v>0.106</v>
      </c>
      <c r="AB337" s="95">
        <v>0.16600000000000001</v>
      </c>
      <c r="AC337" s="95">
        <v>0.22600000000000001</v>
      </c>
      <c r="AD337" s="95">
        <v>0.28599999999999998</v>
      </c>
      <c r="AF337">
        <v>4.5999999999999999E-2</v>
      </c>
      <c r="AG337">
        <v>0.106</v>
      </c>
      <c r="AH337">
        <v>0.16600000000000001</v>
      </c>
      <c r="AI337">
        <v>0.22600000000000001</v>
      </c>
      <c r="AJ337">
        <v>0.28599999999999998</v>
      </c>
      <c r="AK337" s="33"/>
      <c r="AL337" s="33"/>
    </row>
    <row r="338" spans="1:38" ht="15" thickBot="1" x14ac:dyDescent="0.25">
      <c r="A338" t="s">
        <v>1247</v>
      </c>
      <c r="B338" s="32">
        <v>0.79</v>
      </c>
      <c r="C338" s="5" t="str">
        <f t="shared" si="24"/>
        <v>20.79</v>
      </c>
      <c r="D338" s="77">
        <v>4.5999999999999999E-2</v>
      </c>
      <c r="E338" s="77">
        <v>0.106</v>
      </c>
      <c r="F338" s="77">
        <v>0.16600000000000001</v>
      </c>
      <c r="G338" s="77">
        <v>0.22600000000000001</v>
      </c>
      <c r="H338" s="77">
        <v>0.28599999999999998</v>
      </c>
      <c r="I338" s="2" t="s">
        <v>822</v>
      </c>
      <c r="J338" s="2" t="s">
        <v>822</v>
      </c>
      <c r="K338" s="2" t="s">
        <v>822</v>
      </c>
      <c r="L338" s="2" t="s">
        <v>822</v>
      </c>
      <c r="M338" s="2" t="s">
        <v>822</v>
      </c>
      <c r="N338" s="2" t="s">
        <v>4119</v>
      </c>
      <c r="P338" s="31"/>
      <c r="Q338" s="31"/>
      <c r="R338" s="31"/>
      <c r="S338" s="31"/>
      <c r="T338" s="31"/>
      <c r="U338" s="31"/>
      <c r="V338" s="31"/>
      <c r="X338" s="32">
        <v>0.72</v>
      </c>
      <c r="Y338" s="95"/>
      <c r="Z338" s="95">
        <v>4.5999999999999999E-2</v>
      </c>
      <c r="AA338" s="95">
        <v>0.106</v>
      </c>
      <c r="AB338" s="95">
        <v>0.16600000000000001</v>
      </c>
      <c r="AC338" s="95">
        <v>0.22600000000000001</v>
      </c>
      <c r="AD338" s="95">
        <v>0.28599999999999998</v>
      </c>
      <c r="AF338">
        <v>4.5999999999999999E-2</v>
      </c>
      <c r="AG338">
        <v>0.106</v>
      </c>
      <c r="AH338">
        <v>0.16600000000000001</v>
      </c>
      <c r="AI338">
        <v>0.22600000000000001</v>
      </c>
      <c r="AJ338">
        <v>0.28599999999999998</v>
      </c>
      <c r="AK338" s="33"/>
      <c r="AL338" s="33"/>
    </row>
    <row r="339" spans="1:38" ht="15" thickBot="1" x14ac:dyDescent="0.25">
      <c r="A339" t="s">
        <v>1247</v>
      </c>
      <c r="B339" s="32">
        <v>0.8</v>
      </c>
      <c r="C339" s="5" t="str">
        <f t="shared" si="24"/>
        <v>20.8</v>
      </c>
      <c r="D339" s="77">
        <v>4.5999999999999999E-2</v>
      </c>
      <c r="E339" s="77">
        <v>0.106</v>
      </c>
      <c r="F339" s="77">
        <v>0.16600000000000001</v>
      </c>
      <c r="G339" s="77">
        <v>0.22600000000000001</v>
      </c>
      <c r="H339" s="77">
        <v>0.28599999999999998</v>
      </c>
      <c r="I339" s="2" t="s">
        <v>822</v>
      </c>
      <c r="J339" s="2" t="s">
        <v>822</v>
      </c>
      <c r="K339" s="2" t="s">
        <v>822</v>
      </c>
      <c r="L339" s="2" t="s">
        <v>822</v>
      </c>
      <c r="M339" s="2" t="s">
        <v>822</v>
      </c>
      <c r="N339" s="2" t="s">
        <v>4119</v>
      </c>
      <c r="P339" s="31"/>
      <c r="Q339" s="31"/>
      <c r="R339" s="31"/>
      <c r="S339" s="31"/>
      <c r="T339" s="31"/>
      <c r="U339" s="31"/>
      <c r="V339" s="31"/>
      <c r="X339" s="32">
        <v>0.73</v>
      </c>
      <c r="Y339" s="95"/>
      <c r="Z339" s="95">
        <v>4.5999999999999999E-2</v>
      </c>
      <c r="AA339" s="95">
        <v>0.106</v>
      </c>
      <c r="AB339" s="95">
        <v>0.16600000000000001</v>
      </c>
      <c r="AC339" s="95">
        <v>0.22600000000000001</v>
      </c>
      <c r="AD339" s="95">
        <v>0.28599999999999998</v>
      </c>
      <c r="AF339">
        <v>4.5999999999999999E-2</v>
      </c>
      <c r="AG339">
        <v>0.106</v>
      </c>
      <c r="AH339">
        <v>0.16600000000000001</v>
      </c>
      <c r="AI339">
        <v>0.22600000000000001</v>
      </c>
      <c r="AJ339">
        <v>0.28599999999999998</v>
      </c>
      <c r="AK339" s="33"/>
      <c r="AL339" s="33"/>
    </row>
    <row r="340" spans="1:38" ht="15" thickBot="1" x14ac:dyDescent="0.25">
      <c r="A340" t="s">
        <v>1247</v>
      </c>
      <c r="B340" s="32">
        <v>0.81</v>
      </c>
      <c r="C340" s="5" t="str">
        <f t="shared" si="24"/>
        <v>20.81</v>
      </c>
      <c r="D340" s="77">
        <v>4.5999999999999999E-2</v>
      </c>
      <c r="E340" s="77">
        <v>0.106</v>
      </c>
      <c r="F340" s="77">
        <v>0.16600000000000001</v>
      </c>
      <c r="G340" s="77">
        <v>0.22600000000000001</v>
      </c>
      <c r="H340" s="77">
        <v>0.28599999999999998</v>
      </c>
      <c r="I340" s="2" t="s">
        <v>822</v>
      </c>
      <c r="J340" s="2" t="s">
        <v>822</v>
      </c>
      <c r="K340" s="2" t="s">
        <v>822</v>
      </c>
      <c r="L340" s="2" t="s">
        <v>822</v>
      </c>
      <c r="M340" s="2" t="s">
        <v>822</v>
      </c>
      <c r="N340" s="2" t="s">
        <v>4119</v>
      </c>
      <c r="P340" s="31"/>
      <c r="Q340" s="31"/>
      <c r="R340" s="31"/>
      <c r="S340" s="31"/>
      <c r="T340" s="31"/>
      <c r="U340" s="31"/>
      <c r="V340" s="31"/>
      <c r="X340" s="32">
        <v>0.74</v>
      </c>
      <c r="Y340" s="95"/>
      <c r="Z340" s="95">
        <v>4.5999999999999999E-2</v>
      </c>
      <c r="AA340" s="95">
        <v>0.106</v>
      </c>
      <c r="AB340" s="95">
        <v>0.16600000000000001</v>
      </c>
      <c r="AC340" s="95">
        <v>0.22600000000000001</v>
      </c>
      <c r="AD340" s="95">
        <v>0.28599999999999998</v>
      </c>
      <c r="AF340">
        <v>4.5999999999999999E-2</v>
      </c>
      <c r="AG340">
        <v>0.106</v>
      </c>
      <c r="AH340">
        <v>0.16600000000000001</v>
      </c>
      <c r="AI340">
        <v>0.22600000000000001</v>
      </c>
      <c r="AJ340">
        <v>0.28599999999999998</v>
      </c>
      <c r="AK340" s="33"/>
      <c r="AL340" s="33"/>
    </row>
    <row r="341" spans="1:38" ht="15" thickBot="1" x14ac:dyDescent="0.25">
      <c r="A341" t="s">
        <v>1247</v>
      </c>
      <c r="B341" s="32">
        <v>0.82</v>
      </c>
      <c r="C341" s="5" t="str">
        <f t="shared" si="24"/>
        <v>20.82</v>
      </c>
      <c r="D341" s="77">
        <v>4.5999999999999999E-2</v>
      </c>
      <c r="E341" s="77">
        <v>0.106</v>
      </c>
      <c r="F341" s="77">
        <v>0.16600000000000001</v>
      </c>
      <c r="G341" s="77">
        <v>0.22600000000000001</v>
      </c>
      <c r="H341" s="77">
        <v>0.28599999999999998</v>
      </c>
      <c r="I341" s="2" t="s">
        <v>822</v>
      </c>
      <c r="J341" s="2" t="s">
        <v>822</v>
      </c>
      <c r="K341" s="2" t="s">
        <v>822</v>
      </c>
      <c r="L341" s="2" t="s">
        <v>822</v>
      </c>
      <c r="M341" s="2" t="s">
        <v>822</v>
      </c>
      <c r="N341" s="2" t="s">
        <v>4119</v>
      </c>
      <c r="P341" s="31"/>
      <c r="Q341" s="31"/>
      <c r="R341" s="31"/>
      <c r="S341" s="31"/>
      <c r="T341" s="31"/>
      <c r="U341" s="31"/>
      <c r="V341" s="31"/>
      <c r="X341" s="32">
        <v>0.75</v>
      </c>
      <c r="Y341" s="95"/>
      <c r="Z341" s="95">
        <v>4.5999999999999999E-2</v>
      </c>
      <c r="AA341" s="95">
        <v>0.106</v>
      </c>
      <c r="AB341" s="95">
        <v>0.16600000000000001</v>
      </c>
      <c r="AC341" s="95">
        <v>0.22600000000000001</v>
      </c>
      <c r="AD341" s="95">
        <v>0.28599999999999998</v>
      </c>
      <c r="AF341">
        <v>4.5999999999999999E-2</v>
      </c>
      <c r="AG341">
        <v>0.106</v>
      </c>
      <c r="AH341">
        <v>0.16600000000000001</v>
      </c>
      <c r="AI341">
        <v>0.22600000000000001</v>
      </c>
      <c r="AJ341">
        <v>0.28599999999999998</v>
      </c>
      <c r="AK341" s="33"/>
      <c r="AL341" s="33"/>
    </row>
    <row r="342" spans="1:38" ht="15" thickBot="1" x14ac:dyDescent="0.25">
      <c r="A342" t="s">
        <v>1247</v>
      </c>
      <c r="B342" s="32">
        <v>0.83</v>
      </c>
      <c r="C342" s="5" t="str">
        <f t="shared" ref="C342:C358" si="40">SUBSTITUTE(2&amp;B342," ","")</f>
        <v>20.83</v>
      </c>
      <c r="D342" s="77">
        <v>4.5999999999999999E-2</v>
      </c>
      <c r="E342" s="77">
        <v>0.106</v>
      </c>
      <c r="F342" s="77">
        <v>0.16600000000000001</v>
      </c>
      <c r="G342" s="77">
        <v>0.22600000000000001</v>
      </c>
      <c r="H342" s="77">
        <v>0.28599999999999998</v>
      </c>
      <c r="I342" s="2" t="s">
        <v>822</v>
      </c>
      <c r="J342" s="2" t="s">
        <v>822</v>
      </c>
      <c r="K342" s="2" t="s">
        <v>822</v>
      </c>
      <c r="L342" s="2" t="s">
        <v>822</v>
      </c>
      <c r="M342" s="2" t="s">
        <v>822</v>
      </c>
      <c r="N342" s="2" t="s">
        <v>4119</v>
      </c>
      <c r="P342" s="31"/>
      <c r="Q342" s="31"/>
      <c r="R342" s="31"/>
      <c r="S342" s="31"/>
      <c r="T342" s="31"/>
      <c r="U342" s="31"/>
      <c r="V342" s="31"/>
      <c r="X342" s="32">
        <v>0.76</v>
      </c>
      <c r="Z342" s="95">
        <v>4.5999999999999999E-2</v>
      </c>
      <c r="AA342" s="95">
        <v>0.106</v>
      </c>
      <c r="AB342" s="95">
        <v>0.16600000000000001</v>
      </c>
      <c r="AC342" s="95">
        <v>0.22600000000000001</v>
      </c>
      <c r="AD342" s="95">
        <v>0.28599999999999998</v>
      </c>
      <c r="AF342">
        <v>4.5999999999999999E-2</v>
      </c>
      <c r="AG342">
        <v>0.106</v>
      </c>
      <c r="AH342">
        <v>0.16600000000000001</v>
      </c>
      <c r="AI342">
        <v>0.22600000000000001</v>
      </c>
      <c r="AJ342">
        <v>0.28599999999999998</v>
      </c>
      <c r="AK342" s="33"/>
      <c r="AL342" s="33"/>
    </row>
    <row r="343" spans="1:38" ht="15" thickBot="1" x14ac:dyDescent="0.25">
      <c r="A343" t="s">
        <v>1247</v>
      </c>
      <c r="B343" s="32">
        <v>0.84</v>
      </c>
      <c r="C343" s="5" t="str">
        <f t="shared" si="40"/>
        <v>20.84</v>
      </c>
      <c r="D343" s="77">
        <v>4.5999999999999999E-2</v>
      </c>
      <c r="E343" s="77">
        <v>0.106</v>
      </c>
      <c r="F343" s="77">
        <v>0.16600000000000001</v>
      </c>
      <c r="G343" s="77">
        <v>0.22600000000000001</v>
      </c>
      <c r="H343" s="77">
        <v>0.28599999999999998</v>
      </c>
      <c r="I343" s="2" t="s">
        <v>822</v>
      </c>
      <c r="J343" s="2" t="s">
        <v>822</v>
      </c>
      <c r="K343" s="2" t="s">
        <v>822</v>
      </c>
      <c r="L343" s="2" t="s">
        <v>822</v>
      </c>
      <c r="M343" s="2" t="s">
        <v>822</v>
      </c>
      <c r="N343" s="2" t="s">
        <v>4119</v>
      </c>
      <c r="P343" s="31"/>
      <c r="Q343" s="31"/>
      <c r="R343" s="31"/>
      <c r="S343" s="31"/>
      <c r="T343" s="31"/>
      <c r="U343" s="31"/>
      <c r="V343" s="31"/>
      <c r="X343" s="32">
        <v>0.77</v>
      </c>
      <c r="Y343" s="95"/>
      <c r="Z343" s="95">
        <v>4.5999999999999999E-2</v>
      </c>
      <c r="AA343" s="95">
        <v>0.106</v>
      </c>
      <c r="AB343" s="95">
        <v>0.16600000000000001</v>
      </c>
      <c r="AC343" s="95">
        <v>0.22600000000000001</v>
      </c>
      <c r="AD343" s="95">
        <v>0.28599999999999998</v>
      </c>
      <c r="AF343">
        <v>4.5999999999999999E-2</v>
      </c>
      <c r="AG343">
        <v>0.106</v>
      </c>
      <c r="AH343">
        <v>0.16600000000000001</v>
      </c>
      <c r="AI343">
        <v>0.22600000000000001</v>
      </c>
      <c r="AJ343">
        <v>0.28599999999999998</v>
      </c>
      <c r="AK343" s="33"/>
      <c r="AL343" s="33"/>
    </row>
    <row r="344" spans="1:38" ht="15" thickBot="1" x14ac:dyDescent="0.25">
      <c r="A344" t="s">
        <v>1247</v>
      </c>
      <c r="B344" s="32">
        <v>0.85</v>
      </c>
      <c r="C344" s="5" t="str">
        <f t="shared" si="40"/>
        <v>20.85</v>
      </c>
      <c r="D344" s="77">
        <v>4.5999999999999999E-2</v>
      </c>
      <c r="E344" s="77">
        <v>0.106</v>
      </c>
      <c r="F344" s="77">
        <v>0.16600000000000001</v>
      </c>
      <c r="G344" s="77">
        <v>0.22600000000000001</v>
      </c>
      <c r="H344" s="77">
        <v>0.28599999999999998</v>
      </c>
      <c r="I344" s="2" t="s">
        <v>822</v>
      </c>
      <c r="J344" s="2" t="s">
        <v>822</v>
      </c>
      <c r="K344" s="2" t="s">
        <v>822</v>
      </c>
      <c r="L344" s="2" t="s">
        <v>822</v>
      </c>
      <c r="M344" s="2" t="s">
        <v>822</v>
      </c>
      <c r="N344" s="2" t="s">
        <v>4119</v>
      </c>
      <c r="P344" s="31"/>
      <c r="Q344" s="31"/>
      <c r="R344" s="31"/>
      <c r="S344" s="31"/>
      <c r="T344" s="31"/>
      <c r="U344" s="31"/>
      <c r="V344" s="31"/>
      <c r="X344" s="32">
        <v>0.78</v>
      </c>
      <c r="Y344" s="95"/>
      <c r="Z344" s="95">
        <v>4.5999999999999999E-2</v>
      </c>
      <c r="AA344" s="95">
        <v>0.106</v>
      </c>
      <c r="AB344" s="95">
        <v>0.16600000000000001</v>
      </c>
      <c r="AC344" s="95">
        <v>0.22600000000000001</v>
      </c>
      <c r="AD344" s="95">
        <v>0.28599999999999998</v>
      </c>
      <c r="AF344">
        <v>4.5999999999999999E-2</v>
      </c>
      <c r="AG344">
        <v>0.106</v>
      </c>
      <c r="AH344">
        <v>0.16600000000000001</v>
      </c>
      <c r="AI344">
        <v>0.22600000000000001</v>
      </c>
      <c r="AJ344">
        <v>0.28599999999999998</v>
      </c>
      <c r="AK344" s="33"/>
      <c r="AL344" s="33"/>
    </row>
    <row r="345" spans="1:38" ht="15" thickBot="1" x14ac:dyDescent="0.25">
      <c r="A345" t="s">
        <v>1247</v>
      </c>
      <c r="B345" s="32">
        <v>0.86</v>
      </c>
      <c r="C345" s="5" t="str">
        <f t="shared" si="40"/>
        <v>20.86</v>
      </c>
      <c r="D345" s="77">
        <v>4.5999999999999999E-2</v>
      </c>
      <c r="E345" s="77">
        <v>0.106</v>
      </c>
      <c r="F345" s="77">
        <v>0.16600000000000001</v>
      </c>
      <c r="G345" s="77">
        <v>0.22600000000000001</v>
      </c>
      <c r="H345" s="77">
        <v>0.28599999999999998</v>
      </c>
      <c r="I345" s="2" t="s">
        <v>822</v>
      </c>
      <c r="J345" s="2" t="s">
        <v>822</v>
      </c>
      <c r="K345" s="2" t="s">
        <v>822</v>
      </c>
      <c r="L345" s="2" t="s">
        <v>822</v>
      </c>
      <c r="M345" s="2" t="s">
        <v>822</v>
      </c>
      <c r="N345" s="2" t="s">
        <v>4119</v>
      </c>
      <c r="P345" s="31"/>
      <c r="Q345" s="31"/>
      <c r="R345" s="31"/>
      <c r="S345" s="31"/>
      <c r="T345" s="31"/>
      <c r="U345" s="31"/>
      <c r="V345" s="31"/>
      <c r="X345" s="32">
        <v>0.79</v>
      </c>
      <c r="Z345" s="95">
        <v>4.5999999999999999E-2</v>
      </c>
      <c r="AA345" s="95">
        <v>0.106</v>
      </c>
      <c r="AB345" s="95">
        <v>0.16600000000000001</v>
      </c>
      <c r="AC345" s="95">
        <v>0.22600000000000001</v>
      </c>
      <c r="AD345" s="95">
        <v>0.28599999999999998</v>
      </c>
      <c r="AF345">
        <v>4.5999999999999999E-2</v>
      </c>
      <c r="AG345">
        <v>0.106</v>
      </c>
      <c r="AH345">
        <v>0.16600000000000001</v>
      </c>
      <c r="AI345">
        <v>0.22600000000000001</v>
      </c>
      <c r="AJ345">
        <v>0.28599999999999998</v>
      </c>
      <c r="AK345" s="33"/>
      <c r="AL345" s="33"/>
    </row>
    <row r="346" spans="1:38" ht="15" thickBot="1" x14ac:dyDescent="0.25">
      <c r="A346" t="s">
        <v>1247</v>
      </c>
      <c r="B346" s="32">
        <v>0.87</v>
      </c>
      <c r="C346" s="5" t="str">
        <f t="shared" si="40"/>
        <v>20.87</v>
      </c>
      <c r="D346" s="77">
        <v>4.5999999999999999E-2</v>
      </c>
      <c r="E346" s="77">
        <v>0.106</v>
      </c>
      <c r="F346" s="77">
        <v>0.16600000000000001</v>
      </c>
      <c r="G346" s="77">
        <v>0.22600000000000001</v>
      </c>
      <c r="H346" s="77">
        <v>0.28599999999999998</v>
      </c>
      <c r="I346" s="2" t="s">
        <v>822</v>
      </c>
      <c r="J346" s="2" t="s">
        <v>822</v>
      </c>
      <c r="K346" s="2" t="s">
        <v>822</v>
      </c>
      <c r="L346" s="2" t="s">
        <v>822</v>
      </c>
      <c r="M346" s="2" t="s">
        <v>822</v>
      </c>
      <c r="N346" s="2" t="s">
        <v>4119</v>
      </c>
      <c r="P346" s="31"/>
      <c r="Q346" s="31"/>
      <c r="R346" s="31"/>
      <c r="S346" s="31"/>
      <c r="T346" s="31"/>
      <c r="U346" s="31"/>
      <c r="V346" s="31"/>
      <c r="X346" s="32">
        <v>0.8</v>
      </c>
      <c r="Y346" s="95"/>
      <c r="Z346" s="95">
        <v>4.5999999999999999E-2</v>
      </c>
      <c r="AA346" s="95">
        <v>0.106</v>
      </c>
      <c r="AB346" s="95">
        <v>0.16600000000000001</v>
      </c>
      <c r="AC346" s="95">
        <v>0.22600000000000001</v>
      </c>
      <c r="AD346" s="95">
        <v>0.28599999999999998</v>
      </c>
      <c r="AF346">
        <v>4.5999999999999999E-2</v>
      </c>
      <c r="AG346">
        <v>0.106</v>
      </c>
      <c r="AH346">
        <v>0.16600000000000001</v>
      </c>
      <c r="AI346">
        <v>0.22600000000000001</v>
      </c>
      <c r="AJ346">
        <v>0.28599999999999998</v>
      </c>
      <c r="AK346" s="33"/>
      <c r="AL346" s="33"/>
    </row>
    <row r="347" spans="1:38" ht="15" thickBot="1" x14ac:dyDescent="0.25">
      <c r="A347" t="s">
        <v>1247</v>
      </c>
      <c r="B347" s="32">
        <v>0.88</v>
      </c>
      <c r="C347" s="5" t="str">
        <f t="shared" si="40"/>
        <v>20.88</v>
      </c>
      <c r="D347" s="77">
        <v>4.5999999999999999E-2</v>
      </c>
      <c r="E347" s="77">
        <v>0.106</v>
      </c>
      <c r="F347" s="77">
        <v>0.16600000000000001</v>
      </c>
      <c r="G347" s="77">
        <v>0.22600000000000001</v>
      </c>
      <c r="H347" s="77">
        <v>0.28599999999999998</v>
      </c>
      <c r="I347" s="2" t="s">
        <v>822</v>
      </c>
      <c r="J347" s="2" t="s">
        <v>822</v>
      </c>
      <c r="K347" s="2" t="s">
        <v>822</v>
      </c>
      <c r="L347" s="2" t="s">
        <v>822</v>
      </c>
      <c r="M347" s="2" t="s">
        <v>822</v>
      </c>
      <c r="N347" s="2" t="s">
        <v>4119</v>
      </c>
      <c r="P347" s="31"/>
      <c r="Q347" s="31"/>
      <c r="R347" s="31"/>
      <c r="S347" s="31"/>
      <c r="T347" s="31"/>
      <c r="U347" s="31"/>
      <c r="V347" s="31"/>
      <c r="X347" s="32">
        <v>0.81</v>
      </c>
      <c r="Y347" s="95"/>
      <c r="Z347" s="95">
        <v>4.5999999999999999E-2</v>
      </c>
      <c r="AA347" s="95">
        <v>0.106</v>
      </c>
      <c r="AB347" s="95">
        <v>0.16600000000000001</v>
      </c>
      <c r="AC347" s="95">
        <v>0.22600000000000001</v>
      </c>
      <c r="AD347" s="95">
        <v>0.28599999999999998</v>
      </c>
      <c r="AF347">
        <v>4.5999999999999999E-2</v>
      </c>
      <c r="AG347">
        <v>0.106</v>
      </c>
      <c r="AH347">
        <v>0.16600000000000001</v>
      </c>
      <c r="AI347">
        <v>0.22600000000000001</v>
      </c>
      <c r="AJ347">
        <v>0.28599999999999998</v>
      </c>
      <c r="AK347" s="33"/>
      <c r="AL347" s="33"/>
    </row>
    <row r="348" spans="1:38" ht="15" thickBot="1" x14ac:dyDescent="0.25">
      <c r="A348" t="s">
        <v>1247</v>
      </c>
      <c r="B348" s="32">
        <v>0.89</v>
      </c>
      <c r="C348" s="5" t="str">
        <f t="shared" si="40"/>
        <v>20.89</v>
      </c>
      <c r="D348" s="77">
        <v>4.5999999999999999E-2</v>
      </c>
      <c r="E348" s="77">
        <v>0.106</v>
      </c>
      <c r="F348" s="77">
        <v>0.16600000000000001</v>
      </c>
      <c r="G348" s="77">
        <v>0.22600000000000001</v>
      </c>
      <c r="H348" s="77">
        <v>0.28599999999999998</v>
      </c>
      <c r="I348" s="2" t="s">
        <v>822</v>
      </c>
      <c r="J348" s="2" t="s">
        <v>822</v>
      </c>
      <c r="K348" s="2" t="s">
        <v>822</v>
      </c>
      <c r="L348" s="2" t="s">
        <v>822</v>
      </c>
      <c r="M348" s="2" t="s">
        <v>822</v>
      </c>
      <c r="N348" s="2" t="s">
        <v>4119</v>
      </c>
      <c r="P348" s="31"/>
      <c r="Q348" s="31"/>
      <c r="R348" s="31"/>
      <c r="S348" s="31"/>
      <c r="T348" s="31"/>
      <c r="U348" s="31"/>
      <c r="V348" s="31"/>
      <c r="X348" s="32">
        <v>0.82</v>
      </c>
      <c r="Y348" s="95"/>
      <c r="Z348" s="95">
        <v>4.5999999999999999E-2</v>
      </c>
      <c r="AA348" s="95">
        <v>0.106</v>
      </c>
      <c r="AB348" s="95">
        <v>0.16600000000000001</v>
      </c>
      <c r="AC348" s="95">
        <v>0.22600000000000001</v>
      </c>
      <c r="AD348" s="95">
        <v>0.28599999999999998</v>
      </c>
      <c r="AF348">
        <v>4.5999999999999999E-2</v>
      </c>
      <c r="AG348">
        <v>0.106</v>
      </c>
      <c r="AH348">
        <v>0.16600000000000001</v>
      </c>
      <c r="AI348">
        <v>0.22600000000000001</v>
      </c>
      <c r="AJ348">
        <v>0.28599999999999998</v>
      </c>
      <c r="AK348" s="33"/>
      <c r="AL348" s="33"/>
    </row>
    <row r="349" spans="1:38" ht="15" thickBot="1" x14ac:dyDescent="0.25">
      <c r="A349" t="s">
        <v>1247</v>
      </c>
      <c r="B349" s="32">
        <v>0.9</v>
      </c>
      <c r="C349" s="5" t="str">
        <f t="shared" si="40"/>
        <v>20.9</v>
      </c>
      <c r="D349" s="77">
        <v>4.5999999999999999E-2</v>
      </c>
      <c r="E349" s="77">
        <v>0.106</v>
      </c>
      <c r="F349" s="77">
        <v>0.16600000000000001</v>
      </c>
      <c r="G349" s="77">
        <v>0.22600000000000001</v>
      </c>
      <c r="H349" s="77">
        <v>0.28599999999999998</v>
      </c>
      <c r="I349" s="2" t="s">
        <v>822</v>
      </c>
      <c r="J349" s="2" t="s">
        <v>822</v>
      </c>
      <c r="K349" s="2" t="s">
        <v>822</v>
      </c>
      <c r="L349" s="2" t="s">
        <v>822</v>
      </c>
      <c r="M349" s="2" t="s">
        <v>822</v>
      </c>
      <c r="N349" s="2" t="s">
        <v>4119</v>
      </c>
      <c r="P349" s="31"/>
      <c r="Q349" s="31"/>
      <c r="R349" s="31"/>
      <c r="S349" s="31"/>
      <c r="T349" s="31"/>
      <c r="U349" s="31"/>
      <c r="V349" s="31"/>
      <c r="X349" s="32">
        <v>0.83</v>
      </c>
      <c r="Y349" s="95"/>
      <c r="Z349" s="95">
        <v>4.5999999999999999E-2</v>
      </c>
      <c r="AA349" s="95">
        <v>0.106</v>
      </c>
      <c r="AB349" s="95">
        <v>0.16600000000000001</v>
      </c>
      <c r="AC349" s="95">
        <v>0.22600000000000001</v>
      </c>
      <c r="AD349" s="95">
        <v>0.28599999999999998</v>
      </c>
      <c r="AF349">
        <v>4.5999999999999999E-2</v>
      </c>
      <c r="AG349">
        <v>0.106</v>
      </c>
      <c r="AH349">
        <v>0.16600000000000001</v>
      </c>
      <c r="AI349">
        <v>0.22600000000000001</v>
      </c>
      <c r="AJ349">
        <v>0.28599999999999998</v>
      </c>
      <c r="AK349" s="33"/>
      <c r="AL349" s="33"/>
    </row>
    <row r="350" spans="1:38" ht="15" thickBot="1" x14ac:dyDescent="0.25">
      <c r="A350" t="s">
        <v>1247</v>
      </c>
      <c r="B350" s="32">
        <v>0.91</v>
      </c>
      <c r="C350" s="5" t="str">
        <f t="shared" si="40"/>
        <v>20.91</v>
      </c>
      <c r="D350" s="77">
        <v>4.5999999999999999E-2</v>
      </c>
      <c r="E350" s="77">
        <v>0.106</v>
      </c>
      <c r="F350" s="77">
        <v>0.16600000000000001</v>
      </c>
      <c r="G350" s="77">
        <v>0.22600000000000001</v>
      </c>
      <c r="H350" s="77">
        <v>0.28599999999999998</v>
      </c>
      <c r="I350" s="2" t="s">
        <v>822</v>
      </c>
      <c r="J350" s="2" t="s">
        <v>822</v>
      </c>
      <c r="K350" s="2" t="s">
        <v>822</v>
      </c>
      <c r="L350" s="2" t="s">
        <v>822</v>
      </c>
      <c r="M350" s="2" t="s">
        <v>822</v>
      </c>
      <c r="N350" s="2" t="s">
        <v>4119</v>
      </c>
      <c r="P350" s="31"/>
      <c r="Q350" s="31"/>
      <c r="R350" s="31"/>
      <c r="S350" s="31"/>
      <c r="T350" s="31"/>
      <c r="U350" s="31"/>
      <c r="V350" s="31"/>
      <c r="X350" s="32">
        <v>0.84</v>
      </c>
      <c r="Y350" s="95"/>
      <c r="Z350" s="95">
        <v>4.5999999999999999E-2</v>
      </c>
      <c r="AA350" s="95">
        <v>0.106</v>
      </c>
      <c r="AB350" s="95">
        <v>0.16600000000000001</v>
      </c>
      <c r="AC350" s="95">
        <v>0.22600000000000001</v>
      </c>
      <c r="AD350" s="95">
        <v>0.28599999999999998</v>
      </c>
      <c r="AF350">
        <v>4.5999999999999999E-2</v>
      </c>
      <c r="AG350">
        <v>0.106</v>
      </c>
      <c r="AH350">
        <v>0.16600000000000001</v>
      </c>
      <c r="AI350">
        <v>0.22600000000000001</v>
      </c>
      <c r="AJ350">
        <v>0.28599999999999998</v>
      </c>
      <c r="AK350" s="33"/>
      <c r="AL350" s="33"/>
    </row>
    <row r="351" spans="1:38" ht="15" thickBot="1" x14ac:dyDescent="0.25">
      <c r="A351" t="s">
        <v>1247</v>
      </c>
      <c r="B351" s="32">
        <v>0.92</v>
      </c>
      <c r="C351" s="5" t="str">
        <f t="shared" si="40"/>
        <v>20.92</v>
      </c>
      <c r="D351" s="77">
        <v>4.5999999999999999E-2</v>
      </c>
      <c r="E351" s="77">
        <v>0.106</v>
      </c>
      <c r="F351" s="77">
        <v>0.16600000000000001</v>
      </c>
      <c r="G351" s="77">
        <v>0.22600000000000001</v>
      </c>
      <c r="H351" s="77">
        <v>0.28599999999999998</v>
      </c>
      <c r="I351" s="2" t="s">
        <v>822</v>
      </c>
      <c r="J351" s="2" t="s">
        <v>822</v>
      </c>
      <c r="K351" s="2" t="s">
        <v>822</v>
      </c>
      <c r="L351" s="2" t="s">
        <v>822</v>
      </c>
      <c r="M351" s="2" t="s">
        <v>822</v>
      </c>
      <c r="N351" s="2" t="s">
        <v>4119</v>
      </c>
      <c r="P351" s="31"/>
      <c r="Q351" s="31"/>
      <c r="R351" s="31"/>
      <c r="S351" s="31"/>
      <c r="T351" s="31"/>
      <c r="U351" s="31"/>
      <c r="V351" s="31"/>
      <c r="X351" s="32">
        <v>0.85</v>
      </c>
      <c r="Y351" s="95"/>
      <c r="Z351" s="95">
        <v>4.5999999999999999E-2</v>
      </c>
      <c r="AA351" s="95">
        <v>0.106</v>
      </c>
      <c r="AB351" s="95">
        <v>0.16600000000000001</v>
      </c>
      <c r="AC351" s="95">
        <v>0.22600000000000001</v>
      </c>
      <c r="AD351" s="95">
        <v>0.28599999999999998</v>
      </c>
      <c r="AF351">
        <v>4.5999999999999999E-2</v>
      </c>
      <c r="AG351">
        <v>0.106</v>
      </c>
      <c r="AH351">
        <v>0.16600000000000001</v>
      </c>
      <c r="AI351">
        <v>0.22600000000000001</v>
      </c>
      <c r="AJ351">
        <v>0.28599999999999998</v>
      </c>
      <c r="AK351" s="33"/>
      <c r="AL351" s="33"/>
    </row>
    <row r="352" spans="1:38" ht="15" thickBot="1" x14ac:dyDescent="0.25">
      <c r="A352" t="s">
        <v>1247</v>
      </c>
      <c r="B352" s="32">
        <v>0.93</v>
      </c>
      <c r="C352" s="5" t="str">
        <f t="shared" si="40"/>
        <v>20.93</v>
      </c>
      <c r="D352" s="77">
        <v>4.5999999999999999E-2</v>
      </c>
      <c r="E352" s="77">
        <v>0.106</v>
      </c>
      <c r="F352" s="77">
        <v>0.16600000000000001</v>
      </c>
      <c r="G352" s="77">
        <v>0.22600000000000001</v>
      </c>
      <c r="H352" s="77">
        <v>0.28599999999999998</v>
      </c>
      <c r="I352" s="2" t="s">
        <v>822</v>
      </c>
      <c r="J352" s="2" t="s">
        <v>822</v>
      </c>
      <c r="K352" s="2" t="s">
        <v>822</v>
      </c>
      <c r="L352" s="2" t="s">
        <v>822</v>
      </c>
      <c r="M352" s="2" t="s">
        <v>822</v>
      </c>
      <c r="N352" s="2" t="s">
        <v>4119</v>
      </c>
      <c r="P352" s="31"/>
      <c r="Q352" s="31"/>
      <c r="R352" s="31"/>
      <c r="S352" s="31"/>
      <c r="T352" s="31"/>
      <c r="U352" s="31"/>
      <c r="V352" s="31"/>
      <c r="X352" s="32">
        <v>0.86</v>
      </c>
      <c r="Y352" s="95"/>
      <c r="Z352" s="95">
        <v>4.5999999999999999E-2</v>
      </c>
      <c r="AA352" s="95">
        <v>0.106</v>
      </c>
      <c r="AB352" s="95">
        <v>0.16600000000000001</v>
      </c>
      <c r="AC352" s="95">
        <v>0.22600000000000001</v>
      </c>
      <c r="AD352" s="95">
        <v>0.28599999999999998</v>
      </c>
      <c r="AF352">
        <v>4.5999999999999999E-2</v>
      </c>
      <c r="AG352">
        <v>0.106</v>
      </c>
      <c r="AH352">
        <v>0.16600000000000001</v>
      </c>
      <c r="AI352">
        <v>0.22600000000000001</v>
      </c>
      <c r="AJ352">
        <v>0.28599999999999998</v>
      </c>
      <c r="AK352" s="33"/>
      <c r="AL352" s="33"/>
    </row>
    <row r="353" spans="1:38" ht="15" thickBot="1" x14ac:dyDescent="0.25">
      <c r="A353" t="s">
        <v>1247</v>
      </c>
      <c r="B353" s="32">
        <v>0.94</v>
      </c>
      <c r="C353" s="5" t="str">
        <f t="shared" si="40"/>
        <v>20.94</v>
      </c>
      <c r="D353" s="77">
        <v>4.5999999999999999E-2</v>
      </c>
      <c r="E353" s="77">
        <v>0.106</v>
      </c>
      <c r="F353" s="77">
        <v>0.16600000000000001</v>
      </c>
      <c r="G353" s="77">
        <v>0.22600000000000001</v>
      </c>
      <c r="H353" s="77">
        <v>0.28599999999999998</v>
      </c>
      <c r="I353" s="2" t="s">
        <v>822</v>
      </c>
      <c r="J353" s="2" t="s">
        <v>822</v>
      </c>
      <c r="K353" s="2" t="s">
        <v>822</v>
      </c>
      <c r="L353" s="2" t="s">
        <v>822</v>
      </c>
      <c r="M353" s="2" t="s">
        <v>822</v>
      </c>
      <c r="N353" s="2" t="s">
        <v>4119</v>
      </c>
      <c r="P353" s="31"/>
      <c r="Q353" s="31"/>
      <c r="R353" s="31"/>
      <c r="S353" s="31"/>
      <c r="T353" s="31"/>
      <c r="U353" s="31"/>
      <c r="V353" s="31"/>
      <c r="X353" s="32">
        <v>0.87</v>
      </c>
      <c r="Y353" s="95"/>
      <c r="Z353" s="95">
        <v>4.5999999999999999E-2</v>
      </c>
      <c r="AA353" s="95">
        <v>0.106</v>
      </c>
      <c r="AB353" s="95">
        <v>0.16600000000000001</v>
      </c>
      <c r="AC353" s="95">
        <v>0.22600000000000001</v>
      </c>
      <c r="AD353" s="95">
        <v>0.28599999999999998</v>
      </c>
      <c r="AF353">
        <v>4.5999999999999999E-2</v>
      </c>
      <c r="AG353">
        <v>0.106</v>
      </c>
      <c r="AH353">
        <v>0.16600000000000001</v>
      </c>
      <c r="AI353">
        <v>0.22600000000000001</v>
      </c>
      <c r="AJ353">
        <v>0.28599999999999998</v>
      </c>
      <c r="AK353" s="33"/>
      <c r="AL353" s="33"/>
    </row>
    <row r="354" spans="1:38" ht="15" thickBot="1" x14ac:dyDescent="0.25">
      <c r="A354" t="s">
        <v>1247</v>
      </c>
      <c r="B354" s="32">
        <v>0.95</v>
      </c>
      <c r="C354" s="5" t="str">
        <f t="shared" si="40"/>
        <v>20.95</v>
      </c>
      <c r="D354" s="77">
        <v>4.5999999999999999E-2</v>
      </c>
      <c r="E354" s="77">
        <v>0.106</v>
      </c>
      <c r="F354" s="77">
        <v>0.16600000000000001</v>
      </c>
      <c r="G354" s="77">
        <v>0.22600000000000001</v>
      </c>
      <c r="H354" s="77">
        <v>0.28599999999999998</v>
      </c>
      <c r="I354" s="2" t="s">
        <v>822</v>
      </c>
      <c r="J354" s="2" t="s">
        <v>822</v>
      </c>
      <c r="K354" s="2" t="s">
        <v>822</v>
      </c>
      <c r="L354" s="2" t="s">
        <v>822</v>
      </c>
      <c r="M354" s="2" t="s">
        <v>822</v>
      </c>
      <c r="N354" s="2" t="s">
        <v>4119</v>
      </c>
      <c r="P354" s="31"/>
      <c r="Q354" s="31"/>
      <c r="R354" s="31"/>
      <c r="S354" s="31"/>
      <c r="T354" s="31"/>
      <c r="U354" s="31"/>
      <c r="V354" s="31"/>
      <c r="X354" s="32">
        <v>0.88</v>
      </c>
      <c r="Y354" s="95"/>
      <c r="Z354" s="95">
        <v>4.5999999999999999E-2</v>
      </c>
      <c r="AA354" s="95">
        <v>0.106</v>
      </c>
      <c r="AB354" s="95">
        <v>0.16600000000000001</v>
      </c>
      <c r="AC354" s="95">
        <v>0.22600000000000001</v>
      </c>
      <c r="AD354" s="95">
        <v>0.28599999999999998</v>
      </c>
      <c r="AF354">
        <v>4.5999999999999999E-2</v>
      </c>
      <c r="AG354">
        <v>0.106</v>
      </c>
      <c r="AH354">
        <v>0.16600000000000001</v>
      </c>
      <c r="AI354">
        <v>0.22600000000000001</v>
      </c>
      <c r="AJ354">
        <v>0.28599999999999998</v>
      </c>
      <c r="AK354" s="33"/>
      <c r="AL354" s="33"/>
    </row>
    <row r="355" spans="1:38" ht="15" thickBot="1" x14ac:dyDescent="0.25">
      <c r="A355" t="s">
        <v>1247</v>
      </c>
      <c r="B355" s="32">
        <v>0.96</v>
      </c>
      <c r="C355" s="5" t="str">
        <f t="shared" si="40"/>
        <v>20.96</v>
      </c>
      <c r="D355" s="77">
        <v>4.5999999999999999E-2</v>
      </c>
      <c r="E355" s="77">
        <v>0.106</v>
      </c>
      <c r="F355" s="77">
        <v>0.16600000000000001</v>
      </c>
      <c r="G355" s="77">
        <v>0.22600000000000001</v>
      </c>
      <c r="H355" s="77">
        <v>0.28599999999999998</v>
      </c>
      <c r="I355" s="2" t="s">
        <v>822</v>
      </c>
      <c r="J355" s="2" t="s">
        <v>822</v>
      </c>
      <c r="K355" s="2" t="s">
        <v>822</v>
      </c>
      <c r="L355" s="2" t="s">
        <v>822</v>
      </c>
      <c r="M355" s="2" t="s">
        <v>822</v>
      </c>
      <c r="N355" s="2" t="s">
        <v>4119</v>
      </c>
      <c r="P355" s="31"/>
      <c r="Q355" s="31"/>
      <c r="R355" s="31"/>
      <c r="S355" s="31"/>
      <c r="T355" s="31"/>
      <c r="U355" s="31"/>
      <c r="V355" s="31"/>
      <c r="X355" s="32">
        <v>0.89</v>
      </c>
      <c r="Y355" s="95"/>
      <c r="Z355" s="95">
        <v>4.5999999999999999E-2</v>
      </c>
      <c r="AA355" s="95">
        <v>0.106</v>
      </c>
      <c r="AB355" s="95">
        <v>0.16600000000000001</v>
      </c>
      <c r="AC355" s="95">
        <v>0.22600000000000001</v>
      </c>
      <c r="AD355" s="95">
        <v>0.28599999999999998</v>
      </c>
      <c r="AF355">
        <v>4.5999999999999999E-2</v>
      </c>
      <c r="AG355">
        <v>0.106</v>
      </c>
      <c r="AH355">
        <v>0.16600000000000001</v>
      </c>
      <c r="AI355">
        <v>0.22600000000000001</v>
      </c>
      <c r="AJ355">
        <v>0.28599999999999998</v>
      </c>
      <c r="AK355" s="33"/>
      <c r="AL355" s="33"/>
    </row>
    <row r="356" spans="1:38" ht="15" thickBot="1" x14ac:dyDescent="0.25">
      <c r="A356" t="s">
        <v>1247</v>
      </c>
      <c r="B356" s="32">
        <v>0.97</v>
      </c>
      <c r="C356" s="5" t="str">
        <f t="shared" si="40"/>
        <v>20.97</v>
      </c>
      <c r="D356" s="77">
        <v>4.5999999999999999E-2</v>
      </c>
      <c r="E356" s="77">
        <v>0.106</v>
      </c>
      <c r="F356" s="77">
        <v>0.16600000000000001</v>
      </c>
      <c r="G356" s="77">
        <v>0.22600000000000001</v>
      </c>
      <c r="H356" s="77">
        <v>0.28599999999999998</v>
      </c>
      <c r="I356" s="2" t="s">
        <v>822</v>
      </c>
      <c r="J356" s="2" t="s">
        <v>822</v>
      </c>
      <c r="K356" s="2" t="s">
        <v>822</v>
      </c>
      <c r="L356" s="2" t="s">
        <v>822</v>
      </c>
      <c r="M356" s="2" t="s">
        <v>822</v>
      </c>
      <c r="N356" s="2" t="s">
        <v>4119</v>
      </c>
      <c r="P356" s="31"/>
      <c r="Q356" s="31"/>
      <c r="R356" s="31"/>
      <c r="S356" s="31"/>
      <c r="T356" s="31"/>
      <c r="U356" s="31"/>
      <c r="V356" s="31"/>
      <c r="X356" s="32">
        <v>0.9</v>
      </c>
      <c r="Z356" s="95">
        <v>4.5999999999999999E-2</v>
      </c>
      <c r="AA356" s="95">
        <v>0.106</v>
      </c>
      <c r="AB356" s="95">
        <v>0.16600000000000001</v>
      </c>
      <c r="AC356" s="95">
        <v>0.22600000000000001</v>
      </c>
      <c r="AD356" s="95">
        <v>0.28599999999999998</v>
      </c>
      <c r="AF356">
        <v>4.5999999999999999E-2</v>
      </c>
      <c r="AG356">
        <v>0.106</v>
      </c>
      <c r="AH356">
        <v>0.16600000000000001</v>
      </c>
      <c r="AI356">
        <v>0.22600000000000001</v>
      </c>
      <c r="AJ356">
        <v>0.28599999999999998</v>
      </c>
      <c r="AK356" s="33"/>
      <c r="AL356" s="33"/>
    </row>
    <row r="357" spans="1:38" ht="15" thickBot="1" x14ac:dyDescent="0.25">
      <c r="A357" t="s">
        <v>1247</v>
      </c>
      <c r="B357" s="32">
        <v>0.98</v>
      </c>
      <c r="C357" s="5" t="str">
        <f t="shared" si="40"/>
        <v>20.98</v>
      </c>
      <c r="D357" s="77">
        <v>4.5999999999999999E-2</v>
      </c>
      <c r="E357" s="77">
        <v>0.106</v>
      </c>
      <c r="F357" s="77">
        <v>0.16600000000000001</v>
      </c>
      <c r="G357" s="77">
        <v>0.22600000000000001</v>
      </c>
      <c r="H357" s="77">
        <v>0.28599999999999998</v>
      </c>
      <c r="I357" s="2" t="s">
        <v>822</v>
      </c>
      <c r="J357" s="2" t="s">
        <v>822</v>
      </c>
      <c r="K357" s="2" t="s">
        <v>822</v>
      </c>
      <c r="L357" s="2" t="s">
        <v>822</v>
      </c>
      <c r="M357" s="2" t="s">
        <v>822</v>
      </c>
      <c r="N357" s="2" t="s">
        <v>4119</v>
      </c>
      <c r="P357" s="31"/>
      <c r="Q357" s="31"/>
      <c r="R357" s="31"/>
      <c r="S357" s="31"/>
      <c r="T357" s="31"/>
      <c r="U357" s="31"/>
      <c r="V357" s="31"/>
      <c r="X357" s="32">
        <v>0.91</v>
      </c>
      <c r="Y357" s="95"/>
      <c r="Z357" s="95">
        <v>4.5999999999999999E-2</v>
      </c>
      <c r="AA357" s="95">
        <v>0.106</v>
      </c>
      <c r="AB357" s="95">
        <v>0.16600000000000001</v>
      </c>
      <c r="AC357" s="95">
        <v>0.22600000000000001</v>
      </c>
      <c r="AD357" s="95">
        <v>0.28599999999999998</v>
      </c>
      <c r="AF357">
        <v>4.5999999999999999E-2</v>
      </c>
      <c r="AG357">
        <v>0.106</v>
      </c>
      <c r="AH357">
        <v>0.16600000000000001</v>
      </c>
      <c r="AI357">
        <v>0.22600000000000001</v>
      </c>
      <c r="AJ357">
        <v>0.28599999999999998</v>
      </c>
      <c r="AK357" s="33"/>
      <c r="AL357" s="33"/>
    </row>
    <row r="358" spans="1:38" ht="15" thickBot="1" x14ac:dyDescent="0.25">
      <c r="A358" t="s">
        <v>1247</v>
      </c>
      <c r="B358" s="32">
        <v>0.99</v>
      </c>
      <c r="C358" s="5" t="str">
        <f t="shared" si="40"/>
        <v>20.99</v>
      </c>
      <c r="D358" s="77">
        <v>4.5999999999999999E-2</v>
      </c>
      <c r="E358" s="77">
        <v>0.106</v>
      </c>
      <c r="F358" s="77">
        <v>0.16600000000000001</v>
      </c>
      <c r="G358" s="77">
        <v>0.22600000000000001</v>
      </c>
      <c r="H358" s="77">
        <v>0.28599999999999998</v>
      </c>
      <c r="I358" s="2" t="s">
        <v>822</v>
      </c>
      <c r="J358" s="2" t="s">
        <v>822</v>
      </c>
      <c r="K358" s="2" t="s">
        <v>822</v>
      </c>
      <c r="L358" s="2" t="s">
        <v>822</v>
      </c>
      <c r="M358" s="2" t="s">
        <v>822</v>
      </c>
      <c r="N358" s="2" t="s">
        <v>4119</v>
      </c>
      <c r="P358" s="31"/>
      <c r="Q358" s="31"/>
      <c r="R358" s="31"/>
      <c r="S358" s="31"/>
      <c r="T358" s="31"/>
      <c r="U358" s="31"/>
      <c r="V358" s="31"/>
      <c r="X358" s="32">
        <v>0.92</v>
      </c>
      <c r="Y358" s="95"/>
      <c r="Z358" s="95">
        <v>4.5999999999999999E-2</v>
      </c>
      <c r="AA358" s="95">
        <v>0.106</v>
      </c>
      <c r="AB358" s="95">
        <v>0.16600000000000001</v>
      </c>
      <c r="AC358" s="95">
        <v>0.22600000000000001</v>
      </c>
      <c r="AD358" s="95">
        <v>0.28599999999999998</v>
      </c>
      <c r="AF358">
        <v>4.5999999999999999E-2</v>
      </c>
      <c r="AG358">
        <v>0.106</v>
      </c>
      <c r="AH358">
        <v>0.16600000000000001</v>
      </c>
      <c r="AI358">
        <v>0.22600000000000001</v>
      </c>
      <c r="AJ358">
        <v>0.28599999999999998</v>
      </c>
      <c r="AK358" s="33"/>
      <c r="AL358" s="33"/>
    </row>
    <row r="359" spans="1:38" ht="15" thickBot="1" x14ac:dyDescent="0.25">
      <c r="X359" s="32">
        <v>0.93</v>
      </c>
      <c r="Y359" s="95"/>
      <c r="Z359" s="95">
        <v>4.5999999999999999E-2</v>
      </c>
      <c r="AA359" s="95">
        <v>0.106</v>
      </c>
      <c r="AB359" s="95">
        <v>0.16600000000000001</v>
      </c>
      <c r="AC359" s="95">
        <v>0.22600000000000001</v>
      </c>
      <c r="AD359" s="95">
        <v>0.28599999999999998</v>
      </c>
      <c r="AF359">
        <v>4.5999999999999999E-2</v>
      </c>
      <c r="AG359">
        <v>0.106</v>
      </c>
      <c r="AH359">
        <v>0.16600000000000001</v>
      </c>
      <c r="AI359">
        <v>0.22600000000000001</v>
      </c>
      <c r="AJ359">
        <v>0.28599999999999998</v>
      </c>
      <c r="AK359" s="33"/>
      <c r="AL359" s="33"/>
    </row>
    <row r="360" spans="1:38" ht="15" thickBot="1" x14ac:dyDescent="0.25">
      <c r="A360" t="s">
        <v>802</v>
      </c>
      <c r="B360" s="5">
        <v>0</v>
      </c>
      <c r="C360" s="5" t="str">
        <f>SUBSTITUTE(3&amp;B360," ","")</f>
        <v>30</v>
      </c>
      <c r="D360" s="2" t="s">
        <v>822</v>
      </c>
      <c r="E360" s="2" t="s">
        <v>822</v>
      </c>
      <c r="F360" s="2" t="s">
        <v>822</v>
      </c>
      <c r="G360" s="2" t="s">
        <v>822</v>
      </c>
      <c r="H360" s="2" t="s">
        <v>822</v>
      </c>
      <c r="I360" s="2" t="s">
        <v>822</v>
      </c>
      <c r="J360" s="2" t="s">
        <v>822</v>
      </c>
      <c r="K360" s="2" t="s">
        <v>822</v>
      </c>
      <c r="L360" s="2" t="s">
        <v>822</v>
      </c>
      <c r="M360" s="2" t="s">
        <v>822</v>
      </c>
      <c r="N360" s="2" t="s">
        <v>4120</v>
      </c>
      <c r="P360" s="31"/>
      <c r="Q360" s="31"/>
      <c r="R360" s="31"/>
      <c r="S360" s="31"/>
      <c r="T360" s="31"/>
      <c r="U360" s="31"/>
      <c r="V360" s="31"/>
      <c r="X360" s="32">
        <v>0.94</v>
      </c>
      <c r="Y360" s="95"/>
      <c r="Z360" s="95">
        <v>4.5999999999999999E-2</v>
      </c>
      <c r="AA360" s="95">
        <v>0.106</v>
      </c>
      <c r="AB360" s="95">
        <v>0.16600000000000001</v>
      </c>
      <c r="AC360" s="95">
        <v>0.22600000000000001</v>
      </c>
      <c r="AD360" s="95">
        <v>0.28599999999999998</v>
      </c>
      <c r="AF360">
        <v>4.5999999999999999E-2</v>
      </c>
      <c r="AG360">
        <v>0.106</v>
      </c>
      <c r="AH360">
        <v>0.16600000000000001</v>
      </c>
      <c r="AI360">
        <v>0.22600000000000001</v>
      </c>
      <c r="AJ360">
        <v>0.28599999999999998</v>
      </c>
      <c r="AK360" s="33"/>
      <c r="AL360" s="33"/>
    </row>
    <row r="361" spans="1:38" ht="15" thickBot="1" x14ac:dyDescent="0.25">
      <c r="A361" t="s">
        <v>802</v>
      </c>
      <c r="B361" s="5">
        <v>0.53</v>
      </c>
      <c r="C361" s="5" t="str">
        <f>SUBSTITUTE(3&amp;B361," ","")</f>
        <v>30.53</v>
      </c>
      <c r="D361" s="77">
        <v>0.11700000000000001</v>
      </c>
      <c r="E361" s="2" t="s">
        <v>822</v>
      </c>
      <c r="F361" s="2" t="s">
        <v>822</v>
      </c>
      <c r="G361" s="2" t="s">
        <v>822</v>
      </c>
      <c r="H361" s="2" t="s">
        <v>822</v>
      </c>
      <c r="I361" s="2" t="s">
        <v>822</v>
      </c>
      <c r="J361" s="2" t="s">
        <v>822</v>
      </c>
      <c r="K361" s="2" t="s">
        <v>822</v>
      </c>
      <c r="L361" s="2" t="s">
        <v>822</v>
      </c>
      <c r="M361" s="2" t="s">
        <v>822</v>
      </c>
      <c r="N361" s="2" t="s">
        <v>4120</v>
      </c>
      <c r="T361" s="29"/>
      <c r="U361" s="31"/>
      <c r="V361" s="31"/>
      <c r="X361" s="32">
        <v>0.95</v>
      </c>
      <c r="Y361" s="95"/>
      <c r="Z361" s="95">
        <v>4.5999999999999999E-2</v>
      </c>
      <c r="AA361" s="95">
        <v>0.106</v>
      </c>
      <c r="AB361" s="95">
        <v>0.16600000000000001</v>
      </c>
      <c r="AC361" s="95">
        <v>0.22600000000000001</v>
      </c>
      <c r="AD361" s="95">
        <v>0.28599999999999998</v>
      </c>
      <c r="AF361">
        <v>4.5999999999999999E-2</v>
      </c>
      <c r="AG361">
        <v>0.106</v>
      </c>
      <c r="AH361">
        <v>0.16600000000000001</v>
      </c>
      <c r="AI361">
        <v>0.22600000000000001</v>
      </c>
      <c r="AJ361">
        <v>0.28599999999999998</v>
      </c>
      <c r="AK361" s="33"/>
      <c r="AL361" s="33"/>
    </row>
    <row r="362" spans="1:38" ht="15" thickBot="1" x14ac:dyDescent="0.25">
      <c r="A362" t="s">
        <v>802</v>
      </c>
      <c r="B362" s="5">
        <v>0.54</v>
      </c>
      <c r="C362" s="5" t="str">
        <f t="shared" ref="C362:C425" si="41">SUBSTITUTE(3&amp;B362," ","")</f>
        <v>30.54</v>
      </c>
      <c r="D362" s="77">
        <v>0.11700000000000001</v>
      </c>
      <c r="E362" s="2" t="s">
        <v>822</v>
      </c>
      <c r="F362" s="2" t="s">
        <v>822</v>
      </c>
      <c r="G362" s="2" t="s">
        <v>822</v>
      </c>
      <c r="H362" s="2" t="s">
        <v>822</v>
      </c>
      <c r="I362" s="2" t="s">
        <v>822</v>
      </c>
      <c r="J362" s="2" t="s">
        <v>822</v>
      </c>
      <c r="K362" s="2" t="s">
        <v>822</v>
      </c>
      <c r="L362" s="2" t="s">
        <v>822</v>
      </c>
      <c r="M362" s="2" t="s">
        <v>822</v>
      </c>
      <c r="N362" s="2" t="s">
        <v>4120</v>
      </c>
      <c r="T362" s="29"/>
      <c r="U362" s="31"/>
      <c r="V362" s="31"/>
      <c r="X362" s="32">
        <v>0.96</v>
      </c>
      <c r="Y362" s="95"/>
      <c r="Z362" s="95">
        <v>4.5999999999999999E-2</v>
      </c>
      <c r="AA362" s="95">
        <v>0.106</v>
      </c>
      <c r="AB362" s="95">
        <v>0.16600000000000001</v>
      </c>
      <c r="AC362" s="95">
        <v>0.22600000000000001</v>
      </c>
      <c r="AD362" s="95">
        <v>0.28599999999999998</v>
      </c>
      <c r="AF362">
        <v>4.5999999999999999E-2</v>
      </c>
      <c r="AG362">
        <v>0.106</v>
      </c>
      <c r="AH362">
        <v>0.16600000000000001</v>
      </c>
      <c r="AI362">
        <v>0.22600000000000001</v>
      </c>
      <c r="AJ362">
        <v>0.28599999999999998</v>
      </c>
      <c r="AK362" s="33"/>
      <c r="AL362" s="33"/>
    </row>
    <row r="363" spans="1:38" ht="15" thickBot="1" x14ac:dyDescent="0.25">
      <c r="A363" t="s">
        <v>802</v>
      </c>
      <c r="B363" s="5">
        <v>0.55000000000000004</v>
      </c>
      <c r="C363" s="5" t="str">
        <f t="shared" si="41"/>
        <v>30.55</v>
      </c>
      <c r="D363" s="77">
        <v>0.11600000000000001</v>
      </c>
      <c r="E363" s="2" t="s">
        <v>822</v>
      </c>
      <c r="F363" s="2" t="s">
        <v>822</v>
      </c>
      <c r="G363" s="2" t="s">
        <v>822</v>
      </c>
      <c r="H363" s="2" t="s">
        <v>822</v>
      </c>
      <c r="I363" s="2" t="s">
        <v>822</v>
      </c>
      <c r="J363" s="2" t="s">
        <v>822</v>
      </c>
      <c r="K363" s="2" t="s">
        <v>822</v>
      </c>
      <c r="L363" s="2" t="s">
        <v>822</v>
      </c>
      <c r="M363" s="2" t="s">
        <v>822</v>
      </c>
      <c r="N363" s="2" t="s">
        <v>4120</v>
      </c>
      <c r="T363" s="29"/>
      <c r="U363" s="31"/>
      <c r="V363" s="31"/>
      <c r="X363" s="32">
        <v>0.97</v>
      </c>
      <c r="Y363" s="95"/>
      <c r="Z363" s="95">
        <v>4.5999999999999999E-2</v>
      </c>
      <c r="AA363" s="95">
        <v>0.106</v>
      </c>
      <c r="AB363" s="95">
        <v>0.16600000000000001</v>
      </c>
      <c r="AC363" s="95">
        <v>0.22600000000000001</v>
      </c>
      <c r="AD363" s="95">
        <v>0.28599999999999998</v>
      </c>
      <c r="AF363">
        <v>4.5999999999999999E-2</v>
      </c>
      <c r="AG363">
        <v>0.106</v>
      </c>
      <c r="AH363">
        <v>0.16600000000000001</v>
      </c>
      <c r="AI363">
        <v>0.22600000000000001</v>
      </c>
      <c r="AJ363">
        <v>0.28599999999999998</v>
      </c>
      <c r="AK363" s="33"/>
      <c r="AL363" s="33"/>
    </row>
    <row r="364" spans="1:38" ht="15" thickBot="1" x14ac:dyDescent="0.25">
      <c r="A364" t="s">
        <v>802</v>
      </c>
      <c r="B364" s="5">
        <v>0.56000000000000005</v>
      </c>
      <c r="C364" s="5" t="str">
        <f t="shared" si="41"/>
        <v>30.56</v>
      </c>
      <c r="D364" s="77">
        <v>0.115</v>
      </c>
      <c r="E364" s="2" t="s">
        <v>822</v>
      </c>
      <c r="F364" s="2" t="s">
        <v>822</v>
      </c>
      <c r="G364" s="2" t="s">
        <v>822</v>
      </c>
      <c r="H364" s="2" t="s">
        <v>822</v>
      </c>
      <c r="I364" s="2" t="s">
        <v>822</v>
      </c>
      <c r="J364" s="2" t="s">
        <v>822</v>
      </c>
      <c r="K364" s="2" t="s">
        <v>822</v>
      </c>
      <c r="L364" s="2" t="s">
        <v>822</v>
      </c>
      <c r="M364" s="2" t="s">
        <v>822</v>
      </c>
      <c r="N364" s="2" t="s">
        <v>4120</v>
      </c>
      <c r="T364" s="29"/>
      <c r="U364" s="31"/>
      <c r="V364" s="31"/>
      <c r="X364" s="32">
        <v>0.98</v>
      </c>
      <c r="Y364" s="95"/>
      <c r="Z364" s="95">
        <v>4.5999999999999999E-2</v>
      </c>
      <c r="AA364" s="95">
        <v>0.106</v>
      </c>
      <c r="AB364" s="95">
        <v>0.16600000000000001</v>
      </c>
      <c r="AC364" s="95">
        <v>0.22600000000000001</v>
      </c>
      <c r="AD364" s="95">
        <v>0.28599999999999998</v>
      </c>
      <c r="AF364">
        <v>4.5999999999999999E-2</v>
      </c>
      <c r="AG364">
        <v>0.106</v>
      </c>
      <c r="AH364">
        <v>0.16600000000000001</v>
      </c>
      <c r="AI364">
        <v>0.22600000000000001</v>
      </c>
      <c r="AJ364">
        <v>0.28599999999999998</v>
      </c>
      <c r="AK364" s="33"/>
      <c r="AL364" s="33"/>
    </row>
    <row r="365" spans="1:38" ht="14.25" x14ac:dyDescent="0.2">
      <c r="A365" t="s">
        <v>802</v>
      </c>
      <c r="B365" s="5">
        <v>0.56999999999999995</v>
      </c>
      <c r="C365" s="5" t="str">
        <f t="shared" si="41"/>
        <v>30.57</v>
      </c>
      <c r="D365" s="77">
        <v>0.114</v>
      </c>
      <c r="E365" s="2" t="s">
        <v>822</v>
      </c>
      <c r="F365" s="2" t="s">
        <v>822</v>
      </c>
      <c r="G365" s="2" t="s">
        <v>822</v>
      </c>
      <c r="H365" s="2" t="s">
        <v>822</v>
      </c>
      <c r="I365" s="2" t="s">
        <v>822</v>
      </c>
      <c r="J365" s="2" t="s">
        <v>822</v>
      </c>
      <c r="K365" s="2" t="s">
        <v>822</v>
      </c>
      <c r="L365" s="2" t="s">
        <v>822</v>
      </c>
      <c r="M365" s="2" t="s">
        <v>822</v>
      </c>
      <c r="N365" s="2" t="s">
        <v>4120</v>
      </c>
      <c r="T365" s="29"/>
      <c r="U365" s="31"/>
      <c r="V365" s="31"/>
      <c r="X365" s="110">
        <v>0.99</v>
      </c>
      <c r="Y365" s="111"/>
      <c r="Z365" s="111">
        <v>4.5999999999999999E-2</v>
      </c>
      <c r="AA365" s="111">
        <v>0.106</v>
      </c>
      <c r="AB365" s="111">
        <v>0.16600000000000001</v>
      </c>
      <c r="AC365" s="111">
        <v>0.22600000000000001</v>
      </c>
      <c r="AD365" s="111">
        <v>0.28599999999999998</v>
      </c>
      <c r="AF365">
        <v>4.5999999999999999E-2</v>
      </c>
      <c r="AG365">
        <v>0.106</v>
      </c>
      <c r="AH365">
        <v>0.16600000000000001</v>
      </c>
      <c r="AI365">
        <v>0.22600000000000001</v>
      </c>
      <c r="AJ365">
        <v>0.28599999999999998</v>
      </c>
      <c r="AK365" s="33"/>
      <c r="AL365" s="33"/>
    </row>
    <row r="366" spans="1:38" ht="14.25" x14ac:dyDescent="0.2">
      <c r="A366" t="s">
        <v>802</v>
      </c>
      <c r="B366" s="5">
        <v>0.57999999999999996</v>
      </c>
      <c r="C366" s="5" t="str">
        <f t="shared" si="41"/>
        <v>30.58</v>
      </c>
      <c r="D366" s="77">
        <v>0.113</v>
      </c>
      <c r="E366" s="2" t="s">
        <v>822</v>
      </c>
      <c r="F366" s="2" t="s">
        <v>822</v>
      </c>
      <c r="G366" s="2" t="s">
        <v>822</v>
      </c>
      <c r="H366" s="2" t="s">
        <v>822</v>
      </c>
      <c r="I366" s="2" t="s">
        <v>822</v>
      </c>
      <c r="J366" s="2" t="s">
        <v>822</v>
      </c>
      <c r="K366" s="2" t="s">
        <v>822</v>
      </c>
      <c r="L366" s="2" t="s">
        <v>822</v>
      </c>
      <c r="M366" s="2" t="s">
        <v>822</v>
      </c>
      <c r="N366" s="2" t="s">
        <v>4120</v>
      </c>
      <c r="T366" s="29"/>
      <c r="U366" s="31"/>
      <c r="V366" s="31"/>
      <c r="W366" s="109"/>
      <c r="X366" s="114"/>
      <c r="Y366" s="94"/>
      <c r="Z366" s="94"/>
      <c r="AA366" s="94"/>
      <c r="AB366" s="94"/>
      <c r="AC366" s="94"/>
      <c r="AD366" s="94"/>
      <c r="AG366" s="33"/>
      <c r="AH366" s="33"/>
      <c r="AI366" s="33"/>
      <c r="AJ366" s="33"/>
      <c r="AK366" s="33"/>
      <c r="AL366" s="33"/>
    </row>
    <row r="367" spans="1:38" ht="14.25" x14ac:dyDescent="0.2">
      <c r="A367" t="s">
        <v>802</v>
      </c>
      <c r="B367" s="5">
        <v>0.59</v>
      </c>
      <c r="C367" s="5" t="str">
        <f t="shared" si="41"/>
        <v>30.59</v>
      </c>
      <c r="D367" s="77">
        <v>0.112</v>
      </c>
      <c r="E367" s="2" t="s">
        <v>822</v>
      </c>
      <c r="F367" s="2" t="s">
        <v>822</v>
      </c>
      <c r="G367" s="2" t="s">
        <v>822</v>
      </c>
      <c r="H367" s="2" t="s">
        <v>822</v>
      </c>
      <c r="I367" s="2" t="s">
        <v>822</v>
      </c>
      <c r="J367" s="2" t="s">
        <v>822</v>
      </c>
      <c r="K367" s="2" t="s">
        <v>822</v>
      </c>
      <c r="L367" s="2" t="s">
        <v>822</v>
      </c>
      <c r="M367" s="2" t="s">
        <v>822</v>
      </c>
      <c r="N367" s="2" t="s">
        <v>4120</v>
      </c>
      <c r="T367" s="29"/>
      <c r="U367" s="31"/>
      <c r="V367" s="31"/>
      <c r="W367" s="109"/>
      <c r="X367" s="114"/>
      <c r="Y367" s="94"/>
      <c r="Z367" s="94"/>
      <c r="AA367" s="94"/>
      <c r="AB367" s="94"/>
      <c r="AC367" s="94"/>
      <c r="AD367" s="94"/>
      <c r="AG367" s="33"/>
      <c r="AH367" s="33"/>
      <c r="AI367" s="33"/>
      <c r="AJ367" s="33"/>
      <c r="AK367" s="33"/>
      <c r="AL367" s="33"/>
    </row>
    <row r="368" spans="1:38" ht="14.25" x14ac:dyDescent="0.2">
      <c r="A368" t="s">
        <v>802</v>
      </c>
      <c r="B368" s="5">
        <v>0.6</v>
      </c>
      <c r="C368" s="5" t="str">
        <f t="shared" si="41"/>
        <v>30.6</v>
      </c>
      <c r="D368" s="77">
        <v>0.111</v>
      </c>
      <c r="E368" s="2" t="s">
        <v>822</v>
      </c>
      <c r="F368" s="2" t="s">
        <v>822</v>
      </c>
      <c r="G368" s="2" t="s">
        <v>822</v>
      </c>
      <c r="H368" s="2" t="s">
        <v>822</v>
      </c>
      <c r="I368" s="2" t="s">
        <v>822</v>
      </c>
      <c r="J368" s="2" t="s">
        <v>822</v>
      </c>
      <c r="K368" s="2" t="s">
        <v>822</v>
      </c>
      <c r="L368" s="2" t="s">
        <v>822</v>
      </c>
      <c r="M368" s="2" t="s">
        <v>822</v>
      </c>
      <c r="N368" s="2" t="s">
        <v>4120</v>
      </c>
      <c r="T368" s="29"/>
      <c r="U368" s="31"/>
      <c r="V368" s="31"/>
      <c r="W368" s="109"/>
      <c r="X368" s="114"/>
      <c r="Y368" s="94"/>
      <c r="Z368" s="94"/>
      <c r="AA368" s="94"/>
      <c r="AB368" s="94"/>
      <c r="AC368" s="94"/>
      <c r="AD368" s="94"/>
      <c r="AG368" s="33"/>
      <c r="AH368" s="33"/>
      <c r="AI368" s="33"/>
      <c r="AJ368" s="33"/>
      <c r="AK368" s="33"/>
      <c r="AL368" s="33"/>
    </row>
    <row r="369" spans="1:38" ht="14.25" x14ac:dyDescent="0.2">
      <c r="A369" t="s">
        <v>802</v>
      </c>
      <c r="B369" s="5">
        <v>0.61</v>
      </c>
      <c r="C369" s="5" t="str">
        <f t="shared" si="41"/>
        <v>30.61</v>
      </c>
      <c r="D369" s="77">
        <v>0.111</v>
      </c>
      <c r="E369" s="2" t="s">
        <v>822</v>
      </c>
      <c r="F369" s="2" t="s">
        <v>822</v>
      </c>
      <c r="G369" s="2" t="s">
        <v>822</v>
      </c>
      <c r="H369" s="2" t="s">
        <v>822</v>
      </c>
      <c r="I369" s="2" t="s">
        <v>822</v>
      </c>
      <c r="J369" s="2" t="s">
        <v>822</v>
      </c>
      <c r="K369" s="2" t="s">
        <v>822</v>
      </c>
      <c r="L369" s="2" t="s">
        <v>822</v>
      </c>
      <c r="M369" s="2" t="s">
        <v>822</v>
      </c>
      <c r="N369" s="2" t="s">
        <v>4120</v>
      </c>
      <c r="T369" s="29"/>
      <c r="U369" s="31"/>
      <c r="V369" s="31"/>
      <c r="W369" s="109"/>
      <c r="X369" s="114"/>
      <c r="Y369" s="94"/>
      <c r="Z369" s="94"/>
      <c r="AA369" s="94"/>
      <c r="AB369" s="94"/>
      <c r="AC369" s="94"/>
      <c r="AD369" s="94"/>
      <c r="AG369" s="33"/>
      <c r="AH369" s="33"/>
      <c r="AI369" s="33"/>
      <c r="AJ369" s="33"/>
      <c r="AK369" s="33"/>
      <c r="AL369" s="33"/>
    </row>
    <row r="370" spans="1:38" ht="14.25" x14ac:dyDescent="0.2">
      <c r="A370" t="s">
        <v>802</v>
      </c>
      <c r="B370" s="5">
        <v>0.62</v>
      </c>
      <c r="C370" s="5" t="str">
        <f t="shared" si="41"/>
        <v>30.62</v>
      </c>
      <c r="D370" s="77">
        <v>0.11</v>
      </c>
      <c r="E370" s="2" t="s">
        <v>822</v>
      </c>
      <c r="F370" s="2" t="s">
        <v>822</v>
      </c>
      <c r="G370" s="2" t="s">
        <v>822</v>
      </c>
      <c r="H370" s="2" t="s">
        <v>822</v>
      </c>
      <c r="I370" s="2" t="s">
        <v>822</v>
      </c>
      <c r="J370" s="2" t="s">
        <v>822</v>
      </c>
      <c r="K370" s="2" t="s">
        <v>822</v>
      </c>
      <c r="L370" s="2" t="s">
        <v>822</v>
      </c>
      <c r="M370" s="2" t="s">
        <v>822</v>
      </c>
      <c r="N370" s="2" t="s">
        <v>4120</v>
      </c>
      <c r="T370" s="29"/>
      <c r="U370" s="31"/>
      <c r="V370" s="31"/>
      <c r="W370" s="109"/>
      <c r="X370" s="114"/>
      <c r="Y370" s="94"/>
      <c r="Z370" s="94"/>
      <c r="AA370" s="94"/>
      <c r="AB370" s="94"/>
      <c r="AC370" s="94"/>
      <c r="AD370" s="94"/>
      <c r="AG370" s="33"/>
      <c r="AH370" s="33"/>
      <c r="AI370" s="33"/>
      <c r="AJ370" s="33"/>
      <c r="AK370" s="33"/>
      <c r="AL370" s="33"/>
    </row>
    <row r="371" spans="1:38" ht="14.25" x14ac:dyDescent="0.2">
      <c r="A371" t="s">
        <v>802</v>
      </c>
      <c r="B371" s="5">
        <v>0.63</v>
      </c>
      <c r="C371" s="5" t="str">
        <f t="shared" si="41"/>
        <v>30.63</v>
      </c>
      <c r="D371" s="77">
        <v>0.109</v>
      </c>
      <c r="E371" s="2" t="s">
        <v>822</v>
      </c>
      <c r="F371" s="2" t="s">
        <v>822</v>
      </c>
      <c r="G371" s="2" t="s">
        <v>822</v>
      </c>
      <c r="H371" s="2" t="s">
        <v>822</v>
      </c>
      <c r="I371" s="2" t="s">
        <v>822</v>
      </c>
      <c r="J371" s="2" t="s">
        <v>822</v>
      </c>
      <c r="K371" s="2" t="s">
        <v>822</v>
      </c>
      <c r="L371" s="2" t="s">
        <v>822</v>
      </c>
      <c r="M371" s="2" t="s">
        <v>822</v>
      </c>
      <c r="N371" s="2" t="s">
        <v>4120</v>
      </c>
      <c r="T371" s="29"/>
      <c r="U371" s="31"/>
      <c r="V371" s="31"/>
      <c r="W371" s="109"/>
      <c r="X371" s="114"/>
      <c r="Y371" s="94"/>
      <c r="Z371" s="94"/>
      <c r="AA371" s="94"/>
      <c r="AB371" s="94"/>
      <c r="AC371" s="94"/>
      <c r="AD371" s="94"/>
      <c r="AG371" s="33"/>
      <c r="AH371" s="33"/>
      <c r="AI371" s="33"/>
      <c r="AJ371" s="33"/>
      <c r="AK371" s="33"/>
      <c r="AL371" s="33"/>
    </row>
    <row r="372" spans="1:38" ht="14.25" x14ac:dyDescent="0.2">
      <c r="A372" t="s">
        <v>802</v>
      </c>
      <c r="B372" s="5">
        <v>0.64</v>
      </c>
      <c r="C372" s="5" t="str">
        <f t="shared" si="41"/>
        <v>30.64</v>
      </c>
      <c r="D372" s="77">
        <v>0.108</v>
      </c>
      <c r="E372" s="2" t="s">
        <v>822</v>
      </c>
      <c r="F372" s="2" t="s">
        <v>822</v>
      </c>
      <c r="G372" s="2" t="s">
        <v>822</v>
      </c>
      <c r="H372" s="2" t="s">
        <v>822</v>
      </c>
      <c r="I372" s="2" t="s">
        <v>822</v>
      </c>
      <c r="J372" s="2" t="s">
        <v>822</v>
      </c>
      <c r="K372" s="2" t="s">
        <v>822</v>
      </c>
      <c r="L372" s="2" t="s">
        <v>822</v>
      </c>
      <c r="M372" s="2" t="s">
        <v>822</v>
      </c>
      <c r="N372" s="2" t="s">
        <v>4120</v>
      </c>
      <c r="T372" s="29"/>
      <c r="U372" s="31"/>
      <c r="V372" s="31"/>
      <c r="W372" s="109"/>
      <c r="X372" s="114"/>
      <c r="Y372" s="94"/>
      <c r="Z372" s="94"/>
      <c r="AA372" s="94"/>
      <c r="AB372" s="94"/>
      <c r="AC372" s="94"/>
      <c r="AD372" s="94"/>
      <c r="AG372" s="33"/>
      <c r="AH372" s="33"/>
      <c r="AI372" s="33"/>
      <c r="AJ372" s="33"/>
      <c r="AK372" s="33"/>
      <c r="AL372" s="33"/>
    </row>
    <row r="373" spans="1:38" ht="14.25" x14ac:dyDescent="0.2">
      <c r="A373" t="s">
        <v>802</v>
      </c>
      <c r="B373" s="5">
        <v>0.65</v>
      </c>
      <c r="C373" s="5" t="str">
        <f t="shared" si="41"/>
        <v>30.65</v>
      </c>
      <c r="D373" s="77">
        <v>0.107</v>
      </c>
      <c r="E373" s="2" t="s">
        <v>822</v>
      </c>
      <c r="F373" s="2" t="s">
        <v>822</v>
      </c>
      <c r="G373" s="2" t="s">
        <v>822</v>
      </c>
      <c r="H373" s="2" t="s">
        <v>822</v>
      </c>
      <c r="I373" s="2" t="s">
        <v>822</v>
      </c>
      <c r="J373" s="2" t="s">
        <v>822</v>
      </c>
      <c r="K373" s="2" t="s">
        <v>822</v>
      </c>
      <c r="L373" s="2" t="s">
        <v>822</v>
      </c>
      <c r="M373" s="2" t="s">
        <v>822</v>
      </c>
      <c r="N373" s="2" t="s">
        <v>4120</v>
      </c>
      <c r="T373" s="29"/>
      <c r="U373" s="31"/>
      <c r="V373" s="31"/>
      <c r="W373" s="109"/>
      <c r="X373" s="114"/>
      <c r="Y373" s="94"/>
      <c r="Z373" s="94"/>
      <c r="AA373" s="94"/>
      <c r="AB373" s="94"/>
      <c r="AC373" s="94"/>
      <c r="AD373" s="94"/>
      <c r="AG373" s="33"/>
      <c r="AH373" s="33"/>
      <c r="AI373" s="33"/>
      <c r="AJ373" s="33"/>
      <c r="AK373" s="33"/>
      <c r="AL373" s="33"/>
    </row>
    <row r="374" spans="1:38" ht="14.25" x14ac:dyDescent="0.2">
      <c r="A374" t="s">
        <v>802</v>
      </c>
      <c r="B374" s="5">
        <v>0.66</v>
      </c>
      <c r="C374" s="5" t="str">
        <f t="shared" si="41"/>
        <v>30.66</v>
      </c>
      <c r="D374" s="77">
        <v>0.106</v>
      </c>
      <c r="E374" s="2" t="s">
        <v>822</v>
      </c>
      <c r="F374" s="2" t="s">
        <v>822</v>
      </c>
      <c r="G374" s="2" t="s">
        <v>822</v>
      </c>
      <c r="H374" s="2" t="s">
        <v>822</v>
      </c>
      <c r="I374" s="2" t="s">
        <v>822</v>
      </c>
      <c r="J374" s="2" t="s">
        <v>822</v>
      </c>
      <c r="K374" s="2" t="s">
        <v>822</v>
      </c>
      <c r="L374" s="2" t="s">
        <v>822</v>
      </c>
      <c r="M374" s="2" t="s">
        <v>822</v>
      </c>
      <c r="N374" s="2" t="s">
        <v>4120</v>
      </c>
      <c r="T374" s="29"/>
      <c r="U374" s="31"/>
      <c r="V374" s="31"/>
      <c r="W374" s="109"/>
      <c r="X374" s="114"/>
      <c r="Y374" s="94"/>
      <c r="Z374" s="94"/>
      <c r="AA374" s="94"/>
      <c r="AB374" s="94"/>
      <c r="AC374" s="94"/>
      <c r="AD374" s="94"/>
      <c r="AG374" s="33"/>
      <c r="AH374" s="33"/>
      <c r="AI374" s="33"/>
      <c r="AJ374" s="33"/>
      <c r="AK374" s="33"/>
      <c r="AL374" s="33"/>
    </row>
    <row r="375" spans="1:38" ht="14.25" x14ac:dyDescent="0.2">
      <c r="A375" t="s">
        <v>802</v>
      </c>
      <c r="B375" s="5">
        <v>0.67</v>
      </c>
      <c r="C375" s="5" t="str">
        <f t="shared" si="41"/>
        <v>30.67</v>
      </c>
      <c r="D375" s="77">
        <v>0.105</v>
      </c>
      <c r="E375" s="2" t="s">
        <v>822</v>
      </c>
      <c r="F375" s="2" t="s">
        <v>822</v>
      </c>
      <c r="G375" s="2" t="s">
        <v>822</v>
      </c>
      <c r="H375" s="2" t="s">
        <v>822</v>
      </c>
      <c r="I375" s="2" t="s">
        <v>822</v>
      </c>
      <c r="J375" s="2" t="s">
        <v>822</v>
      </c>
      <c r="K375" s="2" t="s">
        <v>822</v>
      </c>
      <c r="L375" s="2" t="s">
        <v>822</v>
      </c>
      <c r="M375" s="2" t="s">
        <v>822</v>
      </c>
      <c r="N375" s="2" t="s">
        <v>4120</v>
      </c>
      <c r="T375" s="29"/>
      <c r="U375" s="31"/>
      <c r="V375" s="31"/>
      <c r="W375" s="109"/>
      <c r="X375" s="114"/>
      <c r="Y375" s="94"/>
      <c r="Z375" s="94"/>
      <c r="AA375" s="94"/>
      <c r="AB375" s="94"/>
      <c r="AC375" s="94"/>
      <c r="AD375" s="94"/>
      <c r="AG375" s="33"/>
      <c r="AH375" s="33"/>
      <c r="AI375" s="33"/>
      <c r="AJ375" s="33"/>
      <c r="AK375" s="33"/>
      <c r="AL375" s="33"/>
    </row>
    <row r="376" spans="1:38" ht="14.25" x14ac:dyDescent="0.2">
      <c r="A376" t="s">
        <v>802</v>
      </c>
      <c r="B376" s="5">
        <v>0.68</v>
      </c>
      <c r="C376" s="5" t="str">
        <f t="shared" si="41"/>
        <v>30.68</v>
      </c>
      <c r="D376" s="77">
        <v>0.105</v>
      </c>
      <c r="E376" s="2" t="s">
        <v>822</v>
      </c>
      <c r="F376" s="2" t="s">
        <v>822</v>
      </c>
      <c r="G376" s="2" t="s">
        <v>822</v>
      </c>
      <c r="H376" s="2" t="s">
        <v>822</v>
      </c>
      <c r="I376" s="2" t="s">
        <v>822</v>
      </c>
      <c r="J376" s="2" t="s">
        <v>822</v>
      </c>
      <c r="K376" s="2" t="s">
        <v>822</v>
      </c>
      <c r="L376" s="2" t="s">
        <v>822</v>
      </c>
      <c r="M376" s="2" t="s">
        <v>822</v>
      </c>
      <c r="N376" s="2" t="s">
        <v>4120</v>
      </c>
      <c r="T376" s="29"/>
      <c r="U376" s="31"/>
      <c r="V376" s="31"/>
      <c r="W376" s="109"/>
      <c r="X376" s="114" t="s">
        <v>4117</v>
      </c>
      <c r="Y376" s="94"/>
      <c r="Z376" s="94"/>
      <c r="AA376" s="94"/>
      <c r="AB376" s="94"/>
      <c r="AC376" s="94"/>
      <c r="AD376" s="94"/>
      <c r="AG376" s="33"/>
      <c r="AH376" s="33"/>
      <c r="AI376" s="33"/>
      <c r="AJ376" s="33"/>
      <c r="AK376" s="33"/>
      <c r="AL376" s="33"/>
    </row>
    <row r="377" spans="1:38" ht="15.75" thickBot="1" x14ac:dyDescent="0.25">
      <c r="A377" t="s">
        <v>802</v>
      </c>
      <c r="B377" s="5">
        <v>0.69</v>
      </c>
      <c r="C377" s="5" t="str">
        <f t="shared" si="41"/>
        <v>30.69</v>
      </c>
      <c r="D377" s="77">
        <v>0.104</v>
      </c>
      <c r="E377" s="2" t="s">
        <v>822</v>
      </c>
      <c r="F377" s="2" t="s">
        <v>822</v>
      </c>
      <c r="G377" s="2" t="s">
        <v>822</v>
      </c>
      <c r="H377" s="2" t="s">
        <v>822</v>
      </c>
      <c r="I377" s="2" t="s">
        <v>822</v>
      </c>
      <c r="J377" s="2" t="s">
        <v>822</v>
      </c>
      <c r="K377" s="2" t="s">
        <v>822</v>
      </c>
      <c r="L377" s="2" t="s">
        <v>822</v>
      </c>
      <c r="M377" s="2" t="s">
        <v>822</v>
      </c>
      <c r="N377" s="2" t="s">
        <v>4120</v>
      </c>
      <c r="T377" s="29"/>
      <c r="U377" s="31"/>
      <c r="V377" s="31"/>
      <c r="W377" s="31"/>
      <c r="X377" s="112" t="s">
        <v>4115</v>
      </c>
      <c r="Y377" s="113" t="s">
        <v>1238</v>
      </c>
      <c r="Z377" s="113" t="s">
        <v>4116</v>
      </c>
      <c r="AA377" s="95"/>
      <c r="AB377" s="95"/>
      <c r="AC377" s="95"/>
      <c r="AD377" s="95"/>
      <c r="AG377" s="33"/>
      <c r="AH377" s="33"/>
      <c r="AI377" s="33"/>
      <c r="AJ377" s="33"/>
      <c r="AK377" s="33"/>
      <c r="AL377" s="33"/>
    </row>
    <row r="378" spans="1:38" ht="15.75" thickBot="1" x14ac:dyDescent="0.25">
      <c r="A378" t="s">
        <v>802</v>
      </c>
      <c r="B378" s="5">
        <v>0.7</v>
      </c>
      <c r="C378" s="5" t="str">
        <f t="shared" si="41"/>
        <v>30.7</v>
      </c>
      <c r="D378" s="77">
        <v>0.10299999999999999</v>
      </c>
      <c r="E378" s="2" t="s">
        <v>822</v>
      </c>
      <c r="F378" s="2" t="s">
        <v>822</v>
      </c>
      <c r="G378" s="2" t="s">
        <v>822</v>
      </c>
      <c r="H378" s="2" t="s">
        <v>822</v>
      </c>
      <c r="I378" s="2" t="s">
        <v>822</v>
      </c>
      <c r="J378" s="2" t="s">
        <v>822</v>
      </c>
      <c r="K378" s="2" t="s">
        <v>822</v>
      </c>
      <c r="L378" s="2" t="s">
        <v>822</v>
      </c>
      <c r="M378" s="2" t="s">
        <v>822</v>
      </c>
      <c r="N378" s="2" t="s">
        <v>4120</v>
      </c>
      <c r="T378" s="29"/>
      <c r="U378" s="31"/>
      <c r="V378" s="31"/>
      <c r="W378" s="31"/>
      <c r="X378" s="5">
        <v>0</v>
      </c>
      <c r="Y378" s="107"/>
      <c r="Z378" s="108"/>
      <c r="AA378" s="95"/>
      <c r="AB378" s="95"/>
      <c r="AC378" s="95"/>
      <c r="AD378" s="95"/>
      <c r="AG378" s="33"/>
      <c r="AH378" s="33"/>
      <c r="AI378" s="33"/>
      <c r="AJ378" s="33"/>
      <c r="AK378" s="33"/>
      <c r="AL378" s="33"/>
    </row>
    <row r="379" spans="1:38" ht="15.75" thickBot="1" x14ac:dyDescent="0.25">
      <c r="A379" t="s">
        <v>802</v>
      </c>
      <c r="B379" s="5">
        <v>0.71</v>
      </c>
      <c r="C379" s="5" t="str">
        <f t="shared" si="41"/>
        <v>30.71</v>
      </c>
      <c r="D379" s="77">
        <v>0.10199999999999999</v>
      </c>
      <c r="E379" s="2" t="s">
        <v>822</v>
      </c>
      <c r="F379" s="2" t="s">
        <v>822</v>
      </c>
      <c r="G379" s="2" t="s">
        <v>822</v>
      </c>
      <c r="H379" s="2" t="s">
        <v>822</v>
      </c>
      <c r="I379" s="2" t="s">
        <v>822</v>
      </c>
      <c r="J379" s="2" t="s">
        <v>822</v>
      </c>
      <c r="K379" s="2" t="s">
        <v>822</v>
      </c>
      <c r="L379" s="2" t="s">
        <v>822</v>
      </c>
      <c r="M379" s="2" t="s">
        <v>822</v>
      </c>
      <c r="N379" s="2" t="s">
        <v>4120</v>
      </c>
      <c r="T379" s="29"/>
      <c r="U379" s="31"/>
      <c r="V379" s="31"/>
      <c r="W379" s="31"/>
      <c r="X379" s="5">
        <v>0.53</v>
      </c>
      <c r="Y379" s="107">
        <v>0.53</v>
      </c>
      <c r="Z379" s="108">
        <v>0.11700000000000001</v>
      </c>
      <c r="AA379" s="95"/>
      <c r="AB379" s="95"/>
      <c r="AC379" s="95"/>
      <c r="AD379" s="95"/>
      <c r="AG379" s="33"/>
      <c r="AH379" s="33"/>
      <c r="AI379" s="33"/>
      <c r="AJ379" s="33"/>
      <c r="AK379" s="33"/>
      <c r="AL379" s="33"/>
    </row>
    <row r="380" spans="1:38" ht="15.75" thickBot="1" x14ac:dyDescent="0.25">
      <c r="A380" t="s">
        <v>802</v>
      </c>
      <c r="B380" s="5">
        <v>0.72</v>
      </c>
      <c r="C380" s="5" t="str">
        <f t="shared" si="41"/>
        <v>30.72</v>
      </c>
      <c r="D380" s="77">
        <v>0.10150000000000001</v>
      </c>
      <c r="E380" s="2" t="s">
        <v>822</v>
      </c>
      <c r="F380" s="2" t="s">
        <v>822</v>
      </c>
      <c r="G380" s="2" t="s">
        <v>822</v>
      </c>
      <c r="H380" s="2" t="s">
        <v>822</v>
      </c>
      <c r="I380" s="2" t="s">
        <v>822</v>
      </c>
      <c r="J380" s="2" t="s">
        <v>822</v>
      </c>
      <c r="K380" s="2" t="s">
        <v>822</v>
      </c>
      <c r="L380" s="2" t="s">
        <v>822</v>
      </c>
      <c r="M380" s="2" t="s">
        <v>822</v>
      </c>
      <c r="N380" s="2" t="s">
        <v>4120</v>
      </c>
      <c r="T380" s="29"/>
      <c r="U380" s="31"/>
      <c r="V380" s="31"/>
      <c r="W380" s="31"/>
      <c r="X380" s="5">
        <v>0.54</v>
      </c>
      <c r="Y380" s="107">
        <v>0.54</v>
      </c>
      <c r="Z380" s="108">
        <v>0.11700000000000001</v>
      </c>
      <c r="AG380" s="33"/>
      <c r="AH380" s="33"/>
      <c r="AI380" s="33"/>
      <c r="AJ380" s="33"/>
      <c r="AK380" s="33"/>
      <c r="AL380" s="33"/>
    </row>
    <row r="381" spans="1:38" ht="15.75" thickBot="1" x14ac:dyDescent="0.25">
      <c r="A381" t="s">
        <v>802</v>
      </c>
      <c r="B381" s="5">
        <v>0.73</v>
      </c>
      <c r="C381" s="5" t="str">
        <f t="shared" si="41"/>
        <v>30.73</v>
      </c>
      <c r="D381" s="77">
        <v>0.10100000000000001</v>
      </c>
      <c r="E381" s="2" t="s">
        <v>822</v>
      </c>
      <c r="F381" s="2" t="s">
        <v>822</v>
      </c>
      <c r="G381" s="2" t="s">
        <v>822</v>
      </c>
      <c r="H381" s="2" t="s">
        <v>822</v>
      </c>
      <c r="I381" s="2" t="s">
        <v>822</v>
      </c>
      <c r="J381" s="2" t="s">
        <v>822</v>
      </c>
      <c r="K381" s="2" t="s">
        <v>822</v>
      </c>
      <c r="L381" s="2" t="s">
        <v>822</v>
      </c>
      <c r="M381" s="2" t="s">
        <v>822</v>
      </c>
      <c r="N381" s="2" t="s">
        <v>4120</v>
      </c>
      <c r="T381" s="29"/>
      <c r="U381" s="31"/>
      <c r="V381" s="31"/>
      <c r="W381" s="31"/>
      <c r="X381" s="5">
        <v>0.55000000000000004</v>
      </c>
      <c r="Y381" s="107">
        <v>0.55000000000000004</v>
      </c>
      <c r="Z381" s="108">
        <v>0.11600000000000001</v>
      </c>
      <c r="AA381" s="95"/>
      <c r="AB381" s="95"/>
      <c r="AC381" s="95"/>
      <c r="AD381" s="95"/>
      <c r="AG381" s="33"/>
      <c r="AH381" s="33"/>
      <c r="AI381" s="33"/>
      <c r="AJ381" s="33"/>
      <c r="AK381" s="33"/>
      <c r="AL381" s="33"/>
    </row>
    <row r="382" spans="1:38" ht="15.75" thickBot="1" x14ac:dyDescent="0.25">
      <c r="A382" t="s">
        <v>802</v>
      </c>
      <c r="B382" s="5">
        <v>0.74</v>
      </c>
      <c r="C382" s="5" t="str">
        <f t="shared" si="41"/>
        <v>30.74</v>
      </c>
      <c r="D382" s="77">
        <v>0.1</v>
      </c>
      <c r="E382" s="2" t="s">
        <v>822</v>
      </c>
      <c r="F382" s="2" t="s">
        <v>822</v>
      </c>
      <c r="G382" s="2" t="s">
        <v>822</v>
      </c>
      <c r="H382" s="2" t="s">
        <v>822</v>
      </c>
      <c r="I382" s="2" t="s">
        <v>822</v>
      </c>
      <c r="J382" s="2" t="s">
        <v>822</v>
      </c>
      <c r="K382" s="2" t="s">
        <v>822</v>
      </c>
      <c r="L382" s="2" t="s">
        <v>822</v>
      </c>
      <c r="M382" s="2" t="s">
        <v>822</v>
      </c>
      <c r="N382" s="2" t="s">
        <v>4120</v>
      </c>
      <c r="T382" s="29"/>
      <c r="U382" s="31"/>
      <c r="V382" s="31"/>
      <c r="W382" s="31"/>
      <c r="X382" s="5">
        <v>0.56000000000000005</v>
      </c>
      <c r="Y382" s="107">
        <v>0.56000000000000005</v>
      </c>
      <c r="Z382" s="108">
        <v>0.115</v>
      </c>
      <c r="AG382" s="33"/>
      <c r="AH382" s="33"/>
      <c r="AI382" s="33"/>
      <c r="AJ382" s="33"/>
      <c r="AK382" s="33"/>
      <c r="AL382" s="33"/>
    </row>
    <row r="383" spans="1:38" ht="15" thickBot="1" x14ac:dyDescent="0.25">
      <c r="A383" t="s">
        <v>802</v>
      </c>
      <c r="B383" s="5">
        <v>0.75</v>
      </c>
      <c r="C383" s="5" t="str">
        <f t="shared" si="41"/>
        <v>30.75</v>
      </c>
      <c r="D383" s="77">
        <v>9.9000000000000005E-2</v>
      </c>
      <c r="E383" s="2" t="s">
        <v>822</v>
      </c>
      <c r="F383" s="2" t="s">
        <v>822</v>
      </c>
      <c r="G383" s="2" t="s">
        <v>822</v>
      </c>
      <c r="H383" s="2" t="s">
        <v>822</v>
      </c>
      <c r="I383" s="2" t="s">
        <v>822</v>
      </c>
      <c r="J383" s="2" t="s">
        <v>822</v>
      </c>
      <c r="K383" s="2" t="s">
        <v>822</v>
      </c>
      <c r="L383" s="2" t="s">
        <v>822</v>
      </c>
      <c r="M383" s="2" t="s">
        <v>822</v>
      </c>
      <c r="N383" s="2" t="s">
        <v>4120</v>
      </c>
      <c r="T383" s="29"/>
      <c r="U383" s="31"/>
      <c r="V383" s="31"/>
      <c r="W383" s="31"/>
      <c r="X383" s="5">
        <v>0.56999999999999995</v>
      </c>
      <c r="Y383">
        <f>AVERAGE(Y382,Y384)</f>
        <v>0.57000000000000006</v>
      </c>
      <c r="Z383">
        <f>AVERAGE(Z382,Z384)</f>
        <v>0.114</v>
      </c>
      <c r="AA383" s="95"/>
      <c r="AB383" s="95"/>
      <c r="AC383" s="95"/>
      <c r="AD383" s="95"/>
      <c r="AG383" s="33"/>
      <c r="AH383" s="33"/>
      <c r="AI383" s="33"/>
      <c r="AJ383" s="33"/>
      <c r="AK383" s="33"/>
      <c r="AL383" s="33"/>
    </row>
    <row r="384" spans="1:38" ht="15.75" thickBot="1" x14ac:dyDescent="0.25">
      <c r="A384" t="s">
        <v>802</v>
      </c>
      <c r="B384" s="5">
        <v>0.76</v>
      </c>
      <c r="C384" s="5" t="str">
        <f t="shared" si="41"/>
        <v>30.76</v>
      </c>
      <c r="D384" s="77">
        <v>9.8000000000000004E-2</v>
      </c>
      <c r="E384" s="2" t="s">
        <v>822</v>
      </c>
      <c r="F384" s="2" t="s">
        <v>822</v>
      </c>
      <c r="G384" s="2" t="s">
        <v>822</v>
      </c>
      <c r="H384" s="2" t="s">
        <v>822</v>
      </c>
      <c r="I384" s="2" t="s">
        <v>822</v>
      </c>
      <c r="J384" s="2" t="s">
        <v>822</v>
      </c>
      <c r="K384" s="2" t="s">
        <v>822</v>
      </c>
      <c r="L384" s="2" t="s">
        <v>822</v>
      </c>
      <c r="M384" s="2" t="s">
        <v>822</v>
      </c>
      <c r="N384" s="2" t="s">
        <v>4120</v>
      </c>
      <c r="T384" s="29"/>
      <c r="U384" s="31"/>
      <c r="V384" s="31"/>
      <c r="W384" s="31"/>
      <c r="X384" s="5">
        <v>0.57999999999999996</v>
      </c>
      <c r="Y384" s="107">
        <v>0.57999999999999996</v>
      </c>
      <c r="Z384" s="108">
        <v>0.113</v>
      </c>
      <c r="AG384" s="33"/>
      <c r="AH384" s="33"/>
      <c r="AI384" s="33"/>
      <c r="AJ384" s="33"/>
      <c r="AK384" s="33"/>
      <c r="AL384" s="33"/>
    </row>
    <row r="385" spans="1:38" ht="15" thickBot="1" x14ac:dyDescent="0.25">
      <c r="A385" t="s">
        <v>802</v>
      </c>
      <c r="B385" s="5">
        <v>0.77</v>
      </c>
      <c r="C385" s="5" t="str">
        <f t="shared" si="41"/>
        <v>30.77</v>
      </c>
      <c r="D385" s="77">
        <v>9.7000000000000003E-2</v>
      </c>
      <c r="E385" s="2" t="s">
        <v>822</v>
      </c>
      <c r="F385" s="2" t="s">
        <v>822</v>
      </c>
      <c r="G385" s="2" t="s">
        <v>822</v>
      </c>
      <c r="H385" s="2" t="s">
        <v>822</v>
      </c>
      <c r="I385" s="2" t="s">
        <v>822</v>
      </c>
      <c r="J385" s="2" t="s">
        <v>822</v>
      </c>
      <c r="K385" s="2" t="s">
        <v>822</v>
      </c>
      <c r="L385" s="2" t="s">
        <v>822</v>
      </c>
      <c r="M385" s="2" t="s">
        <v>822</v>
      </c>
      <c r="N385" s="2" t="s">
        <v>4120</v>
      </c>
      <c r="T385" s="29"/>
      <c r="U385" s="31"/>
      <c r="V385" s="31"/>
      <c r="W385" s="31"/>
      <c r="X385" s="5">
        <v>0.59</v>
      </c>
      <c r="Y385">
        <f>(Y387-Y384)/3 +Y384</f>
        <v>0.59</v>
      </c>
      <c r="Z385" s="71">
        <f>ROUND((Z387-Z384)/3 +Z384,3)</f>
        <v>0.112</v>
      </c>
      <c r="AA385" s="95"/>
      <c r="AB385" s="95"/>
      <c r="AC385" s="95"/>
      <c r="AD385" s="95"/>
      <c r="AG385" s="33"/>
      <c r="AH385" s="33"/>
      <c r="AI385" s="33"/>
      <c r="AJ385" s="33"/>
      <c r="AK385" s="33"/>
      <c r="AL385" s="33"/>
    </row>
    <row r="386" spans="1:38" ht="15" thickBot="1" x14ac:dyDescent="0.25">
      <c r="A386" t="s">
        <v>802</v>
      </c>
      <c r="B386" s="5">
        <v>0.78</v>
      </c>
      <c r="C386" s="5" t="str">
        <f t="shared" si="41"/>
        <v>30.78</v>
      </c>
      <c r="D386" s="77">
        <v>9.6000000000000002E-2</v>
      </c>
      <c r="E386" s="2" t="s">
        <v>822</v>
      </c>
      <c r="F386" s="2" t="s">
        <v>822</v>
      </c>
      <c r="G386" s="2" t="s">
        <v>822</v>
      </c>
      <c r="H386" s="2" t="s">
        <v>822</v>
      </c>
      <c r="I386" s="2" t="s">
        <v>822</v>
      </c>
      <c r="J386" s="2" t="s">
        <v>822</v>
      </c>
      <c r="K386" s="2" t="s">
        <v>822</v>
      </c>
      <c r="L386" s="2" t="s">
        <v>822</v>
      </c>
      <c r="M386" s="2" t="s">
        <v>822</v>
      </c>
      <c r="N386" s="2" t="s">
        <v>4120</v>
      </c>
      <c r="T386" s="29"/>
      <c r="U386" s="31"/>
      <c r="V386" s="31"/>
      <c r="W386" s="31"/>
      <c r="X386" s="5">
        <v>0.6</v>
      </c>
      <c r="Y386">
        <f>(Y387-Y384)/3 +Y385</f>
        <v>0.6</v>
      </c>
      <c r="Z386" s="71">
        <f>ROUND((Z387-Z384)/3 +Z385,3)</f>
        <v>0.111</v>
      </c>
      <c r="AA386" s="95"/>
      <c r="AB386" s="95"/>
      <c r="AC386" s="95"/>
      <c r="AD386" s="95"/>
      <c r="AG386" s="33"/>
      <c r="AH386" s="33"/>
      <c r="AI386" s="33"/>
      <c r="AJ386" s="33"/>
      <c r="AK386" s="33"/>
      <c r="AL386" s="33"/>
    </row>
    <row r="387" spans="1:38" ht="15.75" thickBot="1" x14ac:dyDescent="0.25">
      <c r="A387" t="s">
        <v>802</v>
      </c>
      <c r="B387" s="5">
        <v>0.79</v>
      </c>
      <c r="C387" s="5" t="str">
        <f t="shared" si="41"/>
        <v>30.79</v>
      </c>
      <c r="D387" s="77">
        <v>9.5000000000000001E-2</v>
      </c>
      <c r="E387" s="2" t="s">
        <v>822</v>
      </c>
      <c r="F387" s="2" t="s">
        <v>822</v>
      </c>
      <c r="G387" s="2" t="s">
        <v>822</v>
      </c>
      <c r="H387" s="2" t="s">
        <v>822</v>
      </c>
      <c r="I387" s="2" t="s">
        <v>822</v>
      </c>
      <c r="J387" s="2" t="s">
        <v>822</v>
      </c>
      <c r="K387" s="2" t="s">
        <v>822</v>
      </c>
      <c r="L387" s="2" t="s">
        <v>822</v>
      </c>
      <c r="M387" s="2" t="s">
        <v>822</v>
      </c>
      <c r="N387" s="2" t="s">
        <v>4120</v>
      </c>
      <c r="T387" s="29"/>
      <c r="U387" s="31"/>
      <c r="V387" s="31"/>
      <c r="W387" s="31"/>
      <c r="X387" s="5">
        <v>0.61</v>
      </c>
      <c r="Y387" s="107">
        <v>0.61</v>
      </c>
      <c r="Z387" s="108">
        <v>0.111</v>
      </c>
      <c r="AA387" s="95"/>
      <c r="AB387" s="95"/>
      <c r="AC387" s="95"/>
      <c r="AD387" s="95"/>
      <c r="AG387" s="33"/>
      <c r="AH387" s="33"/>
      <c r="AI387" s="33"/>
      <c r="AJ387" s="33"/>
      <c r="AK387" s="33"/>
      <c r="AL387" s="33"/>
    </row>
    <row r="388" spans="1:38" ht="15.75" thickBot="1" x14ac:dyDescent="0.25">
      <c r="A388" t="s">
        <v>802</v>
      </c>
      <c r="B388" s="5">
        <v>0.8</v>
      </c>
      <c r="C388" s="5" t="str">
        <f t="shared" si="41"/>
        <v>30.8</v>
      </c>
      <c r="D388" s="77">
        <v>9.4E-2</v>
      </c>
      <c r="E388" s="2" t="s">
        <v>822</v>
      </c>
      <c r="F388" s="2" t="s">
        <v>822</v>
      </c>
      <c r="G388" s="2" t="s">
        <v>822</v>
      </c>
      <c r="H388" s="2" t="s">
        <v>822</v>
      </c>
      <c r="I388" s="2" t="s">
        <v>822</v>
      </c>
      <c r="J388" s="2" t="s">
        <v>822</v>
      </c>
      <c r="K388" s="2" t="s">
        <v>822</v>
      </c>
      <c r="L388" s="2" t="s">
        <v>822</v>
      </c>
      <c r="M388" s="2" t="s">
        <v>822</v>
      </c>
      <c r="N388" s="2" t="s">
        <v>4120</v>
      </c>
      <c r="T388" s="29"/>
      <c r="U388" s="31"/>
      <c r="V388" s="31"/>
      <c r="W388" s="31"/>
      <c r="X388" s="5">
        <v>0.62</v>
      </c>
      <c r="Y388" s="107">
        <v>0.62</v>
      </c>
      <c r="Z388" s="108">
        <v>0.11</v>
      </c>
      <c r="AA388" s="95"/>
      <c r="AB388" s="95"/>
      <c r="AC388" s="95"/>
      <c r="AD388" s="95"/>
      <c r="AG388" s="33"/>
      <c r="AH388" s="33"/>
      <c r="AI388" s="33"/>
      <c r="AJ388" s="33"/>
      <c r="AK388" s="33"/>
      <c r="AL388" s="33"/>
    </row>
    <row r="389" spans="1:38" ht="15.75" thickBot="1" x14ac:dyDescent="0.25">
      <c r="A389" t="s">
        <v>802</v>
      </c>
      <c r="B389" s="5">
        <v>0.81</v>
      </c>
      <c r="C389" s="5" t="str">
        <f t="shared" si="41"/>
        <v>30.81</v>
      </c>
      <c r="D389" s="77">
        <v>9.2999999999999999E-2</v>
      </c>
      <c r="E389" s="2" t="s">
        <v>822</v>
      </c>
      <c r="F389" s="77">
        <v>0.17799999999999999</v>
      </c>
      <c r="G389" s="2" t="s">
        <v>822</v>
      </c>
      <c r="H389" s="2" t="s">
        <v>822</v>
      </c>
      <c r="I389" s="2" t="s">
        <v>822</v>
      </c>
      <c r="J389" s="2" t="s">
        <v>822</v>
      </c>
      <c r="K389" s="2" t="s">
        <v>822</v>
      </c>
      <c r="L389" s="2" t="s">
        <v>822</v>
      </c>
      <c r="M389" s="2" t="s">
        <v>822</v>
      </c>
      <c r="N389" s="2" t="s">
        <v>4120</v>
      </c>
      <c r="T389" s="29"/>
      <c r="U389" s="31"/>
      <c r="V389" s="31"/>
      <c r="W389" s="31"/>
      <c r="X389" s="5">
        <v>0.63</v>
      </c>
      <c r="Y389" s="107">
        <v>0.63</v>
      </c>
      <c r="Z389" s="108">
        <v>0.109</v>
      </c>
      <c r="AA389" s="95"/>
      <c r="AB389" s="95"/>
      <c r="AC389" s="95"/>
      <c r="AD389" s="95"/>
      <c r="AG389" s="33"/>
      <c r="AH389" s="33"/>
      <c r="AI389" s="33"/>
      <c r="AJ389" s="33"/>
      <c r="AK389" s="33"/>
      <c r="AL389" s="33"/>
    </row>
    <row r="390" spans="1:38" ht="15.75" thickBot="1" x14ac:dyDescent="0.25">
      <c r="A390" t="s">
        <v>802</v>
      </c>
      <c r="B390" s="5">
        <v>0.82</v>
      </c>
      <c r="C390" s="5" t="str">
        <f t="shared" si="41"/>
        <v>30.82</v>
      </c>
      <c r="D390" s="77">
        <v>9.1999999999999998E-2</v>
      </c>
      <c r="E390" s="2" t="s">
        <v>822</v>
      </c>
      <c r="F390" s="77">
        <v>0.17799999999999999</v>
      </c>
      <c r="G390" s="2" t="s">
        <v>822</v>
      </c>
      <c r="H390" s="2" t="s">
        <v>822</v>
      </c>
      <c r="I390" s="2" t="s">
        <v>822</v>
      </c>
      <c r="J390" s="2" t="s">
        <v>822</v>
      </c>
      <c r="K390" s="2" t="s">
        <v>822</v>
      </c>
      <c r="L390" s="2" t="s">
        <v>822</v>
      </c>
      <c r="M390" s="2" t="s">
        <v>822</v>
      </c>
      <c r="N390" s="2" t="s">
        <v>4120</v>
      </c>
      <c r="T390" s="29"/>
      <c r="U390" s="31"/>
      <c r="V390" s="31"/>
      <c r="W390" s="31"/>
      <c r="X390" s="5">
        <v>0.64</v>
      </c>
      <c r="Y390" s="107">
        <v>0.64</v>
      </c>
      <c r="Z390" s="108">
        <v>0.108</v>
      </c>
      <c r="AA390" s="95"/>
      <c r="AB390" s="95"/>
      <c r="AC390" s="95"/>
      <c r="AD390" s="95"/>
      <c r="AG390" s="33"/>
      <c r="AH390" s="33"/>
      <c r="AI390" s="33"/>
      <c r="AJ390" s="33"/>
      <c r="AK390" s="33"/>
      <c r="AL390" s="33"/>
    </row>
    <row r="391" spans="1:38" ht="15" thickBot="1" x14ac:dyDescent="0.25">
      <c r="A391" t="s">
        <v>802</v>
      </c>
      <c r="B391" s="5">
        <v>0.83</v>
      </c>
      <c r="C391" s="5" t="str">
        <f t="shared" si="41"/>
        <v>30.83</v>
      </c>
      <c r="D391" s="77">
        <v>9.0999999999999998E-2</v>
      </c>
      <c r="E391" s="2" t="s">
        <v>822</v>
      </c>
      <c r="F391" s="77">
        <v>0.17799999999999999</v>
      </c>
      <c r="G391" s="2" t="s">
        <v>822</v>
      </c>
      <c r="H391" s="2" t="s">
        <v>822</v>
      </c>
      <c r="I391" s="2" t="s">
        <v>822</v>
      </c>
      <c r="J391" s="2" t="s">
        <v>822</v>
      </c>
      <c r="K391" s="2" t="s">
        <v>822</v>
      </c>
      <c r="L391" s="2" t="s">
        <v>822</v>
      </c>
      <c r="M391" s="2" t="s">
        <v>822</v>
      </c>
      <c r="N391" s="2" t="s">
        <v>4120</v>
      </c>
      <c r="T391" s="29"/>
      <c r="U391" s="31"/>
      <c r="V391" s="31"/>
      <c r="W391" s="31"/>
      <c r="X391" s="5">
        <v>0.65</v>
      </c>
      <c r="Y391">
        <f>AVERAGE(Y390,Y392)</f>
        <v>0.65</v>
      </c>
      <c r="Z391">
        <f>AVERAGE(Z390,Z392)</f>
        <v>0.107</v>
      </c>
      <c r="AA391" s="95"/>
      <c r="AB391" s="95"/>
      <c r="AC391" s="95"/>
      <c r="AD391" s="95"/>
      <c r="AG391" s="33"/>
      <c r="AH391" s="33"/>
      <c r="AI391" s="33"/>
      <c r="AJ391" s="33"/>
      <c r="AK391" s="33"/>
      <c r="AL391" s="33"/>
    </row>
    <row r="392" spans="1:38" ht="15.75" thickBot="1" x14ac:dyDescent="0.25">
      <c r="A392" t="s">
        <v>802</v>
      </c>
      <c r="B392" s="5">
        <v>0.84</v>
      </c>
      <c r="C392" s="5" t="str">
        <f t="shared" si="41"/>
        <v>30.84</v>
      </c>
      <c r="D392" s="77">
        <v>9.0999999999999998E-2</v>
      </c>
      <c r="E392" s="2" t="s">
        <v>822</v>
      </c>
      <c r="F392" s="77">
        <v>0.17799999999999999</v>
      </c>
      <c r="G392" s="2" t="s">
        <v>822</v>
      </c>
      <c r="H392" s="2" t="s">
        <v>822</v>
      </c>
      <c r="I392" s="2" t="s">
        <v>822</v>
      </c>
      <c r="J392" s="2" t="s">
        <v>822</v>
      </c>
      <c r="K392" s="2" t="s">
        <v>822</v>
      </c>
      <c r="L392" s="2" t="s">
        <v>822</v>
      </c>
      <c r="M392" s="2" t="s">
        <v>822</v>
      </c>
      <c r="N392" s="2" t="s">
        <v>4120</v>
      </c>
      <c r="T392" s="29"/>
      <c r="U392" s="31"/>
      <c r="V392" s="31"/>
      <c r="W392" s="31"/>
      <c r="X392" s="5">
        <v>0.66</v>
      </c>
      <c r="Y392" s="107">
        <v>0.66</v>
      </c>
      <c r="Z392" s="108">
        <v>0.106</v>
      </c>
      <c r="AA392" s="95"/>
      <c r="AB392" s="95"/>
      <c r="AC392" s="95"/>
      <c r="AD392" s="95"/>
      <c r="AG392" s="33"/>
      <c r="AH392" s="33"/>
      <c r="AI392" s="33"/>
      <c r="AJ392" s="33"/>
      <c r="AK392" s="33"/>
      <c r="AL392" s="33"/>
    </row>
    <row r="393" spans="1:38" ht="15.75" thickBot="1" x14ac:dyDescent="0.25">
      <c r="A393" t="s">
        <v>802</v>
      </c>
      <c r="B393" s="5">
        <v>0.85</v>
      </c>
      <c r="C393" s="5" t="str">
        <f t="shared" si="41"/>
        <v>30.85</v>
      </c>
      <c r="D393" s="77">
        <v>8.8999999999999996E-2</v>
      </c>
      <c r="E393" s="2" t="s">
        <v>822</v>
      </c>
      <c r="F393" s="77">
        <v>0.17799999999999999</v>
      </c>
      <c r="G393" s="2" t="s">
        <v>822</v>
      </c>
      <c r="H393" s="2" t="s">
        <v>822</v>
      </c>
      <c r="I393" s="2" t="s">
        <v>822</v>
      </c>
      <c r="J393" s="2" t="s">
        <v>822</v>
      </c>
      <c r="K393" s="2" t="s">
        <v>822</v>
      </c>
      <c r="L393" s="2" t="s">
        <v>822</v>
      </c>
      <c r="M393" s="2" t="s">
        <v>822</v>
      </c>
      <c r="N393" s="2" t="s">
        <v>4120</v>
      </c>
      <c r="T393" s="29"/>
      <c r="U393" s="31"/>
      <c r="V393" s="31"/>
      <c r="W393" s="31"/>
      <c r="X393" s="5">
        <v>0.67</v>
      </c>
      <c r="Y393" s="107">
        <v>0.67</v>
      </c>
      <c r="Z393" s="108">
        <v>0.105</v>
      </c>
      <c r="AG393" s="33"/>
      <c r="AH393" s="33"/>
      <c r="AI393" s="33"/>
      <c r="AJ393" s="33"/>
      <c r="AK393" s="33"/>
      <c r="AL393" s="33"/>
    </row>
    <row r="394" spans="1:38" ht="15.75" thickBot="1" x14ac:dyDescent="0.25">
      <c r="A394" t="s">
        <v>802</v>
      </c>
      <c r="B394" s="5">
        <v>0.86</v>
      </c>
      <c r="C394" s="5" t="str">
        <f t="shared" si="41"/>
        <v>30.86</v>
      </c>
      <c r="D394" s="77">
        <v>8.8999999999999996E-2</v>
      </c>
      <c r="E394" s="2" t="s">
        <v>822</v>
      </c>
      <c r="F394" s="77">
        <v>0.17799999999999999</v>
      </c>
      <c r="G394" s="2" t="s">
        <v>822</v>
      </c>
      <c r="H394" s="2" t="s">
        <v>822</v>
      </c>
      <c r="I394" s="2" t="s">
        <v>822</v>
      </c>
      <c r="J394" s="2" t="s">
        <v>822</v>
      </c>
      <c r="K394" s="2" t="s">
        <v>822</v>
      </c>
      <c r="L394" s="2" t="s">
        <v>822</v>
      </c>
      <c r="M394" s="2" t="s">
        <v>822</v>
      </c>
      <c r="N394" s="2" t="s">
        <v>4120</v>
      </c>
      <c r="U394" s="31"/>
      <c r="V394" s="31"/>
      <c r="W394" s="31"/>
      <c r="X394" s="5">
        <v>0.68</v>
      </c>
      <c r="Y394" s="107">
        <v>0.68</v>
      </c>
      <c r="Z394" s="108">
        <v>0.105</v>
      </c>
      <c r="AA394" s="95"/>
      <c r="AB394" s="95"/>
      <c r="AC394" s="95"/>
      <c r="AD394" s="95"/>
      <c r="AG394" s="33"/>
      <c r="AH394" s="33"/>
      <c r="AI394" s="33"/>
      <c r="AJ394" s="33"/>
      <c r="AK394" s="33"/>
      <c r="AL394" s="33"/>
    </row>
    <row r="395" spans="1:38" ht="15" thickBot="1" x14ac:dyDescent="0.25">
      <c r="A395" t="s">
        <v>802</v>
      </c>
      <c r="B395" s="5">
        <v>0.87</v>
      </c>
      <c r="C395" s="5" t="str">
        <f t="shared" si="41"/>
        <v>30.87</v>
      </c>
      <c r="D395" s="77">
        <v>8.7999999999999995E-2</v>
      </c>
      <c r="E395" s="2" t="s">
        <v>822</v>
      </c>
      <c r="F395" s="77">
        <v>0.17799999999999999</v>
      </c>
      <c r="G395" s="2" t="s">
        <v>822</v>
      </c>
      <c r="H395" s="2" t="s">
        <v>822</v>
      </c>
      <c r="I395" s="2" t="s">
        <v>822</v>
      </c>
      <c r="J395" s="2" t="s">
        <v>822</v>
      </c>
      <c r="K395" s="2" t="s">
        <v>822</v>
      </c>
      <c r="L395" s="2" t="s">
        <v>822</v>
      </c>
      <c r="M395" s="2" t="s">
        <v>822</v>
      </c>
      <c r="N395" s="2" t="s">
        <v>4120</v>
      </c>
      <c r="U395" s="31"/>
      <c r="V395" s="31"/>
      <c r="W395" s="31"/>
      <c r="X395" s="5">
        <v>0.69</v>
      </c>
      <c r="Y395">
        <f>AVERAGE(Y394,Y396)</f>
        <v>0.69</v>
      </c>
      <c r="Z395">
        <f>AVERAGE(Z394,Z396)</f>
        <v>0.104</v>
      </c>
      <c r="AA395" s="95"/>
      <c r="AB395" s="95"/>
      <c r="AC395" s="95"/>
      <c r="AD395" s="95"/>
      <c r="AG395" s="33"/>
      <c r="AH395" s="33"/>
      <c r="AI395" s="33"/>
      <c r="AJ395" s="33"/>
      <c r="AK395" s="33"/>
      <c r="AL395" s="33"/>
    </row>
    <row r="396" spans="1:38" ht="15.75" thickBot="1" x14ac:dyDescent="0.25">
      <c r="A396" t="s">
        <v>802</v>
      </c>
      <c r="B396" s="5">
        <v>0.88</v>
      </c>
      <c r="C396" s="5" t="str">
        <f t="shared" si="41"/>
        <v>30.88</v>
      </c>
      <c r="D396" s="77">
        <v>8.6999999999999994E-2</v>
      </c>
      <c r="E396" s="2" t="s">
        <v>822</v>
      </c>
      <c r="F396" s="77">
        <v>0.17799999999999999</v>
      </c>
      <c r="G396" s="2" t="s">
        <v>822</v>
      </c>
      <c r="H396" s="2" t="s">
        <v>822</v>
      </c>
      <c r="I396" s="2" t="s">
        <v>822</v>
      </c>
      <c r="J396" s="2" t="s">
        <v>822</v>
      </c>
      <c r="K396" s="2" t="s">
        <v>822</v>
      </c>
      <c r="L396" s="2" t="s">
        <v>822</v>
      </c>
      <c r="M396" s="2" t="s">
        <v>822</v>
      </c>
      <c r="N396" s="2" t="s">
        <v>4120</v>
      </c>
      <c r="U396" s="31"/>
      <c r="V396" s="31"/>
      <c r="W396" s="31"/>
      <c r="X396" s="5">
        <v>0.7</v>
      </c>
      <c r="Y396" s="108">
        <v>0.7</v>
      </c>
      <c r="Z396" s="108">
        <v>0.10299999999999999</v>
      </c>
      <c r="AA396" s="95"/>
      <c r="AB396" s="95"/>
      <c r="AC396" s="95"/>
      <c r="AD396" s="95"/>
      <c r="AG396" s="33"/>
      <c r="AH396" s="33"/>
      <c r="AI396" s="33"/>
      <c r="AJ396" s="33"/>
      <c r="AK396" s="33"/>
      <c r="AL396" s="33"/>
    </row>
    <row r="397" spans="1:38" ht="15.75" thickBot="1" x14ac:dyDescent="0.25">
      <c r="A397" t="s">
        <v>802</v>
      </c>
      <c r="B397" s="5">
        <v>0.89</v>
      </c>
      <c r="C397" s="5" t="str">
        <f t="shared" si="41"/>
        <v>30.89</v>
      </c>
      <c r="D397" s="77">
        <v>8.5999999999999993E-2</v>
      </c>
      <c r="E397" s="2" t="s">
        <v>822</v>
      </c>
      <c r="F397" s="77">
        <v>0.17799999999999999</v>
      </c>
      <c r="G397" s="2" t="s">
        <v>822</v>
      </c>
      <c r="H397" s="2" t="s">
        <v>822</v>
      </c>
      <c r="I397" s="2" t="s">
        <v>822</v>
      </c>
      <c r="J397" s="2" t="s">
        <v>822</v>
      </c>
      <c r="K397" s="2" t="s">
        <v>822</v>
      </c>
      <c r="L397" s="2" t="s">
        <v>822</v>
      </c>
      <c r="M397" s="2" t="s">
        <v>822</v>
      </c>
      <c r="N397" s="2" t="s">
        <v>4120</v>
      </c>
      <c r="U397" s="31"/>
      <c r="V397" s="31"/>
      <c r="W397" s="31"/>
      <c r="X397" s="5">
        <v>0.71</v>
      </c>
      <c r="Y397" s="108">
        <v>0.71</v>
      </c>
      <c r="Z397" s="108">
        <v>0.10199999999999999</v>
      </c>
      <c r="AA397" s="95"/>
      <c r="AB397" s="95"/>
      <c r="AC397" s="95"/>
      <c r="AD397" s="95"/>
      <c r="AG397" s="33"/>
      <c r="AH397" s="33"/>
      <c r="AI397" s="33"/>
      <c r="AJ397" s="33"/>
      <c r="AK397" s="33"/>
      <c r="AL397" s="33"/>
    </row>
    <row r="398" spans="1:38" ht="15" thickBot="1" x14ac:dyDescent="0.25">
      <c r="A398" t="s">
        <v>802</v>
      </c>
      <c r="B398" s="5">
        <v>0.9</v>
      </c>
      <c r="C398" s="5" t="str">
        <f t="shared" si="41"/>
        <v>30.9</v>
      </c>
      <c r="D398" s="77">
        <v>8.5000000000000006E-2</v>
      </c>
      <c r="E398" s="2" t="s">
        <v>822</v>
      </c>
      <c r="F398" s="77">
        <v>0.17799999999999999</v>
      </c>
      <c r="G398" s="2" t="s">
        <v>822</v>
      </c>
      <c r="H398" s="2" t="s">
        <v>822</v>
      </c>
      <c r="I398" s="2" t="s">
        <v>822</v>
      </c>
      <c r="J398" s="2" t="s">
        <v>822</v>
      </c>
      <c r="K398" s="2" t="s">
        <v>822</v>
      </c>
      <c r="L398" s="2" t="s">
        <v>822</v>
      </c>
      <c r="M398" s="2" t="s">
        <v>822</v>
      </c>
      <c r="N398" s="2" t="s">
        <v>4120</v>
      </c>
      <c r="U398" s="31"/>
      <c r="V398" s="31"/>
      <c r="W398" s="31"/>
      <c r="X398" s="5">
        <v>0.72</v>
      </c>
      <c r="Y398">
        <f>AVERAGE(Y397,Y399)</f>
        <v>0.72</v>
      </c>
      <c r="Z398">
        <f>AVERAGE(Z397,Z399)</f>
        <v>0.10150000000000001</v>
      </c>
      <c r="AA398" s="95"/>
      <c r="AB398" s="95"/>
      <c r="AC398" s="95"/>
      <c r="AD398" s="95"/>
      <c r="AG398" s="33"/>
      <c r="AH398" s="33"/>
      <c r="AI398" s="33"/>
      <c r="AJ398" s="33"/>
      <c r="AK398" s="33"/>
      <c r="AL398" s="33"/>
    </row>
    <row r="399" spans="1:38" ht="15.75" thickBot="1" x14ac:dyDescent="0.25">
      <c r="A399" t="s">
        <v>802</v>
      </c>
      <c r="B399" s="5">
        <v>0.91</v>
      </c>
      <c r="C399" s="5" t="str">
        <f t="shared" si="41"/>
        <v>30.91</v>
      </c>
      <c r="D399" s="77">
        <v>8.5000000000000006E-2</v>
      </c>
      <c r="E399" s="2" t="s">
        <v>822</v>
      </c>
      <c r="F399" s="77">
        <v>0.17799999999999999</v>
      </c>
      <c r="G399" s="2" t="s">
        <v>822</v>
      </c>
      <c r="H399" s="2" t="s">
        <v>822</v>
      </c>
      <c r="I399" s="2" t="s">
        <v>822</v>
      </c>
      <c r="J399" s="2" t="s">
        <v>822</v>
      </c>
      <c r="K399" s="2" t="s">
        <v>822</v>
      </c>
      <c r="L399" s="2" t="s">
        <v>822</v>
      </c>
      <c r="M399" s="2" t="s">
        <v>822</v>
      </c>
      <c r="N399" s="2" t="s">
        <v>4120</v>
      </c>
      <c r="U399" s="31"/>
      <c r="V399" s="31"/>
      <c r="W399" s="31"/>
      <c r="X399" s="5">
        <v>0.73</v>
      </c>
      <c r="Y399" s="108">
        <v>0.73</v>
      </c>
      <c r="Z399" s="108">
        <v>0.10100000000000001</v>
      </c>
      <c r="AA399" s="95"/>
      <c r="AB399" s="95"/>
      <c r="AC399" s="95"/>
      <c r="AD399" s="95"/>
      <c r="AG399" s="33"/>
      <c r="AH399" s="33"/>
      <c r="AI399" s="33"/>
      <c r="AJ399" s="33"/>
      <c r="AK399" s="33"/>
      <c r="AL399" s="33"/>
    </row>
    <row r="400" spans="1:38" ht="15" thickBot="1" x14ac:dyDescent="0.25">
      <c r="A400" t="s">
        <v>802</v>
      </c>
      <c r="B400" s="5">
        <v>0.92</v>
      </c>
      <c r="C400" s="5" t="str">
        <f t="shared" si="41"/>
        <v>30.92</v>
      </c>
      <c r="D400" s="77">
        <v>8.4000000000000005E-2</v>
      </c>
      <c r="E400" s="2" t="s">
        <v>822</v>
      </c>
      <c r="F400" s="77">
        <v>0.17799999999999999</v>
      </c>
      <c r="G400" s="2" t="s">
        <v>822</v>
      </c>
      <c r="H400" s="2" t="s">
        <v>822</v>
      </c>
      <c r="I400" s="2" t="s">
        <v>822</v>
      </c>
      <c r="J400" s="2" t="s">
        <v>822</v>
      </c>
      <c r="K400" s="2" t="s">
        <v>822</v>
      </c>
      <c r="L400" s="2" t="s">
        <v>822</v>
      </c>
      <c r="M400" s="2" t="s">
        <v>822</v>
      </c>
      <c r="N400" s="2" t="s">
        <v>4120</v>
      </c>
      <c r="U400" s="31"/>
      <c r="V400" s="31"/>
      <c r="W400" s="31"/>
      <c r="X400" s="5">
        <v>0.74</v>
      </c>
      <c r="Y400">
        <f>AVERAGE(Y399,Y401)</f>
        <v>0.74</v>
      </c>
      <c r="Z400">
        <f>AVERAGE(Z399,Z401)</f>
        <v>0.1</v>
      </c>
      <c r="AA400" s="95"/>
      <c r="AB400" s="95"/>
      <c r="AC400" s="95"/>
      <c r="AD400" s="95"/>
      <c r="AG400" s="33"/>
      <c r="AH400" s="33"/>
      <c r="AI400" s="33"/>
      <c r="AJ400" s="33"/>
      <c r="AK400" s="33"/>
      <c r="AL400" s="33"/>
    </row>
    <row r="401" spans="1:38" ht="15.75" thickBot="1" x14ac:dyDescent="0.25">
      <c r="A401" t="s">
        <v>802</v>
      </c>
      <c r="B401" s="5">
        <v>0.93</v>
      </c>
      <c r="C401" s="5" t="str">
        <f t="shared" si="41"/>
        <v>30.93</v>
      </c>
      <c r="D401" s="77">
        <v>8.3000000000000004E-2</v>
      </c>
      <c r="E401" s="2" t="s">
        <v>822</v>
      </c>
      <c r="F401" s="77">
        <v>0.17799999999999999</v>
      </c>
      <c r="G401" s="2" t="s">
        <v>822</v>
      </c>
      <c r="H401" s="2" t="s">
        <v>822</v>
      </c>
      <c r="I401" s="2" t="s">
        <v>822</v>
      </c>
      <c r="J401" s="2" t="s">
        <v>822</v>
      </c>
      <c r="K401" s="2" t="s">
        <v>822</v>
      </c>
      <c r="L401" s="2" t="s">
        <v>822</v>
      </c>
      <c r="M401" s="2" t="s">
        <v>822</v>
      </c>
      <c r="N401" s="2" t="s">
        <v>4120</v>
      </c>
      <c r="U401" s="31"/>
      <c r="V401" s="31"/>
      <c r="W401" s="31"/>
      <c r="X401" s="5">
        <v>0.75</v>
      </c>
      <c r="Y401" s="108">
        <v>0.75</v>
      </c>
      <c r="Z401" s="108">
        <v>9.9000000000000005E-2</v>
      </c>
      <c r="AA401" s="95"/>
      <c r="AB401" s="95"/>
      <c r="AC401" s="95"/>
      <c r="AD401" s="95"/>
      <c r="AG401" s="33"/>
      <c r="AH401" s="33"/>
      <c r="AI401" s="33"/>
      <c r="AJ401" s="33"/>
      <c r="AK401" s="33"/>
      <c r="AL401" s="33"/>
    </row>
    <row r="402" spans="1:38" ht="15" thickBot="1" x14ac:dyDescent="0.25">
      <c r="A402" t="s">
        <v>802</v>
      </c>
      <c r="B402" s="5">
        <v>0.94</v>
      </c>
      <c r="C402" s="5" t="str">
        <f t="shared" si="41"/>
        <v>30.94</v>
      </c>
      <c r="D402" s="77">
        <v>8.1000000000000003E-2</v>
      </c>
      <c r="E402" s="2" t="s">
        <v>822</v>
      </c>
      <c r="F402" s="77">
        <v>0.17799999999999999</v>
      </c>
      <c r="G402" s="2" t="s">
        <v>822</v>
      </c>
      <c r="H402" s="2" t="s">
        <v>822</v>
      </c>
      <c r="I402" s="2" t="s">
        <v>822</v>
      </c>
      <c r="J402" s="2" t="s">
        <v>822</v>
      </c>
      <c r="K402" s="2" t="s">
        <v>822</v>
      </c>
      <c r="L402" s="2" t="s">
        <v>822</v>
      </c>
      <c r="M402" s="2" t="s">
        <v>822</v>
      </c>
      <c r="N402" s="2" t="s">
        <v>4120</v>
      </c>
      <c r="U402" s="31"/>
      <c r="V402" s="31"/>
      <c r="W402" s="31"/>
      <c r="X402" s="5">
        <v>0.76</v>
      </c>
      <c r="Y402">
        <f>AVERAGE(Y401,Y403)</f>
        <v>0.76</v>
      </c>
      <c r="Z402">
        <f>AVERAGE(Z401,Z403)</f>
        <v>9.8000000000000004E-2</v>
      </c>
      <c r="AA402" s="95"/>
      <c r="AB402" s="95"/>
      <c r="AC402" s="95"/>
      <c r="AD402" s="95"/>
      <c r="AG402" s="33"/>
      <c r="AH402" s="33"/>
      <c r="AI402" s="33"/>
      <c r="AJ402" s="33"/>
      <c r="AK402" s="33"/>
      <c r="AL402" s="33"/>
    </row>
    <row r="403" spans="1:38" ht="15.75" thickBot="1" x14ac:dyDescent="0.25">
      <c r="A403" t="s">
        <v>802</v>
      </c>
      <c r="B403" s="5">
        <v>0.95</v>
      </c>
      <c r="C403" s="5" t="str">
        <f t="shared" si="41"/>
        <v>30.95</v>
      </c>
      <c r="D403" s="77">
        <v>8.1000000000000003E-2</v>
      </c>
      <c r="E403" s="2" t="s">
        <v>822</v>
      </c>
      <c r="F403" s="77">
        <v>0.17799999999999999</v>
      </c>
      <c r="G403" s="2" t="s">
        <v>822</v>
      </c>
      <c r="H403" s="2" t="s">
        <v>822</v>
      </c>
      <c r="I403" s="2" t="s">
        <v>822</v>
      </c>
      <c r="J403" s="2" t="s">
        <v>822</v>
      </c>
      <c r="K403" s="2" t="s">
        <v>822</v>
      </c>
      <c r="L403" s="2" t="s">
        <v>822</v>
      </c>
      <c r="M403" s="2" t="s">
        <v>822</v>
      </c>
      <c r="N403" s="2" t="s">
        <v>4120</v>
      </c>
      <c r="U403" s="31"/>
      <c r="V403" s="31"/>
      <c r="W403" s="31"/>
      <c r="X403" s="5">
        <v>0.77</v>
      </c>
      <c r="Y403" s="108">
        <v>0.77</v>
      </c>
      <c r="Z403" s="108">
        <v>9.7000000000000003E-2</v>
      </c>
      <c r="AA403" s="95"/>
      <c r="AB403" s="95"/>
      <c r="AC403" s="95"/>
      <c r="AD403" s="95"/>
      <c r="AG403" s="33"/>
      <c r="AH403" s="33"/>
      <c r="AI403" s="33"/>
      <c r="AJ403" s="33"/>
      <c r="AK403" s="33"/>
      <c r="AL403" s="33"/>
    </row>
    <row r="404" spans="1:38" ht="15.75" thickBot="1" x14ac:dyDescent="0.25">
      <c r="A404" t="s">
        <v>802</v>
      </c>
      <c r="B404" s="5">
        <v>0.96</v>
      </c>
      <c r="C404" s="5" t="str">
        <f t="shared" si="41"/>
        <v>30.96</v>
      </c>
      <c r="D404" s="77">
        <v>0.08</v>
      </c>
      <c r="E404" s="2" t="s">
        <v>822</v>
      </c>
      <c r="F404" s="77">
        <v>0.17799999999999999</v>
      </c>
      <c r="G404" s="2" t="s">
        <v>822</v>
      </c>
      <c r="H404" s="2" t="s">
        <v>822</v>
      </c>
      <c r="I404" s="2" t="s">
        <v>822</v>
      </c>
      <c r="J404" s="2" t="s">
        <v>822</v>
      </c>
      <c r="K404" s="2" t="s">
        <v>822</v>
      </c>
      <c r="L404" s="2" t="s">
        <v>822</v>
      </c>
      <c r="M404" s="2" t="s">
        <v>822</v>
      </c>
      <c r="N404" s="2" t="s">
        <v>4120</v>
      </c>
      <c r="U404" s="31"/>
      <c r="V404" s="31"/>
      <c r="W404" s="31"/>
      <c r="X404" s="5">
        <v>0.78</v>
      </c>
      <c r="Y404" s="108">
        <v>0.78</v>
      </c>
      <c r="Z404" s="108">
        <v>9.6000000000000002E-2</v>
      </c>
      <c r="AA404" s="95"/>
      <c r="AB404" s="95"/>
      <c r="AC404" s="95"/>
      <c r="AD404" s="95"/>
      <c r="AG404" s="33"/>
      <c r="AH404" s="33"/>
      <c r="AI404" s="33"/>
      <c r="AJ404" s="33"/>
      <c r="AK404" s="33"/>
      <c r="AL404" s="33"/>
    </row>
    <row r="405" spans="1:38" ht="15.75" thickBot="1" x14ac:dyDescent="0.25">
      <c r="A405" t="s">
        <v>802</v>
      </c>
      <c r="B405" s="5">
        <v>0.97</v>
      </c>
      <c r="C405" s="5" t="str">
        <f t="shared" si="41"/>
        <v>30.97</v>
      </c>
      <c r="D405" s="77">
        <v>7.9000000000000001E-2</v>
      </c>
      <c r="E405" s="2" t="s">
        <v>822</v>
      </c>
      <c r="F405" s="77">
        <v>0.17799999999999999</v>
      </c>
      <c r="G405" s="2" t="s">
        <v>822</v>
      </c>
      <c r="H405" s="2" t="s">
        <v>822</v>
      </c>
      <c r="I405" s="2" t="s">
        <v>822</v>
      </c>
      <c r="J405" s="2" t="s">
        <v>822</v>
      </c>
      <c r="K405" s="2" t="s">
        <v>822</v>
      </c>
      <c r="L405" s="2" t="s">
        <v>822</v>
      </c>
      <c r="M405" s="2" t="s">
        <v>822</v>
      </c>
      <c r="N405" s="2" t="s">
        <v>4120</v>
      </c>
      <c r="U405" s="31"/>
      <c r="V405" s="31"/>
      <c r="W405" s="31"/>
      <c r="X405" s="5">
        <v>0.79</v>
      </c>
      <c r="Y405" s="108">
        <v>0.79</v>
      </c>
      <c r="Z405" s="108">
        <v>9.5000000000000001E-2</v>
      </c>
      <c r="AA405" s="95"/>
      <c r="AB405" s="95"/>
      <c r="AC405" s="95"/>
      <c r="AD405" s="95"/>
      <c r="AG405" s="33"/>
      <c r="AH405" s="33"/>
      <c r="AI405" s="33"/>
      <c r="AJ405" s="33"/>
      <c r="AK405" s="33"/>
      <c r="AL405" s="33"/>
    </row>
    <row r="406" spans="1:38" ht="15.75" thickBot="1" x14ac:dyDescent="0.25">
      <c r="A406" t="s">
        <v>802</v>
      </c>
      <c r="B406" s="5">
        <v>0.98</v>
      </c>
      <c r="C406" s="5" t="str">
        <f t="shared" si="41"/>
        <v>30.98</v>
      </c>
      <c r="D406" s="77">
        <v>7.8E-2</v>
      </c>
      <c r="E406" s="2" t="s">
        <v>822</v>
      </c>
      <c r="F406" s="77">
        <v>0.17799999999999999</v>
      </c>
      <c r="G406" s="2" t="s">
        <v>822</v>
      </c>
      <c r="H406" s="2" t="s">
        <v>822</v>
      </c>
      <c r="I406" s="2" t="s">
        <v>822</v>
      </c>
      <c r="J406" s="2" t="s">
        <v>822</v>
      </c>
      <c r="K406" s="2" t="s">
        <v>822</v>
      </c>
      <c r="L406" s="2" t="s">
        <v>822</v>
      </c>
      <c r="M406" s="2" t="s">
        <v>822</v>
      </c>
      <c r="N406" s="2" t="s">
        <v>4120</v>
      </c>
      <c r="U406" s="31"/>
      <c r="V406" s="31"/>
      <c r="W406" s="31"/>
      <c r="X406" s="5">
        <v>0.8</v>
      </c>
      <c r="Y406" s="108">
        <v>0.8</v>
      </c>
      <c r="Z406" s="108">
        <v>9.4E-2</v>
      </c>
      <c r="AA406" s="95"/>
      <c r="AB406" s="95"/>
      <c r="AC406" s="95"/>
      <c r="AD406" s="95"/>
      <c r="AG406" s="33"/>
      <c r="AH406" s="33"/>
      <c r="AI406" s="33"/>
      <c r="AJ406" s="33"/>
      <c r="AK406" s="33"/>
      <c r="AL406" s="33"/>
    </row>
    <row r="407" spans="1:38" ht="15.75" thickBot="1" x14ac:dyDescent="0.25">
      <c r="A407" t="s">
        <v>802</v>
      </c>
      <c r="B407" s="5">
        <v>0.99</v>
      </c>
      <c r="C407" s="5" t="str">
        <f t="shared" si="41"/>
        <v>30.99</v>
      </c>
      <c r="D407" s="77">
        <v>7.6999999999999999E-2</v>
      </c>
      <c r="E407" s="2" t="s">
        <v>822</v>
      </c>
      <c r="F407" s="77">
        <v>0.17799999999999999</v>
      </c>
      <c r="G407" s="2" t="s">
        <v>822</v>
      </c>
      <c r="H407" s="2" t="s">
        <v>822</v>
      </c>
      <c r="I407" s="2" t="s">
        <v>822</v>
      </c>
      <c r="J407" s="2" t="s">
        <v>822</v>
      </c>
      <c r="K407" s="2" t="s">
        <v>822</v>
      </c>
      <c r="L407" s="2" t="s">
        <v>822</v>
      </c>
      <c r="M407" s="2" t="s">
        <v>822</v>
      </c>
      <c r="N407" s="2" t="s">
        <v>4120</v>
      </c>
      <c r="U407" s="31"/>
      <c r="V407" s="31"/>
      <c r="W407" s="31"/>
      <c r="X407" s="5">
        <v>0.81</v>
      </c>
      <c r="Y407" s="108">
        <v>0.81</v>
      </c>
      <c r="Z407" s="108">
        <v>9.2999999999999999E-2</v>
      </c>
      <c r="AA407" s="95"/>
      <c r="AB407" s="95"/>
      <c r="AC407" s="95"/>
      <c r="AD407" s="95"/>
      <c r="AG407" s="33"/>
      <c r="AH407" s="33"/>
      <c r="AI407" s="33"/>
      <c r="AJ407" s="33"/>
      <c r="AK407" s="33"/>
      <c r="AL407" s="33"/>
    </row>
    <row r="408" spans="1:38" ht="15.75" thickBot="1" x14ac:dyDescent="0.25">
      <c r="A408" t="s">
        <v>802</v>
      </c>
      <c r="B408" s="5">
        <v>1</v>
      </c>
      <c r="C408" s="5" t="str">
        <f t="shared" si="41"/>
        <v>31</v>
      </c>
      <c r="D408" s="77">
        <v>7.5999999999999998E-2</v>
      </c>
      <c r="E408" s="2" t="s">
        <v>822</v>
      </c>
      <c r="F408" s="77">
        <v>0.17799999999999999</v>
      </c>
      <c r="G408" s="2" t="s">
        <v>822</v>
      </c>
      <c r="H408" s="2" t="s">
        <v>822</v>
      </c>
      <c r="I408" s="2" t="s">
        <v>822</v>
      </c>
      <c r="J408" s="2" t="s">
        <v>822</v>
      </c>
      <c r="K408" s="2" t="s">
        <v>822</v>
      </c>
      <c r="L408" s="2" t="s">
        <v>822</v>
      </c>
      <c r="M408" s="2" t="s">
        <v>822</v>
      </c>
      <c r="N408" s="2" t="s">
        <v>4120</v>
      </c>
      <c r="U408" s="31"/>
      <c r="V408" s="31"/>
      <c r="W408" s="31"/>
      <c r="X408" s="5">
        <v>0.82</v>
      </c>
      <c r="Y408" s="108">
        <v>0.82</v>
      </c>
      <c r="Z408" s="108">
        <v>9.1999999999999998E-2</v>
      </c>
      <c r="AA408" s="95"/>
      <c r="AB408" s="95"/>
      <c r="AC408" s="95"/>
      <c r="AD408" s="95"/>
      <c r="AG408" s="33"/>
      <c r="AH408" s="33"/>
      <c r="AI408" s="33"/>
      <c r="AJ408" s="33"/>
      <c r="AK408" s="33"/>
      <c r="AL408" s="33"/>
    </row>
    <row r="409" spans="1:38" ht="15.75" thickBot="1" x14ac:dyDescent="0.25">
      <c r="A409" t="s">
        <v>802</v>
      </c>
      <c r="B409" s="5">
        <v>1.01</v>
      </c>
      <c r="C409" s="5" t="str">
        <f t="shared" si="41"/>
        <v>31.01</v>
      </c>
      <c r="D409" s="77">
        <v>7.4999999999999997E-2</v>
      </c>
      <c r="E409" s="2" t="s">
        <v>822</v>
      </c>
      <c r="F409" s="77">
        <v>0.17799999999999999</v>
      </c>
      <c r="G409" s="2" t="s">
        <v>822</v>
      </c>
      <c r="H409" s="2" t="s">
        <v>822</v>
      </c>
      <c r="I409" s="2" t="s">
        <v>822</v>
      </c>
      <c r="J409" s="2" t="s">
        <v>822</v>
      </c>
      <c r="K409" s="2" t="s">
        <v>822</v>
      </c>
      <c r="L409" s="2" t="s">
        <v>822</v>
      </c>
      <c r="M409" s="2" t="s">
        <v>822</v>
      </c>
      <c r="N409" s="2" t="s">
        <v>4120</v>
      </c>
      <c r="U409" s="31"/>
      <c r="V409" s="31"/>
      <c r="W409" s="31"/>
      <c r="X409" s="5">
        <v>0.83</v>
      </c>
      <c r="Y409" s="108">
        <v>0.83</v>
      </c>
      <c r="Z409" s="108">
        <v>9.0999999999999998E-2</v>
      </c>
      <c r="AG409" s="33"/>
      <c r="AH409" s="33"/>
      <c r="AI409" s="33"/>
      <c r="AJ409" s="33"/>
      <c r="AK409" s="33"/>
      <c r="AL409" s="33"/>
    </row>
    <row r="410" spans="1:38" ht="15.75" thickBot="1" x14ac:dyDescent="0.25">
      <c r="A410" t="s">
        <v>802</v>
      </c>
      <c r="B410" s="5">
        <v>1.02</v>
      </c>
      <c r="C410" s="5" t="str">
        <f t="shared" si="41"/>
        <v>31.02</v>
      </c>
      <c r="D410" s="77">
        <v>7.4999999999999997E-2</v>
      </c>
      <c r="E410" s="2" t="s">
        <v>822</v>
      </c>
      <c r="F410" s="77">
        <v>0.17799999999999999</v>
      </c>
      <c r="G410" s="2" t="s">
        <v>822</v>
      </c>
      <c r="H410" s="2" t="s">
        <v>822</v>
      </c>
      <c r="I410" s="2" t="s">
        <v>822</v>
      </c>
      <c r="J410" s="2" t="s">
        <v>822</v>
      </c>
      <c r="K410" s="2" t="s">
        <v>822</v>
      </c>
      <c r="L410" s="2" t="s">
        <v>822</v>
      </c>
      <c r="M410" s="2" t="s">
        <v>822</v>
      </c>
      <c r="N410" s="2" t="s">
        <v>4120</v>
      </c>
      <c r="U410" s="31"/>
      <c r="V410" s="31"/>
      <c r="W410" s="31"/>
      <c r="X410" s="5">
        <v>0.84</v>
      </c>
      <c r="Y410" s="108">
        <v>0.84</v>
      </c>
      <c r="Z410" s="108">
        <v>9.0999999999999998E-2</v>
      </c>
      <c r="AA410" s="95"/>
      <c r="AB410" s="95"/>
      <c r="AC410" s="95"/>
      <c r="AD410" s="95"/>
      <c r="AG410" s="33"/>
      <c r="AH410" s="33"/>
      <c r="AI410" s="33"/>
      <c r="AJ410" s="33"/>
      <c r="AK410" s="33"/>
      <c r="AL410" s="33"/>
    </row>
    <row r="411" spans="1:38" ht="15.75" thickBot="1" x14ac:dyDescent="0.25">
      <c r="A411" t="s">
        <v>802</v>
      </c>
      <c r="B411" s="5">
        <v>1.03</v>
      </c>
      <c r="C411" s="5" t="str">
        <f t="shared" si="41"/>
        <v>31.03</v>
      </c>
      <c r="D411" s="77">
        <v>7.3999999999999996E-2</v>
      </c>
      <c r="E411" s="2" t="s">
        <v>822</v>
      </c>
      <c r="F411" s="77">
        <v>0.17799999999999999</v>
      </c>
      <c r="G411" s="2" t="s">
        <v>822</v>
      </c>
      <c r="H411" s="2" t="s">
        <v>822</v>
      </c>
      <c r="I411" s="2" t="s">
        <v>822</v>
      </c>
      <c r="J411" s="2" t="s">
        <v>822</v>
      </c>
      <c r="K411" s="2" t="s">
        <v>822</v>
      </c>
      <c r="L411" s="2" t="s">
        <v>822</v>
      </c>
      <c r="M411" s="2" t="s">
        <v>822</v>
      </c>
      <c r="N411" s="2" t="s">
        <v>4120</v>
      </c>
      <c r="U411" s="31"/>
      <c r="V411" s="31"/>
      <c r="W411" s="31"/>
      <c r="X411" s="5">
        <v>0.85</v>
      </c>
      <c r="Y411" s="108">
        <v>0.85</v>
      </c>
      <c r="Z411" s="108">
        <v>8.8999999999999996E-2</v>
      </c>
      <c r="AA411" s="95"/>
      <c r="AB411" s="95"/>
      <c r="AC411" s="95"/>
      <c r="AD411" s="95"/>
      <c r="AG411" s="33"/>
      <c r="AH411" s="33"/>
      <c r="AI411" s="33"/>
      <c r="AJ411" s="33"/>
      <c r="AK411" s="33"/>
      <c r="AL411" s="33"/>
    </row>
    <row r="412" spans="1:38" ht="15.75" thickBot="1" x14ac:dyDescent="0.25">
      <c r="A412" t="s">
        <v>802</v>
      </c>
      <c r="B412" s="5">
        <v>1.04</v>
      </c>
      <c r="C412" s="5" t="str">
        <f t="shared" si="41"/>
        <v>31.04</v>
      </c>
      <c r="D412" s="77">
        <v>7.2999999999999995E-2</v>
      </c>
      <c r="E412" s="2" t="s">
        <v>822</v>
      </c>
      <c r="F412" s="77">
        <v>0.17799999999999999</v>
      </c>
      <c r="G412" s="2" t="s">
        <v>822</v>
      </c>
      <c r="H412" s="2" t="s">
        <v>822</v>
      </c>
      <c r="I412" s="2" t="s">
        <v>822</v>
      </c>
      <c r="J412" s="2" t="s">
        <v>822</v>
      </c>
      <c r="K412" s="2" t="s">
        <v>822</v>
      </c>
      <c r="L412" s="2" t="s">
        <v>822</v>
      </c>
      <c r="M412" s="2" t="s">
        <v>822</v>
      </c>
      <c r="N412" s="2" t="s">
        <v>4120</v>
      </c>
      <c r="U412" s="31"/>
      <c r="V412" s="31"/>
      <c r="W412" s="31"/>
      <c r="X412" s="5">
        <v>0.86</v>
      </c>
      <c r="Y412" s="108">
        <v>0.86</v>
      </c>
      <c r="Z412" s="108">
        <v>8.8999999999999996E-2</v>
      </c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</row>
    <row r="413" spans="1:38" ht="15.75" thickBot="1" x14ac:dyDescent="0.25">
      <c r="A413" t="s">
        <v>802</v>
      </c>
      <c r="B413" s="5">
        <v>1.05</v>
      </c>
      <c r="C413" s="5" t="str">
        <f t="shared" si="41"/>
        <v>31.05</v>
      </c>
      <c r="D413" s="77">
        <v>7.1999999999999995E-2</v>
      </c>
      <c r="E413" s="2" t="s">
        <v>822</v>
      </c>
      <c r="F413" s="77">
        <v>0.17799999999999999</v>
      </c>
      <c r="G413" s="2" t="s">
        <v>822</v>
      </c>
      <c r="H413" s="2" t="s">
        <v>822</v>
      </c>
      <c r="I413" s="2" t="s">
        <v>822</v>
      </c>
      <c r="J413" s="2" t="s">
        <v>822</v>
      </c>
      <c r="K413" s="2" t="s">
        <v>822</v>
      </c>
      <c r="L413" s="2" t="s">
        <v>822</v>
      </c>
      <c r="M413" s="2" t="s">
        <v>822</v>
      </c>
      <c r="N413" s="2" t="s">
        <v>4120</v>
      </c>
      <c r="U413" s="31"/>
      <c r="V413" s="31"/>
      <c r="W413" s="31"/>
      <c r="X413" s="5">
        <v>0.87</v>
      </c>
      <c r="Y413" s="108">
        <v>0.87</v>
      </c>
      <c r="Z413" s="108">
        <v>8.7999999999999995E-2</v>
      </c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</row>
    <row r="414" spans="1:38" ht="15.75" thickBot="1" x14ac:dyDescent="0.25">
      <c r="A414" t="s">
        <v>802</v>
      </c>
      <c r="B414" s="5">
        <v>1.06</v>
      </c>
      <c r="C414" s="5" t="str">
        <f t="shared" si="41"/>
        <v>31.06</v>
      </c>
      <c r="D414" s="77">
        <v>7.0999999999999994E-2</v>
      </c>
      <c r="E414" s="2" t="s">
        <v>822</v>
      </c>
      <c r="F414" s="77">
        <v>0.17799999999999999</v>
      </c>
      <c r="G414" s="2" t="s">
        <v>822</v>
      </c>
      <c r="H414" s="2" t="s">
        <v>822</v>
      </c>
      <c r="I414" s="2" t="s">
        <v>822</v>
      </c>
      <c r="J414" s="2" t="s">
        <v>822</v>
      </c>
      <c r="K414" s="2" t="s">
        <v>822</v>
      </c>
      <c r="L414" s="2" t="s">
        <v>822</v>
      </c>
      <c r="M414" s="2" t="s">
        <v>822</v>
      </c>
      <c r="N414" s="2" t="s">
        <v>4120</v>
      </c>
      <c r="U414" s="31"/>
      <c r="V414" s="31"/>
      <c r="W414" s="31"/>
      <c r="X414" s="5">
        <v>0.88</v>
      </c>
      <c r="Y414" s="108">
        <v>0.88</v>
      </c>
      <c r="Z414" s="108">
        <v>8.6999999999999994E-2</v>
      </c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</row>
    <row r="415" spans="1:38" x14ac:dyDescent="0.2">
      <c r="A415" t="s">
        <v>802</v>
      </c>
      <c r="B415" s="5">
        <v>1.07</v>
      </c>
      <c r="C415" s="5" t="str">
        <f t="shared" si="41"/>
        <v>31.07</v>
      </c>
      <c r="D415" s="77">
        <v>7.0000000000000007E-2</v>
      </c>
      <c r="E415" s="2" t="s">
        <v>822</v>
      </c>
      <c r="F415" s="77">
        <v>0.17799999999999999</v>
      </c>
      <c r="G415" s="2" t="s">
        <v>822</v>
      </c>
      <c r="H415" s="2" t="s">
        <v>822</v>
      </c>
      <c r="I415" s="2" t="s">
        <v>822</v>
      </c>
      <c r="J415" s="2" t="s">
        <v>822</v>
      </c>
      <c r="K415" s="2" t="s">
        <v>822</v>
      </c>
      <c r="L415" s="2" t="s">
        <v>822</v>
      </c>
      <c r="M415" s="2" t="s">
        <v>822</v>
      </c>
      <c r="N415" s="2" t="s">
        <v>4120</v>
      </c>
      <c r="U415" s="31"/>
      <c r="V415" s="31"/>
      <c r="W415" s="31"/>
      <c r="X415" s="5">
        <v>0.89</v>
      </c>
      <c r="Y415">
        <f>(Y417-Y414)/3 +Y414</f>
        <v>0.89</v>
      </c>
      <c r="Z415" s="71">
        <f>ROUND((Z417-Z414)/3 +Z414,3)</f>
        <v>8.5999999999999993E-2</v>
      </c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</row>
    <row r="416" spans="1:38" x14ac:dyDescent="0.2">
      <c r="A416" t="s">
        <v>802</v>
      </c>
      <c r="B416" s="5">
        <v>1.08</v>
      </c>
      <c r="C416" s="5" t="str">
        <f t="shared" si="41"/>
        <v>31.08</v>
      </c>
      <c r="D416" s="77">
        <v>6.9000000000000006E-2</v>
      </c>
      <c r="E416" s="2" t="s">
        <v>822</v>
      </c>
      <c r="F416" s="77">
        <v>0.17799999999999999</v>
      </c>
      <c r="G416" s="2" t="s">
        <v>822</v>
      </c>
      <c r="H416" s="2" t="s">
        <v>822</v>
      </c>
      <c r="I416" s="2" t="s">
        <v>822</v>
      </c>
      <c r="J416" s="2" t="s">
        <v>822</v>
      </c>
      <c r="K416" s="2" t="s">
        <v>822</v>
      </c>
      <c r="L416" s="2" t="s">
        <v>822</v>
      </c>
      <c r="M416" s="2" t="s">
        <v>822</v>
      </c>
      <c r="N416" s="2" t="s">
        <v>4120</v>
      </c>
      <c r="U416" s="31"/>
      <c r="V416" s="31"/>
      <c r="W416" s="31"/>
      <c r="X416" s="5">
        <v>0.9</v>
      </c>
      <c r="Y416">
        <f>(Y417-Y414)/3 +Y415</f>
        <v>0.9</v>
      </c>
      <c r="Z416" s="71">
        <f>ROUND((Z417-Z414)/3 +Z415,3)</f>
        <v>8.5000000000000006E-2</v>
      </c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</row>
    <row r="417" spans="1:38" ht="15.75" thickBot="1" x14ac:dyDescent="0.25">
      <c r="A417" t="s">
        <v>802</v>
      </c>
      <c r="B417" s="5">
        <v>1.0900000000000001</v>
      </c>
      <c r="C417" s="5" t="str">
        <f t="shared" si="41"/>
        <v>31.09</v>
      </c>
      <c r="D417" s="77">
        <v>6.8000000000000005E-2</v>
      </c>
      <c r="E417" s="2" t="s">
        <v>822</v>
      </c>
      <c r="F417" s="77">
        <v>0.17799999999999999</v>
      </c>
      <c r="G417" s="2" t="s">
        <v>822</v>
      </c>
      <c r="H417" s="2" t="s">
        <v>822</v>
      </c>
      <c r="I417" s="2" t="s">
        <v>822</v>
      </c>
      <c r="J417" s="2" t="s">
        <v>822</v>
      </c>
      <c r="K417" s="2" t="s">
        <v>822</v>
      </c>
      <c r="L417" s="2" t="s">
        <v>822</v>
      </c>
      <c r="M417" s="2" t="s">
        <v>822</v>
      </c>
      <c r="N417" s="2" t="s">
        <v>4120</v>
      </c>
      <c r="U417" s="31"/>
      <c r="V417" s="31"/>
      <c r="W417" s="31"/>
      <c r="X417" s="5">
        <v>0.91</v>
      </c>
      <c r="Y417" s="108">
        <v>0.91</v>
      </c>
      <c r="Z417" s="108">
        <v>8.5000000000000006E-2</v>
      </c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</row>
    <row r="418" spans="1:38" x14ac:dyDescent="0.2">
      <c r="A418" t="s">
        <v>802</v>
      </c>
      <c r="B418" s="5">
        <v>1.1000000000000001</v>
      </c>
      <c r="C418" s="5" t="str">
        <f t="shared" si="41"/>
        <v>31.1</v>
      </c>
      <c r="D418" s="77">
        <v>6.7000000000000004E-2</v>
      </c>
      <c r="E418" s="2" t="s">
        <v>822</v>
      </c>
      <c r="F418" s="77">
        <v>0.17799999999999999</v>
      </c>
      <c r="G418" s="2" t="s">
        <v>822</v>
      </c>
      <c r="H418" s="2" t="s">
        <v>822</v>
      </c>
      <c r="I418" s="2" t="s">
        <v>822</v>
      </c>
      <c r="J418" s="2" t="s">
        <v>822</v>
      </c>
      <c r="K418" s="2" t="s">
        <v>822</v>
      </c>
      <c r="L418" s="2" t="s">
        <v>822</v>
      </c>
      <c r="M418" s="2" t="s">
        <v>822</v>
      </c>
      <c r="N418" s="2" t="s">
        <v>4120</v>
      </c>
      <c r="U418" s="31"/>
      <c r="V418" s="31"/>
      <c r="W418" s="31"/>
      <c r="X418" s="5">
        <v>0.92</v>
      </c>
      <c r="Y418">
        <f>AVERAGE(Y417,Y419)</f>
        <v>0.92</v>
      </c>
      <c r="Z418">
        <f>AVERAGE(Z417,Z419)</f>
        <v>8.4000000000000005E-2</v>
      </c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</row>
    <row r="419" spans="1:38" ht="15.75" thickBot="1" x14ac:dyDescent="0.25">
      <c r="A419" t="s">
        <v>802</v>
      </c>
      <c r="B419" s="5">
        <v>1.1100000000000001</v>
      </c>
      <c r="C419" s="5" t="str">
        <f t="shared" si="41"/>
        <v>31.11</v>
      </c>
      <c r="D419" s="77">
        <v>6.7000000000000004E-2</v>
      </c>
      <c r="E419" s="2" t="s">
        <v>822</v>
      </c>
      <c r="F419" s="77">
        <v>0.17799999999999999</v>
      </c>
      <c r="G419" s="2" t="s">
        <v>822</v>
      </c>
      <c r="H419" s="2" t="s">
        <v>822</v>
      </c>
      <c r="I419" s="2" t="s">
        <v>822</v>
      </c>
      <c r="J419" s="2" t="s">
        <v>822</v>
      </c>
      <c r="K419" s="2" t="s">
        <v>822</v>
      </c>
      <c r="L419" s="2" t="s">
        <v>822</v>
      </c>
      <c r="M419" s="2" t="s">
        <v>822</v>
      </c>
      <c r="N419" s="2" t="s">
        <v>4120</v>
      </c>
      <c r="U419" s="31"/>
      <c r="V419" s="31"/>
      <c r="W419" s="31"/>
      <c r="X419" s="5">
        <v>0.93</v>
      </c>
      <c r="Y419" s="108">
        <v>0.93</v>
      </c>
      <c r="Z419" s="108">
        <v>8.3000000000000004E-2</v>
      </c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</row>
    <row r="420" spans="1:38" ht="15.75" thickBot="1" x14ac:dyDescent="0.25">
      <c r="A420" t="s">
        <v>802</v>
      </c>
      <c r="B420" s="5">
        <v>1.1200000000000001</v>
      </c>
      <c r="C420" s="5" t="str">
        <f t="shared" si="41"/>
        <v>31.12</v>
      </c>
      <c r="D420" s="77">
        <v>6.6000000000000003E-2</v>
      </c>
      <c r="E420" s="2" t="s">
        <v>822</v>
      </c>
      <c r="F420" s="77">
        <v>0.17799999999999999</v>
      </c>
      <c r="G420" s="2" t="s">
        <v>822</v>
      </c>
      <c r="H420" s="2" t="s">
        <v>822</v>
      </c>
      <c r="I420" s="2" t="s">
        <v>822</v>
      </c>
      <c r="J420" s="2" t="s">
        <v>822</v>
      </c>
      <c r="K420" s="2" t="s">
        <v>822</v>
      </c>
      <c r="L420" s="2" t="s">
        <v>822</v>
      </c>
      <c r="M420" s="2" t="s">
        <v>822</v>
      </c>
      <c r="N420" s="2" t="s">
        <v>4120</v>
      </c>
      <c r="U420" s="31"/>
      <c r="V420" s="31"/>
      <c r="W420" s="31"/>
      <c r="X420" s="5">
        <v>0.94</v>
      </c>
      <c r="Y420" s="108">
        <v>0.94</v>
      </c>
      <c r="Z420" s="108">
        <v>8.1000000000000003E-2</v>
      </c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</row>
    <row r="421" spans="1:38" ht="15.75" thickBot="1" x14ac:dyDescent="0.25">
      <c r="A421" t="s">
        <v>802</v>
      </c>
      <c r="B421" s="5">
        <v>1.1299999999999999</v>
      </c>
      <c r="C421" s="5" t="str">
        <f t="shared" si="41"/>
        <v>31.13</v>
      </c>
      <c r="D421" s="77">
        <v>6.5000000000000002E-2</v>
      </c>
      <c r="E421" s="2" t="s">
        <v>822</v>
      </c>
      <c r="F421" s="77">
        <v>0.17799999999999999</v>
      </c>
      <c r="G421" s="2" t="s">
        <v>822</v>
      </c>
      <c r="H421" s="2" t="s">
        <v>822</v>
      </c>
      <c r="I421" s="2" t="s">
        <v>822</v>
      </c>
      <c r="J421" s="2" t="s">
        <v>822</v>
      </c>
      <c r="K421" s="2" t="s">
        <v>822</v>
      </c>
      <c r="L421" s="2" t="s">
        <v>822</v>
      </c>
      <c r="M421" s="2" t="s">
        <v>822</v>
      </c>
      <c r="N421" s="2" t="s">
        <v>4120</v>
      </c>
      <c r="U421" s="31"/>
      <c r="V421" s="31"/>
      <c r="W421" s="31"/>
      <c r="X421" s="5">
        <v>0.95</v>
      </c>
      <c r="Y421" s="108">
        <v>0.95</v>
      </c>
      <c r="Z421" s="108">
        <v>8.1000000000000003E-2</v>
      </c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</row>
    <row r="422" spans="1:38" ht="15.75" thickBot="1" x14ac:dyDescent="0.25">
      <c r="A422" t="s">
        <v>802</v>
      </c>
      <c r="B422" s="5">
        <v>1.1399999999999999</v>
      </c>
      <c r="C422" s="5" t="str">
        <f t="shared" si="41"/>
        <v>31.14</v>
      </c>
      <c r="D422" s="77">
        <v>6.4000000000000001E-2</v>
      </c>
      <c r="E422" s="2" t="s">
        <v>822</v>
      </c>
      <c r="F422" s="77">
        <v>0.17799999999999999</v>
      </c>
      <c r="G422" s="2" t="s">
        <v>822</v>
      </c>
      <c r="H422" s="2" t="s">
        <v>822</v>
      </c>
      <c r="I422" s="2" t="s">
        <v>822</v>
      </c>
      <c r="J422" s="2" t="s">
        <v>822</v>
      </c>
      <c r="K422" s="2" t="s">
        <v>822</v>
      </c>
      <c r="L422" s="2" t="s">
        <v>822</v>
      </c>
      <c r="M422" s="2" t="s">
        <v>822</v>
      </c>
      <c r="N422" s="2" t="s">
        <v>4120</v>
      </c>
      <c r="U422" s="31"/>
      <c r="V422" s="31"/>
      <c r="W422" s="31"/>
      <c r="X422" s="5">
        <v>0.96</v>
      </c>
      <c r="Y422" s="108">
        <v>0.96</v>
      </c>
      <c r="Z422" s="108">
        <v>0.08</v>
      </c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</row>
    <row r="423" spans="1:38" ht="15.75" thickBot="1" x14ac:dyDescent="0.25">
      <c r="A423" t="s">
        <v>802</v>
      </c>
      <c r="B423" s="5">
        <v>1.1499999999999999</v>
      </c>
      <c r="C423" s="5" t="str">
        <f t="shared" si="41"/>
        <v>31.15</v>
      </c>
      <c r="D423" s="77">
        <v>6.3E-2</v>
      </c>
      <c r="E423" s="2" t="s">
        <v>822</v>
      </c>
      <c r="F423" s="77">
        <v>0.17799999999999999</v>
      </c>
      <c r="G423" s="2" t="s">
        <v>822</v>
      </c>
      <c r="H423" s="2" t="s">
        <v>822</v>
      </c>
      <c r="I423" s="2" t="s">
        <v>822</v>
      </c>
      <c r="J423" s="2" t="s">
        <v>822</v>
      </c>
      <c r="K423" s="2" t="s">
        <v>822</v>
      </c>
      <c r="L423" s="2" t="s">
        <v>822</v>
      </c>
      <c r="M423" s="2" t="s">
        <v>822</v>
      </c>
      <c r="N423" s="2" t="s">
        <v>4120</v>
      </c>
      <c r="U423" s="31"/>
      <c r="V423" s="31"/>
      <c r="W423" s="31"/>
      <c r="X423" s="5">
        <v>0.97</v>
      </c>
      <c r="Y423" s="108">
        <v>0.97</v>
      </c>
      <c r="Z423" s="108">
        <v>7.9000000000000001E-2</v>
      </c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</row>
    <row r="424" spans="1:38" x14ac:dyDescent="0.2">
      <c r="A424" t="s">
        <v>802</v>
      </c>
      <c r="B424" s="5">
        <v>1.1599999999999999</v>
      </c>
      <c r="C424" s="5" t="str">
        <f t="shared" si="41"/>
        <v>31.16</v>
      </c>
      <c r="D424" s="77">
        <v>6.2E-2</v>
      </c>
      <c r="E424" s="2" t="s">
        <v>822</v>
      </c>
      <c r="F424" s="77">
        <v>0.17799999999999999</v>
      </c>
      <c r="G424" s="2" t="s">
        <v>822</v>
      </c>
      <c r="H424" s="2" t="s">
        <v>822</v>
      </c>
      <c r="I424" s="2" t="s">
        <v>822</v>
      </c>
      <c r="J424" s="2" t="s">
        <v>822</v>
      </c>
      <c r="K424" s="2" t="s">
        <v>822</v>
      </c>
      <c r="L424" s="2" t="s">
        <v>822</v>
      </c>
      <c r="M424" s="2" t="s">
        <v>822</v>
      </c>
      <c r="N424" s="2" t="s">
        <v>4120</v>
      </c>
      <c r="U424" s="31"/>
      <c r="V424" s="31"/>
      <c r="W424" s="31"/>
      <c r="X424" s="5">
        <v>0.98</v>
      </c>
      <c r="Y424">
        <f>((Y$427-Y$423)/((X$427-X$423)*100))+Y423</f>
        <v>0.98</v>
      </c>
      <c r="Z424">
        <f>ROUND(((Z$427-Z$423)/((Y$427-Y$423)*100))+Z423,3)</f>
        <v>7.8E-2</v>
      </c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</row>
    <row r="425" spans="1:38" x14ac:dyDescent="0.2">
      <c r="A425" t="s">
        <v>802</v>
      </c>
      <c r="B425" s="5">
        <v>1.17</v>
      </c>
      <c r="C425" s="5" t="str">
        <f t="shared" si="41"/>
        <v>31.17</v>
      </c>
      <c r="D425" s="77">
        <v>6.0999999999999999E-2</v>
      </c>
      <c r="E425" s="2" t="s">
        <v>822</v>
      </c>
      <c r="F425" s="77">
        <v>0.17799999999999999</v>
      </c>
      <c r="G425" s="2" t="s">
        <v>822</v>
      </c>
      <c r="H425" s="2" t="s">
        <v>822</v>
      </c>
      <c r="I425" s="2" t="s">
        <v>822</v>
      </c>
      <c r="J425" s="2" t="s">
        <v>822</v>
      </c>
      <c r="K425" s="2" t="s">
        <v>822</v>
      </c>
      <c r="L425" s="2" t="s">
        <v>822</v>
      </c>
      <c r="M425" s="2" t="s">
        <v>822</v>
      </c>
      <c r="N425" s="2" t="s">
        <v>4120</v>
      </c>
      <c r="U425" s="31"/>
      <c r="V425" s="31"/>
      <c r="W425" s="31"/>
      <c r="X425" s="5">
        <v>0.99</v>
      </c>
      <c r="Y425">
        <f>((Y$427-Y$423)/((X$427-X$423)*100))+Y424</f>
        <v>0.99</v>
      </c>
      <c r="Z425">
        <f>ROUND(((Z$427-Z$423)/((Y$427-Y$423)*100))+Z424,3)</f>
        <v>7.6999999999999999E-2</v>
      </c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</row>
    <row r="426" spans="1:38" x14ac:dyDescent="0.2">
      <c r="A426" t="s">
        <v>802</v>
      </c>
      <c r="B426" s="5">
        <v>1.18</v>
      </c>
      <c r="C426" s="5" t="str">
        <f t="shared" ref="C426:C489" si="42">SUBSTITUTE(3&amp;B426," ","")</f>
        <v>31.18</v>
      </c>
      <c r="D426" s="77">
        <v>0.06</v>
      </c>
      <c r="E426" s="2" t="s">
        <v>822</v>
      </c>
      <c r="F426" s="77">
        <v>0.17799999999999999</v>
      </c>
      <c r="G426" s="2" t="s">
        <v>822</v>
      </c>
      <c r="H426" s="2" t="s">
        <v>822</v>
      </c>
      <c r="I426" s="2" t="s">
        <v>822</v>
      </c>
      <c r="J426" s="2" t="s">
        <v>822</v>
      </c>
      <c r="K426" s="2" t="s">
        <v>822</v>
      </c>
      <c r="L426" s="2" t="s">
        <v>822</v>
      </c>
      <c r="M426" s="2" t="s">
        <v>822</v>
      </c>
      <c r="N426" s="2" t="s">
        <v>4120</v>
      </c>
      <c r="U426" s="31"/>
      <c r="V426" s="31"/>
      <c r="W426" s="31"/>
      <c r="X426" s="5">
        <v>1</v>
      </c>
      <c r="Y426">
        <f>((Y$427-Y$423)/((X$427-X$423)*100))+Y425</f>
        <v>1</v>
      </c>
      <c r="Z426">
        <f>ROUND(((Z$427-Z$423)/((Y$427-Y$423)*100))+Z425,3)</f>
        <v>7.5999999999999998E-2</v>
      </c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</row>
    <row r="427" spans="1:38" ht="15.75" thickBot="1" x14ac:dyDescent="0.25">
      <c r="A427" t="s">
        <v>802</v>
      </c>
      <c r="B427" s="5">
        <v>1.19</v>
      </c>
      <c r="C427" s="5" t="str">
        <f t="shared" si="42"/>
        <v>31.19</v>
      </c>
      <c r="D427" s="77">
        <v>5.8999999999999997E-2</v>
      </c>
      <c r="E427" s="2" t="s">
        <v>822</v>
      </c>
      <c r="F427" s="77">
        <v>0.17799999999999999</v>
      </c>
      <c r="G427" s="2" t="s">
        <v>822</v>
      </c>
      <c r="H427" s="2" t="s">
        <v>822</v>
      </c>
      <c r="I427" s="2" t="s">
        <v>822</v>
      </c>
      <c r="J427" s="2" t="s">
        <v>822</v>
      </c>
      <c r="K427" s="2" t="s">
        <v>822</v>
      </c>
      <c r="L427" s="2" t="s">
        <v>822</v>
      </c>
      <c r="M427" s="2" t="s">
        <v>822</v>
      </c>
      <c r="N427" s="2" t="s">
        <v>4120</v>
      </c>
      <c r="U427" s="31"/>
      <c r="V427" s="31"/>
      <c r="W427" s="31"/>
      <c r="X427" s="5">
        <v>1.01</v>
      </c>
      <c r="Y427" s="108">
        <v>1.01</v>
      </c>
      <c r="Z427" s="108">
        <v>7.4999999999999997E-2</v>
      </c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</row>
    <row r="428" spans="1:38" ht="15.75" thickBot="1" x14ac:dyDescent="0.25">
      <c r="A428" t="s">
        <v>802</v>
      </c>
      <c r="B428" s="5">
        <v>1.2</v>
      </c>
      <c r="C428" s="5" t="str">
        <f t="shared" si="42"/>
        <v>31.2</v>
      </c>
      <c r="D428" s="77">
        <v>5.8000000000000003E-2</v>
      </c>
      <c r="E428" s="2" t="s">
        <v>822</v>
      </c>
      <c r="F428" s="77">
        <v>0.17799999999999999</v>
      </c>
      <c r="G428" s="2" t="s">
        <v>822</v>
      </c>
      <c r="H428" s="2" t="s">
        <v>822</v>
      </c>
      <c r="I428" s="2" t="s">
        <v>822</v>
      </c>
      <c r="J428" s="2" t="s">
        <v>822</v>
      </c>
      <c r="K428" s="2" t="s">
        <v>822</v>
      </c>
      <c r="L428" s="2" t="s">
        <v>822</v>
      </c>
      <c r="M428" s="2" t="s">
        <v>822</v>
      </c>
      <c r="N428" s="2" t="s">
        <v>4120</v>
      </c>
      <c r="U428" s="31"/>
      <c r="V428" s="31"/>
      <c r="W428" s="31"/>
      <c r="X428" s="5">
        <v>1.02</v>
      </c>
      <c r="Y428" s="108">
        <v>1.02</v>
      </c>
      <c r="Z428" s="108">
        <v>7.4999999999999997E-2</v>
      </c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</row>
    <row r="429" spans="1:38" ht="15.75" thickBot="1" x14ac:dyDescent="0.25">
      <c r="A429" t="s">
        <v>802</v>
      </c>
      <c r="B429" s="5">
        <v>1.21</v>
      </c>
      <c r="C429" s="5" t="str">
        <f t="shared" si="42"/>
        <v>31.21</v>
      </c>
      <c r="D429" s="77">
        <v>5.8000000000000003E-2</v>
      </c>
      <c r="E429" s="2" t="s">
        <v>822</v>
      </c>
      <c r="F429" s="77">
        <v>0.17799999999999999</v>
      </c>
      <c r="G429" s="2" t="s">
        <v>822</v>
      </c>
      <c r="H429" s="2" t="s">
        <v>822</v>
      </c>
      <c r="I429" s="2" t="s">
        <v>822</v>
      </c>
      <c r="J429" s="2" t="s">
        <v>822</v>
      </c>
      <c r="K429" s="2" t="s">
        <v>822</v>
      </c>
      <c r="L429" s="2" t="s">
        <v>822</v>
      </c>
      <c r="M429" s="2" t="s">
        <v>822</v>
      </c>
      <c r="N429" s="2" t="s">
        <v>4120</v>
      </c>
      <c r="U429" s="31"/>
      <c r="V429" s="31"/>
      <c r="W429" s="31"/>
      <c r="X429" s="5">
        <v>1.03</v>
      </c>
      <c r="Y429" s="108">
        <v>1.03</v>
      </c>
      <c r="Z429" s="108">
        <v>7.3999999999999996E-2</v>
      </c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</row>
    <row r="430" spans="1:38" ht="15.75" thickBot="1" x14ac:dyDescent="0.25">
      <c r="A430" t="s">
        <v>802</v>
      </c>
      <c r="B430" s="5">
        <v>1.22</v>
      </c>
      <c r="C430" s="5" t="str">
        <f t="shared" si="42"/>
        <v>31.22</v>
      </c>
      <c r="D430" s="77">
        <v>5.7000000000000002E-2</v>
      </c>
      <c r="E430" s="2" t="s">
        <v>822</v>
      </c>
      <c r="F430" s="77">
        <v>0.17799999999999999</v>
      </c>
      <c r="G430" s="2" t="s">
        <v>822</v>
      </c>
      <c r="H430" s="2" t="s">
        <v>822</v>
      </c>
      <c r="I430" s="2" t="s">
        <v>822</v>
      </c>
      <c r="J430" s="2" t="s">
        <v>822</v>
      </c>
      <c r="K430" s="2" t="s">
        <v>822</v>
      </c>
      <c r="L430" s="2" t="s">
        <v>822</v>
      </c>
      <c r="M430" s="2" t="s">
        <v>822</v>
      </c>
      <c r="N430" s="2" t="s">
        <v>4120</v>
      </c>
      <c r="U430" s="31"/>
      <c r="V430" s="31"/>
      <c r="W430" s="31"/>
      <c r="X430" s="5">
        <v>1.04</v>
      </c>
      <c r="Y430" s="108">
        <v>1.04</v>
      </c>
      <c r="Z430" s="108">
        <v>7.2999999999999995E-2</v>
      </c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</row>
    <row r="431" spans="1:38" ht="15.75" thickBot="1" x14ac:dyDescent="0.25">
      <c r="A431" t="s">
        <v>802</v>
      </c>
      <c r="B431" s="5">
        <v>1.23</v>
      </c>
      <c r="C431" s="5" t="str">
        <f t="shared" si="42"/>
        <v>31.23</v>
      </c>
      <c r="D431" s="77">
        <v>5.6000000000000001E-2</v>
      </c>
      <c r="E431" s="2" t="s">
        <v>822</v>
      </c>
      <c r="F431" s="77">
        <v>0.17799999999999999</v>
      </c>
      <c r="G431" s="2" t="s">
        <v>822</v>
      </c>
      <c r="H431" s="2" t="s">
        <v>822</v>
      </c>
      <c r="I431" s="2" t="s">
        <v>822</v>
      </c>
      <c r="J431" s="2" t="s">
        <v>822</v>
      </c>
      <c r="K431" s="2" t="s">
        <v>822</v>
      </c>
      <c r="L431" s="2" t="s">
        <v>822</v>
      </c>
      <c r="M431" s="2" t="s">
        <v>822</v>
      </c>
      <c r="N431" s="2" t="s">
        <v>4120</v>
      </c>
      <c r="U431" s="31"/>
      <c r="V431" s="31"/>
      <c r="W431" s="31"/>
      <c r="X431" s="5">
        <v>1.05</v>
      </c>
      <c r="Y431" s="108">
        <v>1.05</v>
      </c>
      <c r="Z431" s="108">
        <v>7.1999999999999995E-2</v>
      </c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</row>
    <row r="432" spans="1:38" ht="15.75" thickBot="1" x14ac:dyDescent="0.25">
      <c r="A432" t="s">
        <v>802</v>
      </c>
      <c r="B432" s="5">
        <v>1.24</v>
      </c>
      <c r="C432" s="5" t="str">
        <f t="shared" si="42"/>
        <v>31.24</v>
      </c>
      <c r="D432" s="77">
        <v>5.5E-2</v>
      </c>
      <c r="E432" s="2" t="s">
        <v>822</v>
      </c>
      <c r="F432" s="77">
        <v>0.17799999999999999</v>
      </c>
      <c r="G432" s="2" t="s">
        <v>822</v>
      </c>
      <c r="H432" s="2" t="s">
        <v>822</v>
      </c>
      <c r="I432" s="2" t="s">
        <v>822</v>
      </c>
      <c r="J432" s="2" t="s">
        <v>822</v>
      </c>
      <c r="K432" s="2" t="s">
        <v>822</v>
      </c>
      <c r="L432" s="2" t="s">
        <v>822</v>
      </c>
      <c r="M432" s="2" t="s">
        <v>822</v>
      </c>
      <c r="N432" s="2" t="s">
        <v>4120</v>
      </c>
      <c r="U432" s="31"/>
      <c r="V432" s="31"/>
      <c r="W432" s="31"/>
      <c r="X432" s="5">
        <v>1.06</v>
      </c>
      <c r="Y432" s="108">
        <v>1.06</v>
      </c>
      <c r="Z432" s="108">
        <v>7.0999999999999994E-2</v>
      </c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</row>
    <row r="433" spans="1:38" x14ac:dyDescent="0.2">
      <c r="A433" t="s">
        <v>802</v>
      </c>
      <c r="B433" s="5">
        <v>1.25</v>
      </c>
      <c r="C433" s="5" t="str">
        <f t="shared" si="42"/>
        <v>31.25</v>
      </c>
      <c r="D433" s="77">
        <v>5.3999999999999999E-2</v>
      </c>
      <c r="E433" s="2" t="s">
        <v>822</v>
      </c>
      <c r="F433" s="77">
        <v>0.17799999999999999</v>
      </c>
      <c r="G433" s="2" t="s">
        <v>822</v>
      </c>
      <c r="H433" s="2" t="s">
        <v>822</v>
      </c>
      <c r="I433" s="2" t="s">
        <v>822</v>
      </c>
      <c r="J433" s="2" t="s">
        <v>822</v>
      </c>
      <c r="K433" s="2" t="s">
        <v>822</v>
      </c>
      <c r="L433" s="2" t="s">
        <v>822</v>
      </c>
      <c r="M433" s="2" t="s">
        <v>822</v>
      </c>
      <c r="N433" s="2" t="s">
        <v>4120</v>
      </c>
      <c r="U433" s="31"/>
      <c r="V433" s="31"/>
      <c r="W433" s="31"/>
      <c r="X433" s="5">
        <v>1.07</v>
      </c>
      <c r="Y433">
        <f>(Y435-Y432)/3 +Y432</f>
        <v>1.07</v>
      </c>
      <c r="Z433" s="71">
        <f>ROUND((Z435-Z432)/3 +Z432,3)</f>
        <v>7.0000000000000007E-2</v>
      </c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</row>
    <row r="434" spans="1:38" x14ac:dyDescent="0.2">
      <c r="A434" t="s">
        <v>802</v>
      </c>
      <c r="B434" s="5">
        <v>1.26</v>
      </c>
      <c r="C434" s="5" t="str">
        <f t="shared" si="42"/>
        <v>31.26</v>
      </c>
      <c r="D434" s="77">
        <v>5.2999999999999999E-2</v>
      </c>
      <c r="E434" s="2" t="s">
        <v>822</v>
      </c>
      <c r="F434" s="77">
        <v>0.17799999999999999</v>
      </c>
      <c r="G434" s="2" t="s">
        <v>822</v>
      </c>
      <c r="H434" s="2" t="s">
        <v>822</v>
      </c>
      <c r="I434" s="2" t="s">
        <v>822</v>
      </c>
      <c r="J434" s="2" t="s">
        <v>822</v>
      </c>
      <c r="K434" s="2" t="s">
        <v>822</v>
      </c>
      <c r="L434" s="2" t="s">
        <v>822</v>
      </c>
      <c r="M434" s="2" t="s">
        <v>822</v>
      </c>
      <c r="N434" s="2" t="s">
        <v>4120</v>
      </c>
      <c r="U434" s="31"/>
      <c r="V434" s="31"/>
      <c r="W434" s="31"/>
      <c r="X434" s="5">
        <v>1.08</v>
      </c>
      <c r="Y434">
        <f>(Y435-Y432)/3 +Y433</f>
        <v>1.08</v>
      </c>
      <c r="Z434" s="71">
        <f>ROUND((Z435-Z432)/3 +Z433,3)</f>
        <v>6.9000000000000006E-2</v>
      </c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</row>
    <row r="435" spans="1:38" ht="15.75" thickBot="1" x14ac:dyDescent="0.25">
      <c r="A435" t="s">
        <v>802</v>
      </c>
      <c r="B435" s="5">
        <v>1.27</v>
      </c>
      <c r="C435" s="5" t="str">
        <f t="shared" si="42"/>
        <v>31.27</v>
      </c>
      <c r="D435" s="77">
        <v>5.1999999999999998E-2</v>
      </c>
      <c r="E435" s="2" t="s">
        <v>822</v>
      </c>
      <c r="F435" s="77">
        <v>0.17799999999999999</v>
      </c>
      <c r="G435" s="2" t="s">
        <v>822</v>
      </c>
      <c r="H435" s="2" t="s">
        <v>822</v>
      </c>
      <c r="I435" s="2" t="s">
        <v>822</v>
      </c>
      <c r="J435" s="2" t="s">
        <v>822</v>
      </c>
      <c r="K435" s="2" t="s">
        <v>822</v>
      </c>
      <c r="L435" s="2" t="s">
        <v>822</v>
      </c>
      <c r="M435" s="2" t="s">
        <v>822</v>
      </c>
      <c r="N435" s="2" t="s">
        <v>4120</v>
      </c>
      <c r="U435" s="31"/>
      <c r="V435" s="31"/>
      <c r="W435" s="31"/>
      <c r="X435" s="5">
        <v>1.0900000000000001</v>
      </c>
      <c r="Y435" s="108">
        <v>1.0900000000000001</v>
      </c>
      <c r="Z435" s="108">
        <v>6.8000000000000005E-2</v>
      </c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</row>
    <row r="436" spans="1:38" ht="15.75" thickBot="1" x14ac:dyDescent="0.25">
      <c r="A436" t="s">
        <v>802</v>
      </c>
      <c r="B436" s="5">
        <v>1.28</v>
      </c>
      <c r="C436" s="5" t="str">
        <f t="shared" si="42"/>
        <v>31.28</v>
      </c>
      <c r="D436" s="77">
        <v>5.1999999999999998E-2</v>
      </c>
      <c r="E436" s="2" t="s">
        <v>822</v>
      </c>
      <c r="F436" s="77">
        <v>0.17799999999999999</v>
      </c>
      <c r="G436" s="2" t="s">
        <v>822</v>
      </c>
      <c r="H436" s="2" t="s">
        <v>822</v>
      </c>
      <c r="I436" s="2" t="s">
        <v>822</v>
      </c>
      <c r="J436" s="2" t="s">
        <v>822</v>
      </c>
      <c r="K436" s="2" t="s">
        <v>822</v>
      </c>
      <c r="L436" s="2" t="s">
        <v>822</v>
      </c>
      <c r="M436" s="2" t="s">
        <v>822</v>
      </c>
      <c r="N436" s="2" t="s">
        <v>4120</v>
      </c>
      <c r="U436" s="31"/>
      <c r="V436" s="31"/>
      <c r="W436" s="31"/>
      <c r="X436" s="5">
        <v>1.1000000000000001</v>
      </c>
      <c r="Y436" s="108">
        <v>1.1000000000000001</v>
      </c>
      <c r="Z436" s="108">
        <v>6.7000000000000004E-2</v>
      </c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</row>
    <row r="437" spans="1:38" ht="15.75" thickBot="1" x14ac:dyDescent="0.25">
      <c r="A437" t="s">
        <v>802</v>
      </c>
      <c r="B437" s="5">
        <v>1.29</v>
      </c>
      <c r="C437" s="5" t="str">
        <f t="shared" si="42"/>
        <v>31.29</v>
      </c>
      <c r="D437" s="77">
        <v>5.0999999999999997E-2</v>
      </c>
      <c r="E437" s="2" t="s">
        <v>822</v>
      </c>
      <c r="F437" s="77">
        <v>0.17799999999999999</v>
      </c>
      <c r="G437" s="2" t="s">
        <v>822</v>
      </c>
      <c r="H437" s="2" t="s">
        <v>822</v>
      </c>
      <c r="I437" s="2" t="s">
        <v>822</v>
      </c>
      <c r="J437" s="2" t="s">
        <v>822</v>
      </c>
      <c r="K437" s="2" t="s">
        <v>822</v>
      </c>
      <c r="L437" s="2" t="s">
        <v>822</v>
      </c>
      <c r="M437" s="2" t="s">
        <v>822</v>
      </c>
      <c r="N437" s="2" t="s">
        <v>4120</v>
      </c>
      <c r="U437" s="31"/>
      <c r="V437" s="31"/>
      <c r="W437" s="31"/>
      <c r="X437" s="5">
        <v>1.1100000000000001</v>
      </c>
      <c r="Y437" s="108">
        <v>1.1100000000000001</v>
      </c>
      <c r="Z437" s="108">
        <v>6.7000000000000004E-2</v>
      </c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</row>
    <row r="438" spans="1:38" ht="15.75" thickBot="1" x14ac:dyDescent="0.25">
      <c r="A438" t="s">
        <v>802</v>
      </c>
      <c r="B438" s="5">
        <v>1.3</v>
      </c>
      <c r="C438" s="5" t="str">
        <f t="shared" si="42"/>
        <v>31.3</v>
      </c>
      <c r="D438" s="77">
        <v>0.05</v>
      </c>
      <c r="E438" s="2" t="s">
        <v>822</v>
      </c>
      <c r="F438" s="77">
        <v>0.17799999999999999</v>
      </c>
      <c r="G438" s="2" t="s">
        <v>822</v>
      </c>
      <c r="H438" s="2" t="s">
        <v>822</v>
      </c>
      <c r="I438" s="2" t="s">
        <v>822</v>
      </c>
      <c r="J438" s="2" t="s">
        <v>822</v>
      </c>
      <c r="K438" s="2" t="s">
        <v>822</v>
      </c>
      <c r="L438" s="2" t="s">
        <v>822</v>
      </c>
      <c r="M438" s="2" t="s">
        <v>822</v>
      </c>
      <c r="N438" s="2" t="s">
        <v>4120</v>
      </c>
      <c r="U438" s="31"/>
      <c r="V438" s="31"/>
      <c r="W438" s="31"/>
      <c r="X438" s="5">
        <v>1.1200000000000001</v>
      </c>
      <c r="Y438" s="108">
        <v>1.1200000000000001</v>
      </c>
      <c r="Z438" s="108">
        <v>6.6000000000000003E-2</v>
      </c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</row>
    <row r="439" spans="1:38" ht="15.75" thickBot="1" x14ac:dyDescent="0.25">
      <c r="A439" t="s">
        <v>802</v>
      </c>
      <c r="B439" s="5">
        <v>1.31</v>
      </c>
      <c r="C439" s="5" t="str">
        <f t="shared" si="42"/>
        <v>31.31</v>
      </c>
      <c r="D439" s="77">
        <v>4.9000000000000002E-2</v>
      </c>
      <c r="E439" s="2" t="s">
        <v>822</v>
      </c>
      <c r="F439" s="77">
        <v>0.17799999999999999</v>
      </c>
      <c r="G439" s="2" t="s">
        <v>822</v>
      </c>
      <c r="H439" s="2" t="s">
        <v>822</v>
      </c>
      <c r="I439" s="2" t="s">
        <v>822</v>
      </c>
      <c r="J439" s="2" t="s">
        <v>822</v>
      </c>
      <c r="K439" s="2" t="s">
        <v>822</v>
      </c>
      <c r="L439" s="2" t="s">
        <v>822</v>
      </c>
      <c r="M439" s="2" t="s">
        <v>822</v>
      </c>
      <c r="N439" s="2" t="s">
        <v>4120</v>
      </c>
      <c r="U439" s="31"/>
      <c r="V439" s="31"/>
      <c r="W439" s="31"/>
      <c r="X439" s="5">
        <v>1.1299999999999999</v>
      </c>
      <c r="Y439" s="108">
        <v>1.1299999999999999</v>
      </c>
      <c r="Z439" s="108">
        <v>6.5000000000000002E-2</v>
      </c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</row>
    <row r="440" spans="1:38" x14ac:dyDescent="0.2">
      <c r="A440" t="s">
        <v>802</v>
      </c>
      <c r="B440" s="5">
        <v>1.32</v>
      </c>
      <c r="C440" s="5" t="str">
        <f t="shared" si="42"/>
        <v>31.32</v>
      </c>
      <c r="D440" s="77">
        <v>4.8000000000000001E-2</v>
      </c>
      <c r="E440" s="2" t="s">
        <v>822</v>
      </c>
      <c r="F440" s="77">
        <v>0.17799999999999999</v>
      </c>
      <c r="G440" s="2" t="s">
        <v>822</v>
      </c>
      <c r="H440" s="2" t="s">
        <v>822</v>
      </c>
      <c r="I440" s="2" t="s">
        <v>822</v>
      </c>
      <c r="J440" s="2" t="s">
        <v>822</v>
      </c>
      <c r="K440" s="2" t="s">
        <v>822</v>
      </c>
      <c r="L440" s="2" t="s">
        <v>822</v>
      </c>
      <c r="M440" s="2" t="s">
        <v>822</v>
      </c>
      <c r="N440" s="2" t="s">
        <v>4120</v>
      </c>
      <c r="U440" s="31"/>
      <c r="V440" s="31"/>
      <c r="W440" s="31"/>
      <c r="X440" s="5">
        <v>1.1399999999999999</v>
      </c>
      <c r="Y440">
        <f>AVERAGE(Y439,Y441)</f>
        <v>1.1399999999999999</v>
      </c>
      <c r="Z440">
        <f>AVERAGE(Z439,Z441)</f>
        <v>6.4000000000000001E-2</v>
      </c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</row>
    <row r="441" spans="1:38" ht="15.75" thickBot="1" x14ac:dyDescent="0.25">
      <c r="A441" t="s">
        <v>802</v>
      </c>
      <c r="B441" s="5">
        <v>1.33</v>
      </c>
      <c r="C441" s="5" t="str">
        <f t="shared" si="42"/>
        <v>31.33</v>
      </c>
      <c r="D441" s="77">
        <v>4.7E-2</v>
      </c>
      <c r="E441" s="2" t="s">
        <v>822</v>
      </c>
      <c r="F441" s="77">
        <v>0.17799999999999999</v>
      </c>
      <c r="G441" s="2" t="s">
        <v>822</v>
      </c>
      <c r="H441" s="2" t="s">
        <v>822</v>
      </c>
      <c r="I441" s="2" t="s">
        <v>822</v>
      </c>
      <c r="J441" s="2" t="s">
        <v>822</v>
      </c>
      <c r="K441" s="2" t="s">
        <v>822</v>
      </c>
      <c r="L441" s="2" t="s">
        <v>822</v>
      </c>
      <c r="M441" s="2" t="s">
        <v>822</v>
      </c>
      <c r="N441" s="2" t="s">
        <v>4120</v>
      </c>
      <c r="U441" s="31"/>
      <c r="V441" s="31"/>
      <c r="W441" s="31"/>
      <c r="X441" s="5">
        <v>1.1499999999999999</v>
      </c>
      <c r="Y441" s="108">
        <v>1.1499999999999999</v>
      </c>
      <c r="Z441" s="108">
        <v>6.3E-2</v>
      </c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</row>
    <row r="442" spans="1:38" x14ac:dyDescent="0.2">
      <c r="A442" t="s">
        <v>802</v>
      </c>
      <c r="B442" s="5">
        <v>1.34</v>
      </c>
      <c r="C442" s="5" t="str">
        <f t="shared" si="42"/>
        <v>31.34</v>
      </c>
      <c r="D442" s="77">
        <v>4.5999999999999999E-2</v>
      </c>
      <c r="E442" s="2" t="s">
        <v>822</v>
      </c>
      <c r="F442" s="77">
        <v>0.17799999999999999</v>
      </c>
      <c r="G442" s="2" t="s">
        <v>822</v>
      </c>
      <c r="H442" s="2" t="s">
        <v>822</v>
      </c>
      <c r="I442" s="2" t="s">
        <v>822</v>
      </c>
      <c r="J442" s="2" t="s">
        <v>822</v>
      </c>
      <c r="K442" s="2" t="s">
        <v>822</v>
      </c>
      <c r="L442" s="2" t="s">
        <v>822</v>
      </c>
      <c r="M442" s="2" t="s">
        <v>822</v>
      </c>
      <c r="N442" s="2" t="s">
        <v>4120</v>
      </c>
      <c r="U442" s="31"/>
      <c r="V442" s="31"/>
      <c r="W442" s="31"/>
      <c r="X442" s="5">
        <v>1.1599999999999999</v>
      </c>
      <c r="Y442">
        <f>((Y$447-Y$441)/((X$447-X$441)*100))+Y441</f>
        <v>1.1599999999999999</v>
      </c>
      <c r="Z442">
        <f>ROUND(((Z$447-Z$441)/((X$447-X$441)*100))+Z441,3)</f>
        <v>6.2E-2</v>
      </c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</row>
    <row r="443" spans="1:38" x14ac:dyDescent="0.2">
      <c r="A443" t="s">
        <v>802</v>
      </c>
      <c r="B443" s="5">
        <v>1.35</v>
      </c>
      <c r="C443" s="5" t="str">
        <f t="shared" si="42"/>
        <v>31.35</v>
      </c>
      <c r="D443" s="77">
        <v>4.4999999999999998E-2</v>
      </c>
      <c r="E443" s="2" t="s">
        <v>822</v>
      </c>
      <c r="F443" s="77">
        <v>0.17799999999999999</v>
      </c>
      <c r="G443" s="2" t="s">
        <v>822</v>
      </c>
      <c r="H443" s="2" t="s">
        <v>822</v>
      </c>
      <c r="I443" s="2" t="s">
        <v>822</v>
      </c>
      <c r="J443" s="2" t="s">
        <v>822</v>
      </c>
      <c r="K443" s="2" t="s">
        <v>822</v>
      </c>
      <c r="L443" s="2" t="s">
        <v>822</v>
      </c>
      <c r="M443" s="2" t="s">
        <v>822</v>
      </c>
      <c r="N443" s="2" t="s">
        <v>4120</v>
      </c>
      <c r="U443" s="31"/>
      <c r="V443" s="31"/>
      <c r="W443" s="31"/>
      <c r="X443" s="5">
        <v>1.17</v>
      </c>
      <c r="Y443">
        <f>((Y$447-Y$441)/((X$447-X$441)*100))+Y442</f>
        <v>1.17</v>
      </c>
      <c r="Z443">
        <f>ROUND(((Z$447-Z$441)/((X$447-X$441)*100))+Z442,3)</f>
        <v>6.0999999999999999E-2</v>
      </c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</row>
    <row r="444" spans="1:38" x14ac:dyDescent="0.2">
      <c r="A444" t="s">
        <v>802</v>
      </c>
      <c r="B444" s="5">
        <v>1.36</v>
      </c>
      <c r="C444" s="5" t="str">
        <f t="shared" si="42"/>
        <v>31.36</v>
      </c>
      <c r="D444" s="77">
        <v>4.3999999999999997E-2</v>
      </c>
      <c r="E444" s="2" t="s">
        <v>822</v>
      </c>
      <c r="F444" s="77">
        <v>0.17799999999999999</v>
      </c>
      <c r="G444" s="2" t="s">
        <v>822</v>
      </c>
      <c r="H444" s="2" t="s">
        <v>822</v>
      </c>
      <c r="I444" s="2" t="s">
        <v>822</v>
      </c>
      <c r="J444" s="2" t="s">
        <v>822</v>
      </c>
      <c r="K444" s="2" t="s">
        <v>822</v>
      </c>
      <c r="L444" s="2" t="s">
        <v>822</v>
      </c>
      <c r="M444" s="2" t="s">
        <v>822</v>
      </c>
      <c r="N444" s="2" t="s">
        <v>4120</v>
      </c>
      <c r="U444" s="31"/>
      <c r="V444" s="31"/>
      <c r="W444" s="31"/>
      <c r="X444" s="5">
        <v>1.18</v>
      </c>
      <c r="Y444">
        <f>((Y$447-Y$441)/((X$447-X$441)*100))+Y443</f>
        <v>1.18</v>
      </c>
      <c r="Z444">
        <f>ROUND(((Z$447-Z$441)/((X$447-X$441)*100))+Z443,3)</f>
        <v>0.06</v>
      </c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</row>
    <row r="445" spans="1:38" x14ac:dyDescent="0.2">
      <c r="A445" t="s">
        <v>802</v>
      </c>
      <c r="B445" s="5">
        <v>1.37</v>
      </c>
      <c r="C445" s="5" t="str">
        <f t="shared" si="42"/>
        <v>31.37</v>
      </c>
      <c r="D445" s="77">
        <v>4.2999999999999997E-2</v>
      </c>
      <c r="E445" s="2" t="s">
        <v>822</v>
      </c>
      <c r="F445" s="77">
        <v>0.17799999999999999</v>
      </c>
      <c r="G445" s="2" t="s">
        <v>822</v>
      </c>
      <c r="H445" s="2" t="s">
        <v>822</v>
      </c>
      <c r="I445" s="2" t="s">
        <v>822</v>
      </c>
      <c r="J445" s="2" t="s">
        <v>822</v>
      </c>
      <c r="K445" s="2" t="s">
        <v>822</v>
      </c>
      <c r="L445" s="2" t="s">
        <v>822</v>
      </c>
      <c r="M445" s="2" t="s">
        <v>822</v>
      </c>
      <c r="N445" s="2" t="s">
        <v>4120</v>
      </c>
      <c r="U445" s="31"/>
      <c r="V445" s="31"/>
      <c r="W445" s="31"/>
      <c r="X445" s="5">
        <v>1.19</v>
      </c>
      <c r="Y445">
        <f>((Y$447-Y$441)/((X$447-X$441)*100))+Y444</f>
        <v>1.19</v>
      </c>
      <c r="Z445">
        <f>ROUND(((Z$447-Z$441)/((X$447-X$441)*100))+Z444,3)</f>
        <v>5.8999999999999997E-2</v>
      </c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</row>
    <row r="446" spans="1:38" x14ac:dyDescent="0.2">
      <c r="A446" t="s">
        <v>802</v>
      </c>
      <c r="B446" s="5">
        <v>1.38</v>
      </c>
      <c r="C446" s="5" t="str">
        <f t="shared" si="42"/>
        <v>31.38</v>
      </c>
      <c r="D446" s="77">
        <v>4.2999999999999997E-2</v>
      </c>
      <c r="E446" s="2" t="s">
        <v>822</v>
      </c>
      <c r="F446" s="77">
        <v>0.17799999999999999</v>
      </c>
      <c r="G446" s="2" t="s">
        <v>822</v>
      </c>
      <c r="H446" s="2" t="s">
        <v>822</v>
      </c>
      <c r="I446" s="2" t="s">
        <v>822</v>
      </c>
      <c r="J446" s="2" t="s">
        <v>822</v>
      </c>
      <c r="K446" s="2" t="s">
        <v>822</v>
      </c>
      <c r="L446" s="2" t="s">
        <v>822</v>
      </c>
      <c r="M446" s="2" t="s">
        <v>822</v>
      </c>
      <c r="N446" s="2" t="s">
        <v>4120</v>
      </c>
      <c r="U446" s="31"/>
      <c r="V446" s="31"/>
      <c r="W446" s="31"/>
      <c r="X446" s="5">
        <v>1.2</v>
      </c>
      <c r="Y446">
        <f>((Y$447-Y$441)/((X$447-X$441)*100))+Y445</f>
        <v>1.2</v>
      </c>
      <c r="Z446">
        <f>ROUND(((Z$447-Z$441)/((X$447-X$441)*100))+Z445,3)</f>
        <v>5.8000000000000003E-2</v>
      </c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</row>
    <row r="447" spans="1:38" ht="15.75" thickBot="1" x14ac:dyDescent="0.25">
      <c r="A447" t="s">
        <v>802</v>
      </c>
      <c r="B447" s="5">
        <v>1.39</v>
      </c>
      <c r="C447" s="5" t="str">
        <f t="shared" si="42"/>
        <v>31.39</v>
      </c>
      <c r="D447" s="77">
        <v>4.2000000000000003E-2</v>
      </c>
      <c r="E447" s="2" t="s">
        <v>822</v>
      </c>
      <c r="F447" s="77">
        <v>0.17799999999999999</v>
      </c>
      <c r="G447" s="2" t="s">
        <v>822</v>
      </c>
      <c r="H447" s="2" t="s">
        <v>822</v>
      </c>
      <c r="I447" s="2" t="s">
        <v>822</v>
      </c>
      <c r="J447" s="2" t="s">
        <v>822</v>
      </c>
      <c r="K447" s="2" t="s">
        <v>822</v>
      </c>
      <c r="L447" s="2" t="s">
        <v>822</v>
      </c>
      <c r="M447" s="2" t="s">
        <v>822</v>
      </c>
      <c r="N447" s="2" t="s">
        <v>4120</v>
      </c>
      <c r="U447" s="31"/>
      <c r="V447" s="31"/>
      <c r="W447" s="31"/>
      <c r="X447" s="5">
        <v>1.21</v>
      </c>
      <c r="Y447" s="108">
        <v>1.21</v>
      </c>
      <c r="Z447" s="108">
        <v>5.8000000000000003E-2</v>
      </c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</row>
    <row r="448" spans="1:38" ht="15.75" thickBot="1" x14ac:dyDescent="0.25">
      <c r="A448" t="s">
        <v>802</v>
      </c>
      <c r="B448" s="5">
        <v>1.4</v>
      </c>
      <c r="C448" s="5" t="str">
        <f t="shared" si="42"/>
        <v>31.4</v>
      </c>
      <c r="D448" s="77">
        <v>4.1000000000000002E-2</v>
      </c>
      <c r="E448" s="2" t="s">
        <v>822</v>
      </c>
      <c r="F448" s="77">
        <v>0.17799999999999999</v>
      </c>
      <c r="G448" s="2" t="s">
        <v>822</v>
      </c>
      <c r="H448" s="2" t="s">
        <v>822</v>
      </c>
      <c r="I448" s="2" t="s">
        <v>822</v>
      </c>
      <c r="J448" s="2" t="s">
        <v>822</v>
      </c>
      <c r="K448" s="2" t="s">
        <v>822</v>
      </c>
      <c r="L448" s="2" t="s">
        <v>822</v>
      </c>
      <c r="M448" s="2" t="s">
        <v>822</v>
      </c>
      <c r="N448" s="2" t="s">
        <v>4120</v>
      </c>
      <c r="U448" s="31"/>
      <c r="V448" s="31"/>
      <c r="W448" s="31"/>
      <c r="X448" s="5">
        <v>1.22</v>
      </c>
      <c r="Y448" s="108">
        <v>1.22</v>
      </c>
      <c r="Z448" s="108">
        <v>5.7000000000000002E-2</v>
      </c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</row>
    <row r="449" spans="1:38" ht="15.75" thickBot="1" x14ac:dyDescent="0.25">
      <c r="A449" t="s">
        <v>802</v>
      </c>
      <c r="B449" s="5">
        <v>1.41</v>
      </c>
      <c r="C449" s="5" t="str">
        <f t="shared" si="42"/>
        <v>31.41</v>
      </c>
      <c r="D449" s="77">
        <v>0.04</v>
      </c>
      <c r="E449" s="2" t="s">
        <v>822</v>
      </c>
      <c r="F449" s="77">
        <v>0.17799999999999999</v>
      </c>
      <c r="G449" s="2" t="s">
        <v>822</v>
      </c>
      <c r="H449" s="2" t="s">
        <v>822</v>
      </c>
      <c r="I449" s="2" t="s">
        <v>822</v>
      </c>
      <c r="J449" s="2" t="s">
        <v>822</v>
      </c>
      <c r="K449" s="2" t="s">
        <v>822</v>
      </c>
      <c r="L449" s="2" t="s">
        <v>822</v>
      </c>
      <c r="M449" s="2" t="s">
        <v>822</v>
      </c>
      <c r="N449" s="2" t="s">
        <v>4120</v>
      </c>
      <c r="U449" s="31"/>
      <c r="V449" s="31"/>
      <c r="W449" s="31"/>
      <c r="X449" s="5">
        <v>1.23</v>
      </c>
      <c r="Y449" s="108">
        <v>1.23</v>
      </c>
      <c r="Z449" s="108">
        <v>5.6000000000000001E-2</v>
      </c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</row>
    <row r="450" spans="1:38" ht="15.75" thickBot="1" x14ac:dyDescent="0.25">
      <c r="A450" t="s">
        <v>802</v>
      </c>
      <c r="B450" s="5">
        <v>1.42</v>
      </c>
      <c r="C450" s="5" t="str">
        <f t="shared" si="42"/>
        <v>31.42</v>
      </c>
      <c r="D450" s="77">
        <v>3.9E-2</v>
      </c>
      <c r="E450" s="2" t="s">
        <v>822</v>
      </c>
      <c r="F450" s="77">
        <v>0.17799999999999999</v>
      </c>
      <c r="G450" s="2" t="s">
        <v>822</v>
      </c>
      <c r="H450" s="2" t="s">
        <v>822</v>
      </c>
      <c r="I450" s="2" t="s">
        <v>822</v>
      </c>
      <c r="J450" s="2" t="s">
        <v>822</v>
      </c>
      <c r="K450" s="2" t="s">
        <v>822</v>
      </c>
      <c r="L450" s="2" t="s">
        <v>822</v>
      </c>
      <c r="M450" s="2" t="s">
        <v>822</v>
      </c>
      <c r="N450" s="2" t="s">
        <v>4120</v>
      </c>
      <c r="U450" s="31"/>
      <c r="V450" s="31"/>
      <c r="W450" s="31"/>
      <c r="X450" s="5">
        <v>1.24</v>
      </c>
      <c r="Y450" s="108">
        <v>1.24</v>
      </c>
      <c r="Z450" s="108">
        <v>5.5E-2</v>
      </c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</row>
    <row r="451" spans="1:38" ht="15.75" thickBot="1" x14ac:dyDescent="0.25">
      <c r="A451" t="s">
        <v>802</v>
      </c>
      <c r="B451" s="5">
        <v>1.43</v>
      </c>
      <c r="C451" s="5" t="str">
        <f t="shared" si="42"/>
        <v>31.43</v>
      </c>
      <c r="D451" s="77">
        <v>3.7999999999999999E-2</v>
      </c>
      <c r="E451" s="2" t="s">
        <v>822</v>
      </c>
      <c r="F451" s="77">
        <v>0.17799999999999999</v>
      </c>
      <c r="G451" s="2" t="s">
        <v>822</v>
      </c>
      <c r="H451" s="2" t="s">
        <v>822</v>
      </c>
      <c r="I451" s="2" t="s">
        <v>822</v>
      </c>
      <c r="J451" s="2" t="s">
        <v>822</v>
      </c>
      <c r="K451" s="2" t="s">
        <v>822</v>
      </c>
      <c r="L451" s="2" t="s">
        <v>822</v>
      </c>
      <c r="M451" s="2" t="s">
        <v>822</v>
      </c>
      <c r="N451" s="2" t="s">
        <v>4120</v>
      </c>
      <c r="U451" s="31"/>
      <c r="V451" s="31"/>
      <c r="W451" s="31"/>
      <c r="X451" s="5">
        <v>1.25</v>
      </c>
      <c r="Y451" s="108">
        <v>1.25</v>
      </c>
      <c r="Z451" s="108">
        <v>5.3999999999999999E-2</v>
      </c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</row>
    <row r="452" spans="1:38" ht="15.75" thickBot="1" x14ac:dyDescent="0.25">
      <c r="A452" t="s">
        <v>802</v>
      </c>
      <c r="B452" s="5">
        <v>1.44</v>
      </c>
      <c r="C452" s="5" t="str">
        <f t="shared" si="42"/>
        <v>31.44</v>
      </c>
      <c r="D452" s="77">
        <v>3.6999999999999998E-2</v>
      </c>
      <c r="E452" s="2" t="s">
        <v>822</v>
      </c>
      <c r="F452" s="77">
        <v>0.17799999999999999</v>
      </c>
      <c r="G452" s="2" t="s">
        <v>822</v>
      </c>
      <c r="H452" s="2" t="s">
        <v>822</v>
      </c>
      <c r="I452" s="2" t="s">
        <v>822</v>
      </c>
      <c r="J452" s="2" t="s">
        <v>822</v>
      </c>
      <c r="K452" s="2" t="s">
        <v>822</v>
      </c>
      <c r="L452" s="2" t="s">
        <v>822</v>
      </c>
      <c r="M452" s="2" t="s">
        <v>822</v>
      </c>
      <c r="N452" s="2" t="s">
        <v>4120</v>
      </c>
      <c r="U452" s="31"/>
      <c r="V452" s="31"/>
      <c r="W452" s="31"/>
      <c r="X452" s="5">
        <v>1.26</v>
      </c>
      <c r="Y452" s="108">
        <v>1.26</v>
      </c>
      <c r="Z452" s="108">
        <v>5.2999999999999999E-2</v>
      </c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</row>
    <row r="453" spans="1:38" ht="15.75" thickBot="1" x14ac:dyDescent="0.25">
      <c r="A453" t="s">
        <v>802</v>
      </c>
      <c r="B453" s="5">
        <v>1.45</v>
      </c>
      <c r="C453" s="5" t="str">
        <f t="shared" si="42"/>
        <v>31.45</v>
      </c>
      <c r="D453" s="77">
        <v>3.6999999999999998E-2</v>
      </c>
      <c r="E453" s="2" t="s">
        <v>822</v>
      </c>
      <c r="F453" s="77">
        <v>0.17799999999999999</v>
      </c>
      <c r="G453" s="2" t="s">
        <v>822</v>
      </c>
      <c r="H453" s="2" t="s">
        <v>822</v>
      </c>
      <c r="I453" s="2" t="s">
        <v>822</v>
      </c>
      <c r="J453" s="2" t="s">
        <v>822</v>
      </c>
      <c r="K453" s="2" t="s">
        <v>822</v>
      </c>
      <c r="L453" s="2" t="s">
        <v>822</v>
      </c>
      <c r="M453" s="2" t="s">
        <v>822</v>
      </c>
      <c r="N453" s="2" t="s">
        <v>4120</v>
      </c>
      <c r="U453" s="31"/>
      <c r="V453" s="31"/>
      <c r="W453" s="31"/>
      <c r="X453" s="5">
        <v>1.27</v>
      </c>
      <c r="Y453" s="108">
        <v>1.27</v>
      </c>
      <c r="Z453" s="108">
        <v>5.1999999999999998E-2</v>
      </c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</row>
    <row r="454" spans="1:38" ht="15.75" thickBot="1" x14ac:dyDescent="0.25">
      <c r="A454" t="s">
        <v>802</v>
      </c>
      <c r="B454" s="5">
        <v>1.46</v>
      </c>
      <c r="C454" s="5" t="str">
        <f t="shared" si="42"/>
        <v>31.46</v>
      </c>
      <c r="D454" s="77">
        <v>3.6000000000000004E-2</v>
      </c>
      <c r="E454" s="2" t="s">
        <v>822</v>
      </c>
      <c r="F454" s="77">
        <v>0.17799999999999999</v>
      </c>
      <c r="G454" s="2" t="s">
        <v>822</v>
      </c>
      <c r="H454" s="2" t="s">
        <v>822</v>
      </c>
      <c r="I454" s="2" t="s">
        <v>822</v>
      </c>
      <c r="J454" s="2" t="s">
        <v>822</v>
      </c>
      <c r="K454" s="2" t="s">
        <v>822</v>
      </c>
      <c r="L454" s="2" t="s">
        <v>822</v>
      </c>
      <c r="M454" s="2" t="s">
        <v>822</v>
      </c>
      <c r="N454" s="2" t="s">
        <v>4120</v>
      </c>
      <c r="U454" s="31"/>
      <c r="V454" s="31"/>
      <c r="W454" s="31"/>
      <c r="X454" s="5">
        <v>1.28</v>
      </c>
      <c r="Y454" s="108">
        <v>1.28</v>
      </c>
      <c r="Z454" s="108">
        <v>5.1999999999999998E-2</v>
      </c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</row>
    <row r="455" spans="1:38" ht="15.75" thickBot="1" x14ac:dyDescent="0.25">
      <c r="A455" t="s">
        <v>802</v>
      </c>
      <c r="B455" s="5">
        <v>1.47</v>
      </c>
      <c r="C455" s="5" t="str">
        <f t="shared" si="42"/>
        <v>31.47</v>
      </c>
      <c r="D455" s="77">
        <v>3.5000000000000003E-2</v>
      </c>
      <c r="E455" s="2" t="s">
        <v>822</v>
      </c>
      <c r="F455" s="77">
        <v>0.17799999999999999</v>
      </c>
      <c r="G455" s="2" t="s">
        <v>822</v>
      </c>
      <c r="H455" s="2" t="s">
        <v>822</v>
      </c>
      <c r="I455" s="2" t="s">
        <v>822</v>
      </c>
      <c r="J455" s="2" t="s">
        <v>822</v>
      </c>
      <c r="K455" s="2" t="s">
        <v>822</v>
      </c>
      <c r="L455" s="2" t="s">
        <v>822</v>
      </c>
      <c r="M455" s="2" t="s">
        <v>822</v>
      </c>
      <c r="N455" s="2" t="s">
        <v>4120</v>
      </c>
      <c r="U455" s="31"/>
      <c r="V455" s="31"/>
      <c r="W455" s="31"/>
      <c r="X455" s="5">
        <v>1.29</v>
      </c>
      <c r="Y455" s="108">
        <v>1.29</v>
      </c>
      <c r="Z455" s="108">
        <v>5.0999999999999997E-2</v>
      </c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</row>
    <row r="456" spans="1:38" ht="15.75" thickBot="1" x14ac:dyDescent="0.25">
      <c r="A456" t="s">
        <v>802</v>
      </c>
      <c r="B456" s="5">
        <v>1.48</v>
      </c>
      <c r="C456" s="5" t="str">
        <f t="shared" si="42"/>
        <v>31.48</v>
      </c>
      <c r="D456" s="77">
        <v>3.4000000000000002E-2</v>
      </c>
      <c r="E456" s="2" t="s">
        <v>822</v>
      </c>
      <c r="F456" s="77">
        <v>0.17799999999999999</v>
      </c>
      <c r="G456" s="2" t="s">
        <v>822</v>
      </c>
      <c r="H456" s="2" t="s">
        <v>822</v>
      </c>
      <c r="I456" s="2" t="s">
        <v>822</v>
      </c>
      <c r="J456" s="2" t="s">
        <v>822</v>
      </c>
      <c r="K456" s="2" t="s">
        <v>822</v>
      </c>
      <c r="L456" s="2" t="s">
        <v>822</v>
      </c>
      <c r="M456" s="2" t="s">
        <v>822</v>
      </c>
      <c r="N456" s="2" t="s">
        <v>4120</v>
      </c>
      <c r="U456" s="31"/>
      <c r="V456" s="31"/>
      <c r="W456" s="31"/>
      <c r="X456" s="5">
        <v>1.3</v>
      </c>
      <c r="Y456" s="108">
        <v>1.3</v>
      </c>
      <c r="Z456" s="108">
        <v>0.05</v>
      </c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</row>
    <row r="457" spans="1:38" ht="15.75" thickBot="1" x14ac:dyDescent="0.25">
      <c r="A457" t="s">
        <v>802</v>
      </c>
      <c r="B457" s="5">
        <v>1.49</v>
      </c>
      <c r="C457" s="5" t="str">
        <f t="shared" si="42"/>
        <v>31.49</v>
      </c>
      <c r="D457" s="77">
        <v>3.3000000000000002E-2</v>
      </c>
      <c r="E457" s="2" t="s">
        <v>822</v>
      </c>
      <c r="F457" s="77">
        <v>0.17799999999999999</v>
      </c>
      <c r="G457" s="2" t="s">
        <v>822</v>
      </c>
      <c r="H457" s="2" t="s">
        <v>822</v>
      </c>
      <c r="I457" s="2" t="s">
        <v>822</v>
      </c>
      <c r="J457" s="2" t="s">
        <v>822</v>
      </c>
      <c r="K457" s="2" t="s">
        <v>822</v>
      </c>
      <c r="L457" s="2" t="s">
        <v>822</v>
      </c>
      <c r="M457" s="2" t="s">
        <v>822</v>
      </c>
      <c r="N457" s="2" t="s">
        <v>4120</v>
      </c>
      <c r="U457" s="31"/>
      <c r="V457" s="31"/>
      <c r="W457" s="31"/>
      <c r="X457" s="5">
        <v>1.31</v>
      </c>
      <c r="Y457" s="108">
        <v>1.31</v>
      </c>
      <c r="Z457" s="108">
        <v>4.9000000000000002E-2</v>
      </c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</row>
    <row r="458" spans="1:38" ht="15.75" thickBot="1" x14ac:dyDescent="0.25">
      <c r="A458" t="s">
        <v>802</v>
      </c>
      <c r="B458" s="5">
        <v>1.5</v>
      </c>
      <c r="C458" s="5" t="str">
        <f t="shared" si="42"/>
        <v>31.5</v>
      </c>
      <c r="D458" s="77">
        <v>3.2000000000000001E-2</v>
      </c>
      <c r="E458" s="2" t="s">
        <v>822</v>
      </c>
      <c r="F458" s="77">
        <v>0.17799999999999999</v>
      </c>
      <c r="G458" s="2" t="s">
        <v>822</v>
      </c>
      <c r="H458" s="2" t="s">
        <v>822</v>
      </c>
      <c r="I458" s="2" t="s">
        <v>822</v>
      </c>
      <c r="J458" s="2" t="s">
        <v>822</v>
      </c>
      <c r="K458" s="2" t="s">
        <v>822</v>
      </c>
      <c r="L458" s="2" t="s">
        <v>822</v>
      </c>
      <c r="M458" s="2" t="s">
        <v>822</v>
      </c>
      <c r="N458" s="2" t="s">
        <v>4120</v>
      </c>
      <c r="U458" s="31"/>
      <c r="V458" s="31"/>
      <c r="W458" s="31"/>
      <c r="X458" s="5">
        <v>1.32</v>
      </c>
      <c r="Y458" s="108">
        <v>1.32</v>
      </c>
      <c r="Z458" s="108">
        <v>4.8000000000000001E-2</v>
      </c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</row>
    <row r="459" spans="1:38" x14ac:dyDescent="0.2">
      <c r="A459" t="s">
        <v>802</v>
      </c>
      <c r="B459" s="5">
        <v>1.51</v>
      </c>
      <c r="C459" s="5" t="str">
        <f t="shared" si="42"/>
        <v>31.51</v>
      </c>
      <c r="D459" s="77">
        <v>3.1E-2</v>
      </c>
      <c r="E459" s="2" t="s">
        <v>822</v>
      </c>
      <c r="F459" s="77">
        <v>0.17799999999999999</v>
      </c>
      <c r="G459" s="2" t="s">
        <v>822</v>
      </c>
      <c r="H459" s="2" t="s">
        <v>822</v>
      </c>
      <c r="I459" s="2" t="s">
        <v>822</v>
      </c>
      <c r="J459" s="2" t="s">
        <v>822</v>
      </c>
      <c r="K459" s="2" t="s">
        <v>822</v>
      </c>
      <c r="L459" s="2" t="s">
        <v>822</v>
      </c>
      <c r="M459" s="2" t="s">
        <v>822</v>
      </c>
      <c r="N459" s="2" t="s">
        <v>4120</v>
      </c>
      <c r="U459" s="31"/>
      <c r="V459" s="31"/>
      <c r="W459" s="31"/>
      <c r="X459" s="5">
        <v>1.33</v>
      </c>
      <c r="Y459">
        <f>AVERAGE(Y458,Y460)</f>
        <v>1.33</v>
      </c>
      <c r="Z459">
        <f>AVERAGE(Z458,Z460)</f>
        <v>4.7E-2</v>
      </c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</row>
    <row r="460" spans="1:38" ht="15.75" thickBot="1" x14ac:dyDescent="0.25">
      <c r="A460" t="s">
        <v>802</v>
      </c>
      <c r="B460" s="5">
        <v>1.52</v>
      </c>
      <c r="C460" s="5" t="str">
        <f t="shared" si="42"/>
        <v>31.52</v>
      </c>
      <c r="D460" s="77">
        <v>0.03</v>
      </c>
      <c r="E460" s="2" t="s">
        <v>822</v>
      </c>
      <c r="F460" s="77">
        <v>0.17799999999999999</v>
      </c>
      <c r="G460" s="2" t="s">
        <v>822</v>
      </c>
      <c r="H460" s="2" t="s">
        <v>822</v>
      </c>
      <c r="I460" s="2" t="s">
        <v>822</v>
      </c>
      <c r="J460" s="2" t="s">
        <v>822</v>
      </c>
      <c r="K460" s="2" t="s">
        <v>822</v>
      </c>
      <c r="L460" s="2" t="s">
        <v>822</v>
      </c>
      <c r="M460" s="2" t="s">
        <v>822</v>
      </c>
      <c r="N460" s="2" t="s">
        <v>4120</v>
      </c>
      <c r="U460" s="31"/>
      <c r="V460" s="31"/>
      <c r="W460" s="31"/>
      <c r="X460" s="5">
        <v>1.34</v>
      </c>
      <c r="Y460" s="108">
        <v>1.34</v>
      </c>
      <c r="Z460" s="108">
        <v>4.5999999999999999E-2</v>
      </c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</row>
    <row r="461" spans="1:38" x14ac:dyDescent="0.2">
      <c r="A461" t="s">
        <v>802</v>
      </c>
      <c r="B461" s="5">
        <v>1.53</v>
      </c>
      <c r="C461" s="5" t="str">
        <f t="shared" si="42"/>
        <v>31.53</v>
      </c>
      <c r="D461" s="77">
        <v>2.9000000000000001E-2</v>
      </c>
      <c r="E461" s="2" t="s">
        <v>822</v>
      </c>
      <c r="F461" s="77">
        <v>0.17799999999999999</v>
      </c>
      <c r="G461" s="2" t="s">
        <v>822</v>
      </c>
      <c r="H461" s="2" t="s">
        <v>822</v>
      </c>
      <c r="I461" s="2" t="s">
        <v>822</v>
      </c>
      <c r="J461" s="2" t="s">
        <v>822</v>
      </c>
      <c r="K461" s="2" t="s">
        <v>822</v>
      </c>
      <c r="L461" s="2" t="s">
        <v>822</v>
      </c>
      <c r="M461" s="2" t="s">
        <v>822</v>
      </c>
      <c r="N461" s="2" t="s">
        <v>4120</v>
      </c>
      <c r="U461" s="31"/>
      <c r="V461" s="31"/>
      <c r="W461" s="31"/>
      <c r="X461" s="5">
        <v>1.35</v>
      </c>
      <c r="Y461">
        <f>((Y$464-Y$460)/((X$464-X$460)*100))+Y460</f>
        <v>1.35</v>
      </c>
      <c r="Z461">
        <f>ROUND(((Z$464-Z$460)/((X$464-X$460)*100))+Z460,3)</f>
        <v>4.4999999999999998E-2</v>
      </c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</row>
    <row r="462" spans="1:38" x14ac:dyDescent="0.2">
      <c r="A462" t="s">
        <v>802</v>
      </c>
      <c r="B462" s="5">
        <v>1.54</v>
      </c>
      <c r="C462" s="5" t="str">
        <f t="shared" si="42"/>
        <v>31.54</v>
      </c>
      <c r="D462" s="77">
        <v>2.9000000000000001E-2</v>
      </c>
      <c r="E462" s="2" t="s">
        <v>822</v>
      </c>
      <c r="F462" s="77">
        <v>0.17799999999999999</v>
      </c>
      <c r="G462" s="2" t="s">
        <v>822</v>
      </c>
      <c r="H462" s="2" t="s">
        <v>822</v>
      </c>
      <c r="I462" s="2" t="s">
        <v>822</v>
      </c>
      <c r="J462" s="2" t="s">
        <v>822</v>
      </c>
      <c r="K462" s="2" t="s">
        <v>822</v>
      </c>
      <c r="L462" s="2" t="s">
        <v>822</v>
      </c>
      <c r="M462" s="2" t="s">
        <v>822</v>
      </c>
      <c r="N462" s="2" t="s">
        <v>4120</v>
      </c>
      <c r="U462" s="31"/>
      <c r="V462" s="31"/>
      <c r="W462" s="31"/>
      <c r="X462" s="5">
        <v>1.36</v>
      </c>
      <c r="Y462">
        <f>((Y$464-Y$460)/((X$464-X$460)*100))+Y461</f>
        <v>1.36</v>
      </c>
      <c r="Z462">
        <f>ROUND(((Z$464-Z$460)/((X$464-X$460)*100))+Z461,3)</f>
        <v>4.3999999999999997E-2</v>
      </c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</row>
    <row r="463" spans="1:38" x14ac:dyDescent="0.2">
      <c r="A463" t="s">
        <v>802</v>
      </c>
      <c r="B463" s="5">
        <v>1.55</v>
      </c>
      <c r="C463" s="5" t="str">
        <f t="shared" si="42"/>
        <v>31.55</v>
      </c>
      <c r="D463" s="77">
        <v>2.8000000000000001E-2</v>
      </c>
      <c r="E463" s="2" t="s">
        <v>822</v>
      </c>
      <c r="F463" s="77">
        <v>0.17799999999999999</v>
      </c>
      <c r="G463" s="2" t="s">
        <v>822</v>
      </c>
      <c r="H463" s="2" t="s">
        <v>822</v>
      </c>
      <c r="I463" s="2" t="s">
        <v>822</v>
      </c>
      <c r="J463" s="2" t="s">
        <v>822</v>
      </c>
      <c r="K463" s="2" t="s">
        <v>822</v>
      </c>
      <c r="L463" s="2" t="s">
        <v>822</v>
      </c>
      <c r="M463" s="2" t="s">
        <v>822</v>
      </c>
      <c r="N463" s="2" t="s">
        <v>4120</v>
      </c>
      <c r="U463" s="31"/>
      <c r="V463" s="31"/>
      <c r="W463" s="31"/>
      <c r="X463" s="5">
        <v>1.37</v>
      </c>
      <c r="Y463">
        <f>((Y$464-Y$460)/((X$464-X$460)*100))+Y462</f>
        <v>1.37</v>
      </c>
      <c r="Z463">
        <f>ROUND(((Z$464-Z$460)/((X$464-X$460)*100))+Z462,3)</f>
        <v>4.2999999999999997E-2</v>
      </c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</row>
    <row r="464" spans="1:38" ht="15.75" thickBot="1" x14ac:dyDescent="0.25">
      <c r="A464" t="s">
        <v>802</v>
      </c>
      <c r="B464" s="5">
        <v>1.56</v>
      </c>
      <c r="C464" s="5" t="str">
        <f t="shared" si="42"/>
        <v>31.56</v>
      </c>
      <c r="D464" s="77">
        <v>2.7E-2</v>
      </c>
      <c r="E464" s="2" t="s">
        <v>822</v>
      </c>
      <c r="F464" s="77">
        <v>0.17799999999999999</v>
      </c>
      <c r="G464" s="2" t="s">
        <v>822</v>
      </c>
      <c r="H464" s="2" t="s">
        <v>822</v>
      </c>
      <c r="I464" s="2" t="s">
        <v>822</v>
      </c>
      <c r="J464" s="2" t="s">
        <v>822</v>
      </c>
      <c r="K464" s="2" t="s">
        <v>822</v>
      </c>
      <c r="L464" s="2" t="s">
        <v>822</v>
      </c>
      <c r="M464" s="2" t="s">
        <v>822</v>
      </c>
      <c r="N464" s="2" t="s">
        <v>4120</v>
      </c>
      <c r="U464" s="31"/>
      <c r="V464" s="31"/>
      <c r="W464" s="31"/>
      <c r="X464" s="5">
        <v>1.38</v>
      </c>
      <c r="Y464" s="108">
        <v>1.38</v>
      </c>
      <c r="Z464" s="108">
        <v>4.2999999999999997E-2</v>
      </c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</row>
    <row r="465" spans="1:38" ht="15.75" thickBot="1" x14ac:dyDescent="0.25">
      <c r="A465" t="s">
        <v>802</v>
      </c>
      <c r="B465" s="5">
        <v>1.57</v>
      </c>
      <c r="C465" s="5" t="str">
        <f t="shared" si="42"/>
        <v>31.57</v>
      </c>
      <c r="D465" s="77">
        <v>2.5999999999999999E-2</v>
      </c>
      <c r="E465" s="2" t="s">
        <v>822</v>
      </c>
      <c r="F465" s="77">
        <v>0.17799999999999999</v>
      </c>
      <c r="G465" s="2" t="s">
        <v>822</v>
      </c>
      <c r="H465" s="2" t="s">
        <v>822</v>
      </c>
      <c r="I465" s="2" t="s">
        <v>822</v>
      </c>
      <c r="J465" s="2" t="s">
        <v>822</v>
      </c>
      <c r="K465" s="2" t="s">
        <v>822</v>
      </c>
      <c r="L465" s="2" t="s">
        <v>822</v>
      </c>
      <c r="M465" s="2" t="s">
        <v>822</v>
      </c>
      <c r="N465" s="2" t="s">
        <v>4120</v>
      </c>
      <c r="U465" s="31"/>
      <c r="V465" s="31"/>
      <c r="W465" s="31"/>
      <c r="X465" s="5">
        <v>1.39</v>
      </c>
      <c r="Y465" s="108">
        <v>1.39</v>
      </c>
      <c r="Z465" s="108">
        <v>4.2000000000000003E-2</v>
      </c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</row>
    <row r="466" spans="1:38" ht="15.75" thickBot="1" x14ac:dyDescent="0.25">
      <c r="A466" t="s">
        <v>802</v>
      </c>
      <c r="B466" s="5">
        <v>1.58</v>
      </c>
      <c r="C466" s="5" t="str">
        <f t="shared" si="42"/>
        <v>31.58</v>
      </c>
      <c r="D466" s="77">
        <v>2.5000000000000001E-2</v>
      </c>
      <c r="E466" s="2" t="s">
        <v>822</v>
      </c>
      <c r="F466" s="77">
        <v>0.17799999999999999</v>
      </c>
      <c r="G466" s="2" t="s">
        <v>822</v>
      </c>
      <c r="H466" s="2" t="s">
        <v>822</v>
      </c>
      <c r="I466" s="2" t="s">
        <v>822</v>
      </c>
      <c r="J466" s="2" t="s">
        <v>822</v>
      </c>
      <c r="K466" s="2" t="s">
        <v>822</v>
      </c>
      <c r="L466" s="2" t="s">
        <v>822</v>
      </c>
      <c r="M466" s="2" t="s">
        <v>822</v>
      </c>
      <c r="N466" s="2" t="s">
        <v>4120</v>
      </c>
      <c r="U466" s="31"/>
      <c r="V466" s="31"/>
      <c r="W466" s="31"/>
      <c r="X466" s="5">
        <v>1.4</v>
      </c>
      <c r="Y466" s="108">
        <v>1.4</v>
      </c>
      <c r="Z466" s="108">
        <v>4.1000000000000002E-2</v>
      </c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</row>
    <row r="467" spans="1:38" x14ac:dyDescent="0.2">
      <c r="A467" t="s">
        <v>802</v>
      </c>
      <c r="B467" s="5">
        <v>1.59</v>
      </c>
      <c r="C467" s="5" t="str">
        <f t="shared" si="42"/>
        <v>31.59</v>
      </c>
      <c r="D467" s="77">
        <v>2.4E-2</v>
      </c>
      <c r="E467" s="2" t="s">
        <v>822</v>
      </c>
      <c r="F467" s="77">
        <v>0.17799999999999999</v>
      </c>
      <c r="G467" s="2" t="s">
        <v>822</v>
      </c>
      <c r="H467" s="2" t="s">
        <v>822</v>
      </c>
      <c r="I467" s="2" t="s">
        <v>822</v>
      </c>
      <c r="J467" s="2" t="s">
        <v>822</v>
      </c>
      <c r="K467" s="2" t="s">
        <v>822</v>
      </c>
      <c r="L467" s="2" t="s">
        <v>822</v>
      </c>
      <c r="M467" s="2" t="s">
        <v>822</v>
      </c>
      <c r="N467" s="2" t="s">
        <v>4120</v>
      </c>
      <c r="U467" s="31"/>
      <c r="V467" s="31"/>
      <c r="W467" s="31"/>
      <c r="X467" s="5">
        <v>1.41</v>
      </c>
      <c r="Y467">
        <f>AVERAGE(Y466,Y468)</f>
        <v>1.41</v>
      </c>
      <c r="Z467">
        <f>AVERAGE(Z466,Z468)</f>
        <v>0.04</v>
      </c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</row>
    <row r="468" spans="1:38" ht="15.75" thickBot="1" x14ac:dyDescent="0.25">
      <c r="A468" t="s">
        <v>802</v>
      </c>
      <c r="B468" s="5">
        <v>1.6</v>
      </c>
      <c r="C468" s="5" t="str">
        <f t="shared" si="42"/>
        <v>31.6</v>
      </c>
      <c r="D468" s="77">
        <v>2.3E-2</v>
      </c>
      <c r="E468" s="2" t="s">
        <v>822</v>
      </c>
      <c r="F468" s="77">
        <v>0.17799999999999999</v>
      </c>
      <c r="G468" s="2" t="s">
        <v>822</v>
      </c>
      <c r="H468" s="2" t="s">
        <v>822</v>
      </c>
      <c r="I468" s="2" t="s">
        <v>822</v>
      </c>
      <c r="J468" s="2" t="s">
        <v>822</v>
      </c>
      <c r="K468" s="2" t="s">
        <v>822</v>
      </c>
      <c r="L468" s="2" t="s">
        <v>822</v>
      </c>
      <c r="M468" s="2" t="s">
        <v>822</v>
      </c>
      <c r="N468" s="2" t="s">
        <v>4120</v>
      </c>
      <c r="U468" s="31"/>
      <c r="V468" s="31"/>
      <c r="W468" s="31"/>
      <c r="X468" s="5">
        <v>1.42</v>
      </c>
      <c r="Y468" s="108">
        <v>1.42</v>
      </c>
      <c r="Z468" s="108">
        <v>3.9E-2</v>
      </c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</row>
    <row r="469" spans="1:38" ht="15.75" thickBot="1" x14ac:dyDescent="0.25">
      <c r="A469" t="s">
        <v>802</v>
      </c>
      <c r="B469" s="5">
        <v>1.61</v>
      </c>
      <c r="C469" s="5" t="str">
        <f t="shared" si="42"/>
        <v>31.61</v>
      </c>
      <c r="D469" s="77">
        <v>2.1999999999999999E-2</v>
      </c>
      <c r="E469" s="2" t="s">
        <v>822</v>
      </c>
      <c r="F469" s="77">
        <v>0.17799999999999999</v>
      </c>
      <c r="G469" s="2" t="s">
        <v>822</v>
      </c>
      <c r="H469" s="2" t="s">
        <v>822</v>
      </c>
      <c r="I469" s="2" t="s">
        <v>822</v>
      </c>
      <c r="J469" s="2" t="s">
        <v>822</v>
      </c>
      <c r="K469" s="2" t="s">
        <v>822</v>
      </c>
      <c r="L469" s="2" t="s">
        <v>822</v>
      </c>
      <c r="M469" s="2" t="s">
        <v>822</v>
      </c>
      <c r="N469" s="2" t="s">
        <v>4120</v>
      </c>
      <c r="U469" s="31"/>
      <c r="V469" s="31"/>
      <c r="W469" s="31"/>
      <c r="X469" s="5">
        <v>1.43</v>
      </c>
      <c r="Y469" s="108">
        <v>1.43</v>
      </c>
      <c r="Z469" s="108">
        <v>3.7999999999999999E-2</v>
      </c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</row>
    <row r="470" spans="1:38" ht="15.75" thickBot="1" x14ac:dyDescent="0.25">
      <c r="A470" t="s">
        <v>802</v>
      </c>
      <c r="B470" s="5">
        <v>1.62</v>
      </c>
      <c r="C470" s="5" t="str">
        <f t="shared" si="42"/>
        <v>31.62</v>
      </c>
      <c r="D470" s="77">
        <v>2.1000000000000001E-2</v>
      </c>
      <c r="E470" s="2" t="s">
        <v>822</v>
      </c>
      <c r="F470" s="77">
        <v>0.17799999999999999</v>
      </c>
      <c r="G470" s="2" t="s">
        <v>822</v>
      </c>
      <c r="H470" s="2" t="s">
        <v>822</v>
      </c>
      <c r="I470" s="2" t="s">
        <v>822</v>
      </c>
      <c r="J470" s="2" t="s">
        <v>822</v>
      </c>
      <c r="K470" s="2" t="s">
        <v>822</v>
      </c>
      <c r="L470" s="2" t="s">
        <v>822</v>
      </c>
      <c r="M470" s="2" t="s">
        <v>822</v>
      </c>
      <c r="N470" s="2" t="s">
        <v>4120</v>
      </c>
      <c r="U470" s="31"/>
      <c r="V470" s="31"/>
      <c r="W470" s="31"/>
      <c r="X470" s="5">
        <v>1.44</v>
      </c>
      <c r="Y470" s="108">
        <v>1.44</v>
      </c>
      <c r="Z470" s="108">
        <v>3.6999999999999998E-2</v>
      </c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</row>
    <row r="471" spans="1:38" ht="15.75" thickBot="1" x14ac:dyDescent="0.25">
      <c r="A471" t="s">
        <v>802</v>
      </c>
      <c r="B471" s="5">
        <v>1.63</v>
      </c>
      <c r="C471" s="5" t="str">
        <f t="shared" si="42"/>
        <v>31.63</v>
      </c>
      <c r="D471" s="77">
        <v>0.02</v>
      </c>
      <c r="E471" s="2" t="s">
        <v>822</v>
      </c>
      <c r="F471" s="77">
        <v>0.17799999999999999</v>
      </c>
      <c r="G471" s="2" t="s">
        <v>822</v>
      </c>
      <c r="H471" s="2" t="s">
        <v>822</v>
      </c>
      <c r="I471" s="2" t="s">
        <v>822</v>
      </c>
      <c r="J471" s="2" t="s">
        <v>822</v>
      </c>
      <c r="K471" s="2" t="s">
        <v>822</v>
      </c>
      <c r="L471" s="2" t="s">
        <v>822</v>
      </c>
      <c r="M471" s="2" t="s">
        <v>822</v>
      </c>
      <c r="N471" s="2" t="s">
        <v>4120</v>
      </c>
      <c r="U471" s="31"/>
      <c r="V471" s="31"/>
      <c r="W471" s="31"/>
      <c r="X471" s="5">
        <v>1.45</v>
      </c>
      <c r="Y471" s="108">
        <v>1.45</v>
      </c>
      <c r="Z471" s="108">
        <v>3.6999999999999998E-2</v>
      </c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</row>
    <row r="472" spans="1:38" x14ac:dyDescent="0.2">
      <c r="A472" t="s">
        <v>802</v>
      </c>
      <c r="B472" s="5">
        <v>1.64</v>
      </c>
      <c r="C472" s="5" t="str">
        <f t="shared" si="42"/>
        <v>31.64</v>
      </c>
      <c r="D472" s="77">
        <v>0.02</v>
      </c>
      <c r="E472" s="2" t="s">
        <v>822</v>
      </c>
      <c r="F472" s="77">
        <v>0.17799999999999999</v>
      </c>
      <c r="G472" s="2" t="s">
        <v>822</v>
      </c>
      <c r="H472" s="2" t="s">
        <v>822</v>
      </c>
      <c r="I472" s="2" t="s">
        <v>822</v>
      </c>
      <c r="J472" s="2" t="s">
        <v>822</v>
      </c>
      <c r="K472" s="2" t="s">
        <v>822</v>
      </c>
      <c r="L472" s="2" t="s">
        <v>822</v>
      </c>
      <c r="M472" s="2" t="s">
        <v>822</v>
      </c>
      <c r="N472" s="2" t="s">
        <v>4120</v>
      </c>
      <c r="U472" s="31"/>
      <c r="V472" s="31"/>
      <c r="W472" s="31"/>
      <c r="X472" s="5">
        <v>1.46</v>
      </c>
      <c r="Y472">
        <f>AVERAGE(Y471,Y473)</f>
        <v>1.46</v>
      </c>
      <c r="Z472">
        <f>AVERAGE(Z471,Z473)</f>
        <v>3.6000000000000004E-2</v>
      </c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</row>
    <row r="473" spans="1:38" ht="15.75" thickBot="1" x14ac:dyDescent="0.25">
      <c r="A473" t="s">
        <v>802</v>
      </c>
      <c r="B473" s="5">
        <v>1.65</v>
      </c>
      <c r="C473" s="5" t="str">
        <f t="shared" si="42"/>
        <v>31.65</v>
      </c>
      <c r="D473" s="77">
        <v>1.9E-2</v>
      </c>
      <c r="E473" s="2" t="s">
        <v>822</v>
      </c>
      <c r="F473" s="77">
        <v>0.17799999999999999</v>
      </c>
      <c r="G473" s="2" t="s">
        <v>822</v>
      </c>
      <c r="H473" s="2" t="s">
        <v>822</v>
      </c>
      <c r="I473" s="2" t="s">
        <v>822</v>
      </c>
      <c r="J473" s="2" t="s">
        <v>822</v>
      </c>
      <c r="K473" s="2" t="s">
        <v>822</v>
      </c>
      <c r="L473" s="2" t="s">
        <v>822</v>
      </c>
      <c r="M473" s="2" t="s">
        <v>822</v>
      </c>
      <c r="N473" s="2" t="s">
        <v>4120</v>
      </c>
      <c r="U473" s="31"/>
      <c r="V473" s="31"/>
      <c r="W473" s="31"/>
      <c r="X473" s="5">
        <v>1.47</v>
      </c>
      <c r="Y473" s="108">
        <v>1.47</v>
      </c>
      <c r="Z473" s="108">
        <v>3.5000000000000003E-2</v>
      </c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</row>
    <row r="474" spans="1:38" x14ac:dyDescent="0.2">
      <c r="A474" t="s">
        <v>802</v>
      </c>
      <c r="B474" s="5">
        <v>1.66</v>
      </c>
      <c r="C474" s="5" t="str">
        <f t="shared" si="42"/>
        <v>31.66</v>
      </c>
      <c r="D474" s="77">
        <v>1.9E-2</v>
      </c>
      <c r="E474" s="2" t="s">
        <v>822</v>
      </c>
      <c r="F474" s="77">
        <v>0.17799999999999999</v>
      </c>
      <c r="G474" s="2" t="s">
        <v>822</v>
      </c>
      <c r="H474" s="2" t="s">
        <v>822</v>
      </c>
      <c r="I474" s="2" t="s">
        <v>822</v>
      </c>
      <c r="J474" s="2" t="s">
        <v>822</v>
      </c>
      <c r="K474" s="2" t="s">
        <v>822</v>
      </c>
      <c r="L474" s="2" t="s">
        <v>822</v>
      </c>
      <c r="M474" s="2" t="s">
        <v>822</v>
      </c>
      <c r="N474" s="2" t="s">
        <v>4120</v>
      </c>
      <c r="U474" s="31"/>
      <c r="V474" s="31"/>
      <c r="W474" s="31"/>
      <c r="X474" s="5">
        <v>1.48</v>
      </c>
      <c r="Y474">
        <f>((Y$464-Y$460)/((X$464-X$460)*100))+Y473</f>
        <v>1.48</v>
      </c>
      <c r="Z474">
        <f>ROUND(((Z$477-Z$473)/((X$477-X$473)*100))+Z473,3)</f>
        <v>3.4000000000000002E-2</v>
      </c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</row>
    <row r="475" spans="1:38" x14ac:dyDescent="0.2">
      <c r="A475" t="s">
        <v>802</v>
      </c>
      <c r="B475" s="5">
        <v>1.67</v>
      </c>
      <c r="C475" s="5" t="str">
        <f t="shared" si="42"/>
        <v>31.67</v>
      </c>
      <c r="D475" s="77">
        <v>1.9E-2</v>
      </c>
      <c r="E475" s="2" t="s">
        <v>822</v>
      </c>
      <c r="F475" s="77">
        <v>0.17799999999999999</v>
      </c>
      <c r="G475" s="2" t="s">
        <v>822</v>
      </c>
      <c r="H475" s="2" t="s">
        <v>822</v>
      </c>
      <c r="I475" s="2" t="s">
        <v>822</v>
      </c>
      <c r="J475" s="2" t="s">
        <v>822</v>
      </c>
      <c r="K475" s="2" t="s">
        <v>822</v>
      </c>
      <c r="L475" s="2" t="s">
        <v>822</v>
      </c>
      <c r="M475" s="2" t="s">
        <v>822</v>
      </c>
      <c r="N475" s="2" t="s">
        <v>4120</v>
      </c>
      <c r="U475" s="31"/>
      <c r="V475" s="31"/>
      <c r="W475" s="31"/>
      <c r="X475" s="5">
        <v>1.49</v>
      </c>
      <c r="Y475">
        <f>((Y$464-Y$460)/((X$464-X$460)*100))+Y474</f>
        <v>1.49</v>
      </c>
      <c r="Z475">
        <f>ROUND(((Z$477-Z$473)/((X$477-X$473)*100))+Z474,3)</f>
        <v>3.3000000000000002E-2</v>
      </c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</row>
    <row r="476" spans="1:38" x14ac:dyDescent="0.2">
      <c r="A476" t="s">
        <v>802</v>
      </c>
      <c r="B476" s="5">
        <v>1.68</v>
      </c>
      <c r="C476" s="5" t="str">
        <f t="shared" si="42"/>
        <v>31.68</v>
      </c>
      <c r="D476" s="77">
        <v>1.9E-2</v>
      </c>
      <c r="E476" s="2" t="s">
        <v>822</v>
      </c>
      <c r="F476" s="77">
        <v>0.17799999999999999</v>
      </c>
      <c r="G476" s="2" t="s">
        <v>822</v>
      </c>
      <c r="H476" s="2" t="s">
        <v>822</v>
      </c>
      <c r="I476" s="2" t="s">
        <v>822</v>
      </c>
      <c r="J476" s="2" t="s">
        <v>822</v>
      </c>
      <c r="K476" s="2" t="s">
        <v>822</v>
      </c>
      <c r="L476" s="2" t="s">
        <v>822</v>
      </c>
      <c r="M476" s="2" t="s">
        <v>822</v>
      </c>
      <c r="N476" s="2" t="s">
        <v>4120</v>
      </c>
      <c r="U476" s="31"/>
      <c r="V476" s="31"/>
      <c r="W476" s="31"/>
      <c r="X476" s="5">
        <v>1.5</v>
      </c>
      <c r="Y476">
        <f>((Y$464-Y$460)/((X$464-X$460)*100))+Y475</f>
        <v>1.5</v>
      </c>
      <c r="Z476">
        <f>ROUND(((Z$477-Z$473)/((X$477-X$473)*100))+Z475,3)</f>
        <v>3.2000000000000001E-2</v>
      </c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</row>
    <row r="477" spans="1:38" ht="15.75" thickBot="1" x14ac:dyDescent="0.25">
      <c r="A477" t="s">
        <v>802</v>
      </c>
      <c r="B477" s="5">
        <v>1.69</v>
      </c>
      <c r="C477" s="5" t="str">
        <f t="shared" si="42"/>
        <v>31.69</v>
      </c>
      <c r="D477" s="77">
        <v>1.9E-2</v>
      </c>
      <c r="E477" s="2" t="s">
        <v>822</v>
      </c>
      <c r="F477" s="77">
        <v>0.17799999999999999</v>
      </c>
      <c r="G477" s="2" t="s">
        <v>822</v>
      </c>
      <c r="H477" s="2" t="s">
        <v>822</v>
      </c>
      <c r="I477" s="2" t="s">
        <v>822</v>
      </c>
      <c r="J477" s="2" t="s">
        <v>822</v>
      </c>
      <c r="K477" s="2" t="s">
        <v>822</v>
      </c>
      <c r="L477" s="2" t="s">
        <v>822</v>
      </c>
      <c r="M477" s="2" t="s">
        <v>822</v>
      </c>
      <c r="N477" s="2" t="s">
        <v>4120</v>
      </c>
      <c r="U477" s="31"/>
      <c r="V477" s="31"/>
      <c r="W477" s="31"/>
      <c r="X477" s="5">
        <v>1.51</v>
      </c>
      <c r="Y477" s="108">
        <v>1.51</v>
      </c>
      <c r="Z477" s="108">
        <v>3.1E-2</v>
      </c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</row>
    <row r="478" spans="1:38" x14ac:dyDescent="0.2">
      <c r="A478" t="s">
        <v>802</v>
      </c>
      <c r="B478" s="5">
        <v>1.7</v>
      </c>
      <c r="C478" s="5" t="str">
        <f t="shared" si="42"/>
        <v>31.7</v>
      </c>
      <c r="D478" s="77">
        <v>1.9E-2</v>
      </c>
      <c r="E478" s="2" t="s">
        <v>822</v>
      </c>
      <c r="F478" s="77">
        <v>0.17799999999999999</v>
      </c>
      <c r="G478" s="2" t="s">
        <v>822</v>
      </c>
      <c r="H478" s="2" t="s">
        <v>822</v>
      </c>
      <c r="I478" s="2" t="s">
        <v>822</v>
      </c>
      <c r="J478" s="2" t="s">
        <v>822</v>
      </c>
      <c r="K478" s="2" t="s">
        <v>822</v>
      </c>
      <c r="L478" s="2" t="s">
        <v>822</v>
      </c>
      <c r="M478" s="2" t="s">
        <v>822</v>
      </c>
      <c r="N478" s="2" t="s">
        <v>4120</v>
      </c>
      <c r="U478" s="31"/>
      <c r="V478" s="31"/>
      <c r="W478" s="31"/>
      <c r="X478" s="5">
        <v>1.52</v>
      </c>
      <c r="Y478">
        <f>AVERAGE(Y477,Y479)</f>
        <v>1.52</v>
      </c>
      <c r="Z478">
        <f>AVERAGE(Z477,Z479)</f>
        <v>0.03</v>
      </c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</row>
    <row r="479" spans="1:38" ht="15.75" thickBot="1" x14ac:dyDescent="0.25">
      <c r="A479" t="s">
        <v>802</v>
      </c>
      <c r="B479" s="5">
        <v>1.71</v>
      </c>
      <c r="C479" s="5" t="str">
        <f t="shared" si="42"/>
        <v>31.71</v>
      </c>
      <c r="D479" s="77">
        <v>1.9E-2</v>
      </c>
      <c r="E479" s="2" t="s">
        <v>822</v>
      </c>
      <c r="F479" s="77">
        <v>0.17799999999999999</v>
      </c>
      <c r="G479" s="2" t="s">
        <v>822</v>
      </c>
      <c r="H479" s="2" t="s">
        <v>822</v>
      </c>
      <c r="I479" s="2" t="s">
        <v>822</v>
      </c>
      <c r="J479" s="2" t="s">
        <v>822</v>
      </c>
      <c r="K479" s="2" t="s">
        <v>822</v>
      </c>
      <c r="L479" s="2" t="s">
        <v>822</v>
      </c>
      <c r="M479" s="2" t="s">
        <v>822</v>
      </c>
      <c r="N479" s="2" t="s">
        <v>4120</v>
      </c>
      <c r="U479" s="31"/>
      <c r="V479" s="31"/>
      <c r="W479" s="31"/>
      <c r="X479" s="5">
        <v>1.53</v>
      </c>
      <c r="Y479" s="108">
        <v>1.53</v>
      </c>
      <c r="Z479" s="108">
        <v>2.9000000000000001E-2</v>
      </c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</row>
    <row r="480" spans="1:38" ht="15.75" thickBot="1" x14ac:dyDescent="0.25">
      <c r="A480" t="s">
        <v>802</v>
      </c>
      <c r="B480" s="5">
        <v>1.72</v>
      </c>
      <c r="C480" s="5" t="str">
        <f t="shared" si="42"/>
        <v>31.72</v>
      </c>
      <c r="D480" s="77">
        <v>1.9E-2</v>
      </c>
      <c r="E480" s="2" t="s">
        <v>822</v>
      </c>
      <c r="F480" s="77">
        <v>0.17799999999999999</v>
      </c>
      <c r="G480" s="2" t="s">
        <v>822</v>
      </c>
      <c r="H480" s="2" t="s">
        <v>822</v>
      </c>
      <c r="I480" s="2" t="s">
        <v>822</v>
      </c>
      <c r="J480" s="2" t="s">
        <v>822</v>
      </c>
      <c r="K480" s="2" t="s">
        <v>822</v>
      </c>
      <c r="L480" s="2" t="s">
        <v>822</v>
      </c>
      <c r="M480" s="2" t="s">
        <v>822</v>
      </c>
      <c r="N480" s="2" t="s">
        <v>4120</v>
      </c>
      <c r="U480" s="31"/>
      <c r="V480" s="31"/>
      <c r="W480" s="31"/>
      <c r="X480" s="5">
        <v>1.54</v>
      </c>
      <c r="Y480" s="108">
        <v>1.54</v>
      </c>
      <c r="Z480" s="108">
        <v>2.9000000000000001E-2</v>
      </c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</row>
    <row r="481" spans="1:38" ht="15.75" thickBot="1" x14ac:dyDescent="0.25">
      <c r="A481" t="s">
        <v>802</v>
      </c>
      <c r="B481" s="5">
        <v>1.73</v>
      </c>
      <c r="C481" s="5" t="str">
        <f t="shared" si="42"/>
        <v>31.73</v>
      </c>
      <c r="D481" s="77">
        <v>1.9E-2</v>
      </c>
      <c r="E481" s="2" t="s">
        <v>822</v>
      </c>
      <c r="F481" s="77">
        <v>0.17799999999999999</v>
      </c>
      <c r="G481" s="2" t="s">
        <v>822</v>
      </c>
      <c r="H481" s="2" t="s">
        <v>822</v>
      </c>
      <c r="I481" s="2" t="s">
        <v>822</v>
      </c>
      <c r="J481" s="2" t="s">
        <v>822</v>
      </c>
      <c r="K481" s="2" t="s">
        <v>822</v>
      </c>
      <c r="L481" s="2" t="s">
        <v>822</v>
      </c>
      <c r="M481" s="2" t="s">
        <v>822</v>
      </c>
      <c r="N481" s="2" t="s">
        <v>4120</v>
      </c>
      <c r="U481" s="31"/>
      <c r="V481" s="31"/>
      <c r="W481" s="31"/>
      <c r="X481" s="5">
        <v>1.55</v>
      </c>
      <c r="Y481" s="108">
        <v>1.55</v>
      </c>
      <c r="Z481" s="108">
        <v>2.8000000000000001E-2</v>
      </c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</row>
    <row r="482" spans="1:38" ht="15.75" thickBot="1" x14ac:dyDescent="0.25">
      <c r="A482" t="s">
        <v>802</v>
      </c>
      <c r="B482" s="5">
        <v>1.74</v>
      </c>
      <c r="C482" s="5" t="str">
        <f t="shared" si="42"/>
        <v>31.74</v>
      </c>
      <c r="D482" s="77">
        <v>1.9E-2</v>
      </c>
      <c r="E482" s="2" t="s">
        <v>822</v>
      </c>
      <c r="F482" s="77">
        <v>0.17799999999999999</v>
      </c>
      <c r="G482" s="2" t="s">
        <v>822</v>
      </c>
      <c r="H482" s="2" t="s">
        <v>822</v>
      </c>
      <c r="I482" s="2" t="s">
        <v>822</v>
      </c>
      <c r="J482" s="2" t="s">
        <v>822</v>
      </c>
      <c r="K482" s="2" t="s">
        <v>822</v>
      </c>
      <c r="L482" s="2" t="s">
        <v>822</v>
      </c>
      <c r="M482" s="2" t="s">
        <v>822</v>
      </c>
      <c r="N482" s="2" t="s">
        <v>4120</v>
      </c>
      <c r="U482" s="31"/>
      <c r="V482" s="31"/>
      <c r="W482" s="31"/>
      <c r="X482" s="5">
        <v>1.56</v>
      </c>
      <c r="Y482" s="108">
        <v>1.56</v>
      </c>
      <c r="Z482" s="108">
        <v>2.7E-2</v>
      </c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</row>
    <row r="483" spans="1:38" ht="15.75" thickBot="1" x14ac:dyDescent="0.25">
      <c r="A483" t="s">
        <v>802</v>
      </c>
      <c r="B483" s="5">
        <v>1.75</v>
      </c>
      <c r="C483" s="5" t="str">
        <f t="shared" si="42"/>
        <v>31.75</v>
      </c>
      <c r="D483" s="77">
        <v>1.9E-2</v>
      </c>
      <c r="E483" s="2" t="s">
        <v>822</v>
      </c>
      <c r="F483" s="77">
        <v>0.17799999999999999</v>
      </c>
      <c r="G483" s="2" t="s">
        <v>822</v>
      </c>
      <c r="H483" s="2" t="s">
        <v>822</v>
      </c>
      <c r="I483" s="2" t="s">
        <v>822</v>
      </c>
      <c r="J483" s="2" t="s">
        <v>822</v>
      </c>
      <c r="K483" s="2" t="s">
        <v>822</v>
      </c>
      <c r="L483" s="2" t="s">
        <v>822</v>
      </c>
      <c r="M483" s="2" t="s">
        <v>822</v>
      </c>
      <c r="N483" s="2" t="s">
        <v>4120</v>
      </c>
      <c r="U483" s="31"/>
      <c r="V483" s="31"/>
      <c r="W483" s="31"/>
      <c r="X483" s="5">
        <v>1.57</v>
      </c>
      <c r="Y483" s="108">
        <v>1.57</v>
      </c>
      <c r="Z483" s="108">
        <v>2.5999999999999999E-2</v>
      </c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</row>
    <row r="484" spans="1:38" x14ac:dyDescent="0.2">
      <c r="A484" t="s">
        <v>802</v>
      </c>
      <c r="B484" s="5">
        <v>1.76</v>
      </c>
      <c r="C484" s="5" t="str">
        <f t="shared" si="42"/>
        <v>31.76</v>
      </c>
      <c r="D484" s="77">
        <v>1.9E-2</v>
      </c>
      <c r="E484" s="2" t="s">
        <v>822</v>
      </c>
      <c r="F484" s="77">
        <v>0.17799999999999999</v>
      </c>
      <c r="G484" s="2" t="s">
        <v>822</v>
      </c>
      <c r="H484" s="2" t="s">
        <v>822</v>
      </c>
      <c r="I484" s="2" t="s">
        <v>822</v>
      </c>
      <c r="J484" s="2" t="s">
        <v>822</v>
      </c>
      <c r="K484" s="2" t="s">
        <v>822</v>
      </c>
      <c r="L484" s="2" t="s">
        <v>822</v>
      </c>
      <c r="M484" s="2" t="s">
        <v>822</v>
      </c>
      <c r="N484" s="2" t="s">
        <v>4120</v>
      </c>
      <c r="U484" s="31"/>
      <c r="V484" s="31"/>
      <c r="W484" s="31"/>
      <c r="X484" s="5">
        <v>1.58</v>
      </c>
      <c r="Y484">
        <f>AVERAGE(Y483,Y485)</f>
        <v>1.58</v>
      </c>
      <c r="Z484">
        <f>AVERAGE(Z483,Z485)</f>
        <v>2.5000000000000001E-2</v>
      </c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</row>
    <row r="485" spans="1:38" ht="15.75" thickBot="1" x14ac:dyDescent="0.25">
      <c r="A485" t="s">
        <v>802</v>
      </c>
      <c r="B485" s="5">
        <v>1.77</v>
      </c>
      <c r="C485" s="5" t="str">
        <f t="shared" si="42"/>
        <v>31.77</v>
      </c>
      <c r="D485" s="77">
        <v>1.9E-2</v>
      </c>
      <c r="E485" s="2" t="s">
        <v>822</v>
      </c>
      <c r="F485" s="77">
        <v>0.17799999999999999</v>
      </c>
      <c r="G485" s="2" t="s">
        <v>822</v>
      </c>
      <c r="H485" s="2" t="s">
        <v>822</v>
      </c>
      <c r="I485" s="2" t="s">
        <v>822</v>
      </c>
      <c r="J485" s="2" t="s">
        <v>822</v>
      </c>
      <c r="K485" s="2" t="s">
        <v>822</v>
      </c>
      <c r="L485" s="2" t="s">
        <v>822</v>
      </c>
      <c r="M485" s="2" t="s">
        <v>822</v>
      </c>
      <c r="N485" s="2" t="s">
        <v>4120</v>
      </c>
      <c r="U485" s="31"/>
      <c r="V485" s="31"/>
      <c r="W485" s="31"/>
      <c r="X485" s="5">
        <v>1.59</v>
      </c>
      <c r="Y485" s="108">
        <v>1.59</v>
      </c>
      <c r="Z485" s="108">
        <v>2.4E-2</v>
      </c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</row>
    <row r="486" spans="1:38" ht="15.75" thickBot="1" x14ac:dyDescent="0.25">
      <c r="A486" t="s">
        <v>802</v>
      </c>
      <c r="B486" s="5">
        <v>1.78</v>
      </c>
      <c r="C486" s="5" t="str">
        <f t="shared" si="42"/>
        <v>31.78</v>
      </c>
      <c r="D486" s="77">
        <v>1.9E-2</v>
      </c>
      <c r="E486" s="2" t="s">
        <v>822</v>
      </c>
      <c r="F486" s="77">
        <v>0.17799999999999999</v>
      </c>
      <c r="G486" s="2" t="s">
        <v>822</v>
      </c>
      <c r="H486" s="2" t="s">
        <v>822</v>
      </c>
      <c r="I486" s="2" t="s">
        <v>822</v>
      </c>
      <c r="J486" s="2" t="s">
        <v>822</v>
      </c>
      <c r="K486" s="2" t="s">
        <v>822</v>
      </c>
      <c r="L486" s="2" t="s">
        <v>822</v>
      </c>
      <c r="M486" s="2" t="s">
        <v>822</v>
      </c>
      <c r="N486" s="2" t="s">
        <v>4120</v>
      </c>
      <c r="U486" s="31"/>
      <c r="V486" s="31"/>
      <c r="W486" s="31"/>
      <c r="X486" s="5">
        <v>1.6</v>
      </c>
      <c r="Y486" s="108">
        <v>1.6</v>
      </c>
      <c r="Z486" s="108">
        <v>2.3E-2</v>
      </c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</row>
    <row r="487" spans="1:38" ht="15.75" thickBot="1" x14ac:dyDescent="0.25">
      <c r="A487" t="s">
        <v>802</v>
      </c>
      <c r="B487" s="5">
        <v>1.79</v>
      </c>
      <c r="C487" s="5" t="str">
        <f t="shared" si="42"/>
        <v>31.79</v>
      </c>
      <c r="D487" s="77">
        <v>1.9E-2</v>
      </c>
      <c r="E487" s="2" t="s">
        <v>822</v>
      </c>
      <c r="F487" s="77">
        <v>0.17799999999999999</v>
      </c>
      <c r="G487" s="2" t="s">
        <v>822</v>
      </c>
      <c r="H487" s="2" t="s">
        <v>822</v>
      </c>
      <c r="I487" s="2" t="s">
        <v>822</v>
      </c>
      <c r="J487" s="2" t="s">
        <v>822</v>
      </c>
      <c r="K487" s="2" t="s">
        <v>822</v>
      </c>
      <c r="L487" s="2" t="s">
        <v>822</v>
      </c>
      <c r="M487" s="2" t="s">
        <v>822</v>
      </c>
      <c r="N487" s="2" t="s">
        <v>4120</v>
      </c>
      <c r="U487" s="31"/>
      <c r="V487" s="31"/>
      <c r="W487" s="31"/>
      <c r="X487" s="5">
        <v>1.61</v>
      </c>
      <c r="Y487" s="108">
        <v>1.61</v>
      </c>
      <c r="Z487" s="108">
        <v>2.1999999999999999E-2</v>
      </c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</row>
    <row r="488" spans="1:38" x14ac:dyDescent="0.2">
      <c r="A488" t="s">
        <v>802</v>
      </c>
      <c r="B488" s="5">
        <v>1.8</v>
      </c>
      <c r="C488" s="5" t="str">
        <f t="shared" si="42"/>
        <v>31.8</v>
      </c>
      <c r="D488" s="77">
        <v>1.9E-2</v>
      </c>
      <c r="E488" s="2" t="s">
        <v>822</v>
      </c>
      <c r="F488" s="77">
        <v>0.17799999999999999</v>
      </c>
      <c r="G488" s="2" t="s">
        <v>822</v>
      </c>
      <c r="H488" s="2" t="s">
        <v>822</v>
      </c>
      <c r="I488" s="2" t="s">
        <v>822</v>
      </c>
      <c r="J488" s="2" t="s">
        <v>822</v>
      </c>
      <c r="K488" s="2" t="s">
        <v>822</v>
      </c>
      <c r="L488" s="2" t="s">
        <v>822</v>
      </c>
      <c r="M488" s="2" t="s">
        <v>822</v>
      </c>
      <c r="N488" s="2" t="s">
        <v>4120</v>
      </c>
      <c r="U488" s="31"/>
      <c r="V488" s="31"/>
      <c r="W488" s="31"/>
      <c r="X488" s="5">
        <v>1.62</v>
      </c>
      <c r="Y488">
        <f>(Y490-Y487)/3 +Y487</f>
        <v>1.62</v>
      </c>
      <c r="Z488" s="71">
        <f>ROUND((Z490-Z487)/3 +Z487,3)</f>
        <v>2.1000000000000001E-2</v>
      </c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</row>
    <row r="489" spans="1:38" x14ac:dyDescent="0.2">
      <c r="A489" t="s">
        <v>802</v>
      </c>
      <c r="B489" s="5">
        <v>1.81</v>
      </c>
      <c r="C489" s="5" t="str">
        <f t="shared" si="42"/>
        <v>31.81</v>
      </c>
      <c r="D489" s="77">
        <v>1.9E-2</v>
      </c>
      <c r="E489" s="2" t="s">
        <v>822</v>
      </c>
      <c r="F489" s="77">
        <v>0.17799999999999999</v>
      </c>
      <c r="G489" s="2" t="s">
        <v>822</v>
      </c>
      <c r="H489" s="2" t="s">
        <v>822</v>
      </c>
      <c r="I489" s="2" t="s">
        <v>822</v>
      </c>
      <c r="J489" s="2" t="s">
        <v>822</v>
      </c>
      <c r="K489" s="2" t="s">
        <v>822</v>
      </c>
      <c r="L489" s="2" t="s">
        <v>822</v>
      </c>
      <c r="M489" s="2" t="s">
        <v>822</v>
      </c>
      <c r="N489" s="2" t="s">
        <v>4120</v>
      </c>
      <c r="U489" s="31"/>
      <c r="V489" s="31"/>
      <c r="W489" s="31"/>
      <c r="X489" s="5">
        <v>1.63</v>
      </c>
      <c r="Y489">
        <f>(Y490-Y487)/3 +Y488</f>
        <v>1.6300000000000001</v>
      </c>
      <c r="Z489" s="71">
        <f>ROUND((Z490-Z487)/3 +Z488,3)</f>
        <v>0.02</v>
      </c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</row>
    <row r="490" spans="1:38" ht="15.75" thickBot="1" x14ac:dyDescent="0.25">
      <c r="A490" t="s">
        <v>802</v>
      </c>
      <c r="B490" s="5">
        <v>1.82</v>
      </c>
      <c r="C490" s="5" t="str">
        <f t="shared" ref="C490:C553" si="43">SUBSTITUTE(3&amp;B490," ","")</f>
        <v>31.82</v>
      </c>
      <c r="D490" s="77">
        <v>1.9E-2</v>
      </c>
      <c r="E490" s="2" t="s">
        <v>822</v>
      </c>
      <c r="F490" s="77">
        <v>0.17799999999999999</v>
      </c>
      <c r="G490" s="2" t="s">
        <v>822</v>
      </c>
      <c r="H490" s="2" t="s">
        <v>822</v>
      </c>
      <c r="I490" s="2" t="s">
        <v>822</v>
      </c>
      <c r="J490" s="2" t="s">
        <v>822</v>
      </c>
      <c r="K490" s="2" t="s">
        <v>822</v>
      </c>
      <c r="L490" s="2" t="s">
        <v>822</v>
      </c>
      <c r="M490" s="2" t="s">
        <v>822</v>
      </c>
      <c r="N490" s="2" t="s">
        <v>4120</v>
      </c>
      <c r="U490" s="31"/>
      <c r="V490" s="31"/>
      <c r="W490" s="31"/>
      <c r="X490" s="5">
        <v>1.64</v>
      </c>
      <c r="Y490" s="108">
        <v>1.64</v>
      </c>
      <c r="Z490" s="108">
        <v>0.02</v>
      </c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</row>
    <row r="491" spans="1:38" ht="15.75" thickBot="1" x14ac:dyDescent="0.25">
      <c r="A491" t="s">
        <v>802</v>
      </c>
      <c r="B491" s="5">
        <v>1.83</v>
      </c>
      <c r="C491" s="5" t="str">
        <f t="shared" si="43"/>
        <v>31.83</v>
      </c>
      <c r="D491" s="77">
        <v>1.9E-2</v>
      </c>
      <c r="E491" s="2" t="s">
        <v>822</v>
      </c>
      <c r="F491" s="77">
        <v>0.17799999999999999</v>
      </c>
      <c r="G491" s="2" t="s">
        <v>822</v>
      </c>
      <c r="H491" s="2" t="s">
        <v>822</v>
      </c>
      <c r="I491" s="2" t="s">
        <v>822</v>
      </c>
      <c r="J491" s="2" t="s">
        <v>822</v>
      </c>
      <c r="K491" s="2" t="s">
        <v>822</v>
      </c>
      <c r="L491" s="2" t="s">
        <v>822</v>
      </c>
      <c r="M491" s="2" t="s">
        <v>822</v>
      </c>
      <c r="N491" s="2" t="s">
        <v>4120</v>
      </c>
      <c r="U491" s="31"/>
      <c r="V491" s="31"/>
      <c r="W491" s="31"/>
      <c r="X491" s="5">
        <v>1.65</v>
      </c>
      <c r="Y491" s="108">
        <v>1.65</v>
      </c>
      <c r="Z491" s="108">
        <v>1.9E-2</v>
      </c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</row>
    <row r="492" spans="1:38" x14ac:dyDescent="0.2">
      <c r="A492" t="s">
        <v>802</v>
      </c>
      <c r="B492" s="5">
        <v>1.84</v>
      </c>
      <c r="C492" s="5" t="str">
        <f t="shared" si="43"/>
        <v>31.84</v>
      </c>
      <c r="D492" s="77">
        <v>1.9E-2</v>
      </c>
      <c r="E492" s="2" t="s">
        <v>822</v>
      </c>
      <c r="F492" s="77">
        <v>0.17799999999999999</v>
      </c>
      <c r="G492" s="2" t="s">
        <v>822</v>
      </c>
      <c r="H492" s="2" t="s">
        <v>822</v>
      </c>
      <c r="I492" s="2" t="s">
        <v>822</v>
      </c>
      <c r="J492" s="2" t="s">
        <v>822</v>
      </c>
      <c r="K492" s="2" t="s">
        <v>822</v>
      </c>
      <c r="L492" s="2" t="s">
        <v>822</v>
      </c>
      <c r="M492" s="2" t="s">
        <v>822</v>
      </c>
      <c r="N492" s="2" t="s">
        <v>4120</v>
      </c>
      <c r="U492" s="31"/>
      <c r="V492" s="31"/>
      <c r="W492" s="31"/>
      <c r="X492" s="5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</row>
    <row r="493" spans="1:38" x14ac:dyDescent="0.2">
      <c r="A493" t="s">
        <v>802</v>
      </c>
      <c r="B493" s="5">
        <v>1.85</v>
      </c>
      <c r="C493" s="5" t="str">
        <f t="shared" si="43"/>
        <v>31.85</v>
      </c>
      <c r="D493" s="77">
        <v>1.9E-2</v>
      </c>
      <c r="E493" s="2" t="s">
        <v>822</v>
      </c>
      <c r="F493" s="77">
        <v>0.17799999999999999</v>
      </c>
      <c r="G493" s="2" t="s">
        <v>822</v>
      </c>
      <c r="H493" s="2" t="s">
        <v>822</v>
      </c>
      <c r="I493" s="2" t="s">
        <v>822</v>
      </c>
      <c r="J493" s="2" t="s">
        <v>822</v>
      </c>
      <c r="K493" s="2" t="s">
        <v>822</v>
      </c>
      <c r="L493" s="2" t="s">
        <v>822</v>
      </c>
      <c r="M493" s="2" t="s">
        <v>822</v>
      </c>
      <c r="N493" s="2" t="s">
        <v>4120</v>
      </c>
      <c r="U493" s="31"/>
      <c r="V493" s="31"/>
      <c r="W493" s="31"/>
      <c r="X493" s="5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</row>
    <row r="494" spans="1:38" x14ac:dyDescent="0.2">
      <c r="A494" t="s">
        <v>802</v>
      </c>
      <c r="B494" s="5">
        <v>1.86</v>
      </c>
      <c r="C494" s="5" t="str">
        <f t="shared" si="43"/>
        <v>31.86</v>
      </c>
      <c r="D494" s="77">
        <v>1.9E-2</v>
      </c>
      <c r="E494" s="2" t="s">
        <v>822</v>
      </c>
      <c r="F494" s="77">
        <v>0.17799999999999999</v>
      </c>
      <c r="G494" s="2" t="s">
        <v>822</v>
      </c>
      <c r="H494" s="2" t="s">
        <v>822</v>
      </c>
      <c r="I494" s="2" t="s">
        <v>822</v>
      </c>
      <c r="J494" s="2" t="s">
        <v>822</v>
      </c>
      <c r="K494" s="2" t="s">
        <v>822</v>
      </c>
      <c r="L494" s="2" t="s">
        <v>822</v>
      </c>
      <c r="M494" s="2" t="s">
        <v>822</v>
      </c>
      <c r="N494" s="2" t="s">
        <v>4120</v>
      </c>
      <c r="U494" s="31"/>
      <c r="V494" s="31"/>
      <c r="W494" s="31"/>
      <c r="X494" s="5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</row>
    <row r="495" spans="1:38" ht="15.75" thickBot="1" x14ac:dyDescent="0.25">
      <c r="A495" t="s">
        <v>802</v>
      </c>
      <c r="B495" s="5">
        <v>1.87</v>
      </c>
      <c r="C495" s="5" t="str">
        <f t="shared" si="43"/>
        <v>31.87</v>
      </c>
      <c r="D495" s="77">
        <v>1.9E-2</v>
      </c>
      <c r="E495" s="2" t="s">
        <v>822</v>
      </c>
      <c r="F495" s="77">
        <v>0.17799999999999999</v>
      </c>
      <c r="G495" s="2" t="s">
        <v>822</v>
      </c>
      <c r="H495" s="2" t="s">
        <v>822</v>
      </c>
      <c r="I495" s="2" t="s">
        <v>822</v>
      </c>
      <c r="J495" s="2" t="s">
        <v>822</v>
      </c>
      <c r="K495" s="2" t="s">
        <v>822</v>
      </c>
      <c r="L495" s="2" t="s">
        <v>822</v>
      </c>
      <c r="M495" s="2" t="s">
        <v>822</v>
      </c>
      <c r="N495" s="2" t="s">
        <v>4120</v>
      </c>
      <c r="U495" s="31"/>
      <c r="V495" s="31"/>
      <c r="W495" s="31"/>
      <c r="X495" s="5"/>
      <c r="Y495" s="108"/>
      <c r="Z495" s="108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</row>
    <row r="496" spans="1:38" x14ac:dyDescent="0.2">
      <c r="A496" t="s">
        <v>802</v>
      </c>
      <c r="B496" s="5">
        <v>1.88</v>
      </c>
      <c r="C496" s="5" t="str">
        <f t="shared" si="43"/>
        <v>31.88</v>
      </c>
      <c r="D496" s="77">
        <v>1.9E-2</v>
      </c>
      <c r="E496" s="2" t="s">
        <v>822</v>
      </c>
      <c r="F496" s="77">
        <v>0.17799999999999999</v>
      </c>
      <c r="G496" s="2" t="s">
        <v>822</v>
      </c>
      <c r="H496" s="2" t="s">
        <v>822</v>
      </c>
      <c r="I496" s="2" t="s">
        <v>822</v>
      </c>
      <c r="J496" s="2" t="s">
        <v>822</v>
      </c>
      <c r="K496" s="2" t="s">
        <v>822</v>
      </c>
      <c r="L496" s="2" t="s">
        <v>822</v>
      </c>
      <c r="M496" s="2" t="s">
        <v>822</v>
      </c>
      <c r="N496" s="2" t="s">
        <v>4120</v>
      </c>
      <c r="U496" s="31"/>
      <c r="V496" s="31"/>
      <c r="W496" s="31"/>
      <c r="X496" s="5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</row>
    <row r="497" spans="1:38" ht="15.75" thickBot="1" x14ac:dyDescent="0.25">
      <c r="A497" t="s">
        <v>802</v>
      </c>
      <c r="B497" s="5">
        <v>1.89</v>
      </c>
      <c r="C497" s="5" t="str">
        <f t="shared" si="43"/>
        <v>31.89</v>
      </c>
      <c r="D497" s="77">
        <v>1.9E-2</v>
      </c>
      <c r="E497" s="2" t="s">
        <v>822</v>
      </c>
      <c r="F497" s="77">
        <v>0.17799999999999999</v>
      </c>
      <c r="G497" s="2" t="s">
        <v>822</v>
      </c>
      <c r="H497" s="2" t="s">
        <v>822</v>
      </c>
      <c r="I497" s="2" t="s">
        <v>822</v>
      </c>
      <c r="J497" s="2" t="s">
        <v>822</v>
      </c>
      <c r="K497" s="2" t="s">
        <v>822</v>
      </c>
      <c r="L497" s="2" t="s">
        <v>822</v>
      </c>
      <c r="M497" s="2" t="s">
        <v>822</v>
      </c>
      <c r="N497" s="2" t="s">
        <v>4120</v>
      </c>
      <c r="U497" s="31"/>
      <c r="V497" s="31"/>
      <c r="W497" s="31"/>
      <c r="X497" s="5"/>
      <c r="Y497" s="108"/>
      <c r="Z497" s="108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</row>
    <row r="498" spans="1:38" x14ac:dyDescent="0.2">
      <c r="A498" t="s">
        <v>802</v>
      </c>
      <c r="B498" s="5">
        <v>1.9</v>
      </c>
      <c r="C498" s="5" t="str">
        <f t="shared" si="43"/>
        <v>31.9</v>
      </c>
      <c r="D498" s="77">
        <v>1.9E-2</v>
      </c>
      <c r="E498" s="2" t="s">
        <v>822</v>
      </c>
      <c r="F498" s="77">
        <v>0.17799999999999999</v>
      </c>
      <c r="G498" s="2" t="s">
        <v>822</v>
      </c>
      <c r="H498" s="2" t="s">
        <v>822</v>
      </c>
      <c r="I498" s="2" t="s">
        <v>822</v>
      </c>
      <c r="J498" s="2" t="s">
        <v>822</v>
      </c>
      <c r="K498" s="2" t="s">
        <v>822</v>
      </c>
      <c r="L498" s="2" t="s">
        <v>822</v>
      </c>
      <c r="M498" s="2" t="s">
        <v>822</v>
      </c>
      <c r="N498" s="2" t="s">
        <v>4120</v>
      </c>
      <c r="U498" s="31"/>
      <c r="V498" s="31"/>
      <c r="W498" s="31"/>
      <c r="X498" s="5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</row>
    <row r="499" spans="1:38" x14ac:dyDescent="0.2">
      <c r="A499" t="s">
        <v>802</v>
      </c>
      <c r="B499" s="5">
        <v>1.91</v>
      </c>
      <c r="C499" s="5" t="str">
        <f t="shared" si="43"/>
        <v>31.91</v>
      </c>
      <c r="D499" s="77">
        <v>1.9E-2</v>
      </c>
      <c r="E499" s="2" t="s">
        <v>822</v>
      </c>
      <c r="F499" s="77">
        <v>0.17799999999999999</v>
      </c>
      <c r="G499" s="2" t="s">
        <v>822</v>
      </c>
      <c r="H499" s="2" t="s">
        <v>822</v>
      </c>
      <c r="I499" s="2" t="s">
        <v>822</v>
      </c>
      <c r="J499" s="2" t="s">
        <v>822</v>
      </c>
      <c r="K499" s="2" t="s">
        <v>822</v>
      </c>
      <c r="L499" s="2" t="s">
        <v>822</v>
      </c>
      <c r="M499" s="2" t="s">
        <v>822</v>
      </c>
      <c r="N499" s="2" t="s">
        <v>4120</v>
      </c>
      <c r="U499" s="31"/>
      <c r="V499" s="31"/>
      <c r="W499" s="31"/>
      <c r="X499" s="5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</row>
    <row r="500" spans="1:38" ht="15.75" thickBot="1" x14ac:dyDescent="0.25">
      <c r="A500" t="s">
        <v>802</v>
      </c>
      <c r="B500" s="5">
        <v>1.92</v>
      </c>
      <c r="C500" s="5" t="str">
        <f t="shared" si="43"/>
        <v>31.92</v>
      </c>
      <c r="D500" s="77">
        <v>1.9E-2</v>
      </c>
      <c r="E500" s="2" t="s">
        <v>822</v>
      </c>
      <c r="F500" s="77">
        <v>0.17799999999999999</v>
      </c>
      <c r="G500" s="2" t="s">
        <v>822</v>
      </c>
      <c r="H500" s="2" t="s">
        <v>822</v>
      </c>
      <c r="I500" s="2" t="s">
        <v>822</v>
      </c>
      <c r="J500" s="2" t="s">
        <v>822</v>
      </c>
      <c r="K500" s="2" t="s">
        <v>822</v>
      </c>
      <c r="L500" s="2" t="s">
        <v>822</v>
      </c>
      <c r="M500" s="2" t="s">
        <v>822</v>
      </c>
      <c r="N500" s="2" t="s">
        <v>4120</v>
      </c>
      <c r="U500" s="31"/>
      <c r="V500" s="31"/>
      <c r="W500" s="31"/>
      <c r="X500" s="5"/>
      <c r="Y500" s="108"/>
      <c r="Z500" s="108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</row>
    <row r="501" spans="1:38" x14ac:dyDescent="0.2">
      <c r="A501" t="s">
        <v>802</v>
      </c>
      <c r="B501" s="5">
        <v>1.93</v>
      </c>
      <c r="C501" s="5" t="str">
        <f t="shared" si="43"/>
        <v>31.93</v>
      </c>
      <c r="D501" s="77">
        <v>1.9E-2</v>
      </c>
      <c r="E501" s="2" t="s">
        <v>822</v>
      </c>
      <c r="F501" s="77">
        <v>0.17799999999999999</v>
      </c>
      <c r="G501" s="2" t="s">
        <v>822</v>
      </c>
      <c r="H501" s="2" t="s">
        <v>822</v>
      </c>
      <c r="I501" s="2" t="s">
        <v>822</v>
      </c>
      <c r="J501" s="2" t="s">
        <v>822</v>
      </c>
      <c r="K501" s="2" t="s">
        <v>822</v>
      </c>
      <c r="L501" s="2" t="s">
        <v>822</v>
      </c>
      <c r="M501" s="2" t="s">
        <v>822</v>
      </c>
      <c r="N501" s="2" t="s">
        <v>4120</v>
      </c>
      <c r="U501" s="31"/>
      <c r="V501" s="31"/>
      <c r="W501" s="31"/>
      <c r="X501" s="5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</row>
    <row r="502" spans="1:38" x14ac:dyDescent="0.2">
      <c r="A502" t="s">
        <v>802</v>
      </c>
      <c r="B502" s="5">
        <v>1.94</v>
      </c>
      <c r="C502" s="5" t="str">
        <f t="shared" si="43"/>
        <v>31.94</v>
      </c>
      <c r="D502" s="77">
        <v>1.9E-2</v>
      </c>
      <c r="E502" s="2" t="s">
        <v>822</v>
      </c>
      <c r="F502" s="77">
        <v>0.17799999999999999</v>
      </c>
      <c r="G502" s="2" t="s">
        <v>822</v>
      </c>
      <c r="H502" s="2" t="s">
        <v>822</v>
      </c>
      <c r="I502" s="2" t="s">
        <v>822</v>
      </c>
      <c r="J502" s="2" t="s">
        <v>822</v>
      </c>
      <c r="K502" s="2" t="s">
        <v>822</v>
      </c>
      <c r="L502" s="2" t="s">
        <v>822</v>
      </c>
      <c r="M502" s="2" t="s">
        <v>822</v>
      </c>
      <c r="N502" s="2" t="s">
        <v>4120</v>
      </c>
      <c r="U502" s="31"/>
      <c r="V502" s="31"/>
      <c r="W502" s="31"/>
      <c r="X502" s="5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</row>
    <row r="503" spans="1:38" x14ac:dyDescent="0.2">
      <c r="A503" t="s">
        <v>802</v>
      </c>
      <c r="B503" s="5">
        <v>1.95</v>
      </c>
      <c r="C503" s="5" t="str">
        <f t="shared" si="43"/>
        <v>31.95</v>
      </c>
      <c r="D503" s="77">
        <v>1.9E-2</v>
      </c>
      <c r="E503" s="2" t="s">
        <v>822</v>
      </c>
      <c r="F503" s="77">
        <v>0.17799999999999999</v>
      </c>
      <c r="G503" s="2" t="s">
        <v>822</v>
      </c>
      <c r="H503" s="2" t="s">
        <v>822</v>
      </c>
      <c r="I503" s="2" t="s">
        <v>822</v>
      </c>
      <c r="J503" s="2" t="s">
        <v>822</v>
      </c>
      <c r="K503" s="2" t="s">
        <v>822</v>
      </c>
      <c r="L503" s="2" t="s">
        <v>822</v>
      </c>
      <c r="M503" s="2" t="s">
        <v>822</v>
      </c>
      <c r="N503" s="2" t="s">
        <v>4120</v>
      </c>
      <c r="U503" s="31"/>
      <c r="V503" s="31"/>
      <c r="W503" s="31"/>
      <c r="X503" s="5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</row>
    <row r="504" spans="1:38" x14ac:dyDescent="0.2">
      <c r="A504" t="s">
        <v>802</v>
      </c>
      <c r="B504" s="5">
        <v>1.96</v>
      </c>
      <c r="C504" s="5" t="str">
        <f t="shared" si="43"/>
        <v>31.96</v>
      </c>
      <c r="D504" s="77">
        <v>1.9E-2</v>
      </c>
      <c r="E504" s="2" t="s">
        <v>822</v>
      </c>
      <c r="F504" s="77">
        <v>0.17799999999999999</v>
      </c>
      <c r="G504" s="2" t="s">
        <v>822</v>
      </c>
      <c r="H504" s="2" t="s">
        <v>822</v>
      </c>
      <c r="I504" s="2" t="s">
        <v>822</v>
      </c>
      <c r="J504" s="2" t="s">
        <v>822</v>
      </c>
      <c r="K504" s="2" t="s">
        <v>822</v>
      </c>
      <c r="L504" s="2" t="s">
        <v>822</v>
      </c>
      <c r="M504" s="2" t="s">
        <v>822</v>
      </c>
      <c r="N504" s="2" t="s">
        <v>4120</v>
      </c>
      <c r="U504" s="31"/>
      <c r="V504" s="31"/>
      <c r="W504" s="31"/>
      <c r="X504" s="5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</row>
    <row r="505" spans="1:38" x14ac:dyDescent="0.2">
      <c r="A505" t="s">
        <v>802</v>
      </c>
      <c r="B505" s="5">
        <v>1.97</v>
      </c>
      <c r="C505" s="5" t="str">
        <f t="shared" si="43"/>
        <v>31.97</v>
      </c>
      <c r="D505" s="77">
        <v>1.9E-2</v>
      </c>
      <c r="E505" s="2" t="s">
        <v>822</v>
      </c>
      <c r="F505" s="77">
        <v>0.17799999999999999</v>
      </c>
      <c r="G505" s="2" t="s">
        <v>822</v>
      </c>
      <c r="H505" s="2" t="s">
        <v>822</v>
      </c>
      <c r="I505" s="2" t="s">
        <v>822</v>
      </c>
      <c r="J505" s="2" t="s">
        <v>822</v>
      </c>
      <c r="K505" s="2" t="s">
        <v>822</v>
      </c>
      <c r="L505" s="2" t="s">
        <v>822</v>
      </c>
      <c r="M505" s="2" t="s">
        <v>822</v>
      </c>
      <c r="N505" s="2" t="s">
        <v>4120</v>
      </c>
      <c r="U505" s="31"/>
      <c r="V505" s="31"/>
      <c r="W505" s="31"/>
      <c r="X505" s="5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</row>
    <row r="506" spans="1:38" x14ac:dyDescent="0.2">
      <c r="A506" t="s">
        <v>802</v>
      </c>
      <c r="B506" s="5">
        <v>1.98</v>
      </c>
      <c r="C506" s="5" t="str">
        <f t="shared" si="43"/>
        <v>31.98</v>
      </c>
      <c r="D506" s="77">
        <v>1.9E-2</v>
      </c>
      <c r="E506" s="2" t="s">
        <v>822</v>
      </c>
      <c r="F506" s="77">
        <v>0.17799999999999999</v>
      </c>
      <c r="G506" s="2" t="s">
        <v>822</v>
      </c>
      <c r="H506" s="2" t="s">
        <v>822</v>
      </c>
      <c r="I506" s="2" t="s">
        <v>822</v>
      </c>
      <c r="J506" s="2" t="s">
        <v>822</v>
      </c>
      <c r="K506" s="2" t="s">
        <v>822</v>
      </c>
      <c r="L506" s="2" t="s">
        <v>822</v>
      </c>
      <c r="M506" s="2" t="s">
        <v>822</v>
      </c>
      <c r="N506" s="2" t="s">
        <v>4120</v>
      </c>
      <c r="U506" s="31"/>
      <c r="V506" s="31"/>
      <c r="W506" s="31"/>
      <c r="X506" s="5"/>
      <c r="Y506" s="31"/>
      <c r="Z506" s="2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</row>
    <row r="507" spans="1:38" x14ac:dyDescent="0.2">
      <c r="A507" t="s">
        <v>802</v>
      </c>
      <c r="B507" s="5">
        <v>1.99</v>
      </c>
      <c r="C507" s="5" t="str">
        <f t="shared" si="43"/>
        <v>31.99</v>
      </c>
      <c r="D507" s="77">
        <v>1.9E-2</v>
      </c>
      <c r="E507" s="2" t="s">
        <v>822</v>
      </c>
      <c r="F507" s="77">
        <v>0.17799999999999999</v>
      </c>
      <c r="G507" s="2" t="s">
        <v>822</v>
      </c>
      <c r="H507" s="2" t="s">
        <v>822</v>
      </c>
      <c r="I507" s="2" t="s">
        <v>822</v>
      </c>
      <c r="J507" s="2" t="s">
        <v>822</v>
      </c>
      <c r="K507" s="2" t="s">
        <v>822</v>
      </c>
      <c r="L507" s="2" t="s">
        <v>822</v>
      </c>
      <c r="M507" s="2" t="s">
        <v>822</v>
      </c>
      <c r="N507" s="2" t="s">
        <v>4120</v>
      </c>
      <c r="U507" s="31"/>
      <c r="V507" s="31"/>
      <c r="W507" s="31"/>
      <c r="X507" s="5"/>
      <c r="Y507" s="31"/>
      <c r="Z507" s="2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</row>
    <row r="508" spans="1:38" x14ac:dyDescent="0.2">
      <c r="A508" t="s">
        <v>802</v>
      </c>
      <c r="B508" s="5">
        <v>2</v>
      </c>
      <c r="C508" s="5" t="str">
        <f t="shared" si="43"/>
        <v>32</v>
      </c>
      <c r="D508" s="77">
        <v>1.9E-2</v>
      </c>
      <c r="E508" s="2" t="s">
        <v>822</v>
      </c>
      <c r="F508" s="77">
        <v>0.17799999999999999</v>
      </c>
      <c r="G508" s="2" t="s">
        <v>822</v>
      </c>
      <c r="H508" s="2" t="s">
        <v>822</v>
      </c>
      <c r="I508" s="2" t="s">
        <v>822</v>
      </c>
      <c r="J508" s="2" t="s">
        <v>822</v>
      </c>
      <c r="K508" s="2" t="s">
        <v>822</v>
      </c>
      <c r="L508" s="2" t="s">
        <v>822</v>
      </c>
      <c r="M508" s="2" t="s">
        <v>822</v>
      </c>
      <c r="N508" s="2" t="s">
        <v>4120</v>
      </c>
      <c r="U508" s="31"/>
      <c r="V508" s="31"/>
      <c r="W508" s="31"/>
      <c r="X508" s="5"/>
      <c r="Y508" s="31"/>
      <c r="Z508" s="2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</row>
    <row r="509" spans="1:38" x14ac:dyDescent="0.2">
      <c r="A509" t="s">
        <v>802</v>
      </c>
      <c r="B509" s="5">
        <v>2.0099999999999998</v>
      </c>
      <c r="C509" s="5" t="str">
        <f t="shared" si="43"/>
        <v>32.01</v>
      </c>
      <c r="D509" s="77">
        <v>1.9E-2</v>
      </c>
      <c r="E509" s="2" t="s">
        <v>822</v>
      </c>
      <c r="F509" s="77">
        <v>0.17799999999999999</v>
      </c>
      <c r="G509" s="2" t="s">
        <v>822</v>
      </c>
      <c r="H509" s="2" t="s">
        <v>822</v>
      </c>
      <c r="I509" s="2" t="s">
        <v>822</v>
      </c>
      <c r="J509" s="2" t="s">
        <v>822</v>
      </c>
      <c r="K509" s="2" t="s">
        <v>822</v>
      </c>
      <c r="L509" s="2" t="s">
        <v>822</v>
      </c>
      <c r="M509" s="2" t="s">
        <v>822</v>
      </c>
      <c r="N509" s="2" t="s">
        <v>4120</v>
      </c>
      <c r="U509" s="31"/>
      <c r="V509" s="31"/>
      <c r="W509" s="31"/>
      <c r="X509" s="5"/>
      <c r="Y509" s="31"/>
      <c r="Z509" s="2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</row>
    <row r="510" spans="1:38" x14ac:dyDescent="0.2">
      <c r="A510" t="s">
        <v>802</v>
      </c>
      <c r="B510" s="5">
        <v>2.02</v>
      </c>
      <c r="C510" s="5" t="str">
        <f t="shared" si="43"/>
        <v>32.02</v>
      </c>
      <c r="D510" s="77">
        <v>1.9E-2</v>
      </c>
      <c r="E510" s="2" t="s">
        <v>822</v>
      </c>
      <c r="F510" s="77">
        <v>0.17799999999999999</v>
      </c>
      <c r="G510" s="2" t="s">
        <v>822</v>
      </c>
      <c r="H510" s="2" t="s">
        <v>822</v>
      </c>
      <c r="I510" s="2" t="s">
        <v>822</v>
      </c>
      <c r="J510" s="2" t="s">
        <v>822</v>
      </c>
      <c r="K510" s="2" t="s">
        <v>822</v>
      </c>
      <c r="L510" s="2" t="s">
        <v>822</v>
      </c>
      <c r="M510" s="2" t="s">
        <v>822</v>
      </c>
      <c r="N510" s="2" t="s">
        <v>4120</v>
      </c>
      <c r="U510" s="31"/>
      <c r="V510" s="31"/>
      <c r="W510" s="31"/>
      <c r="X510" s="5"/>
      <c r="Y510" s="31"/>
      <c r="Z510" s="2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</row>
    <row r="511" spans="1:38" x14ac:dyDescent="0.2">
      <c r="A511" t="s">
        <v>802</v>
      </c>
      <c r="B511" s="5">
        <v>2.0299999999999998</v>
      </c>
      <c r="C511" s="5" t="str">
        <f t="shared" si="43"/>
        <v>32.03</v>
      </c>
      <c r="D511" s="77">
        <v>1.9E-2</v>
      </c>
      <c r="E511" s="2" t="s">
        <v>822</v>
      </c>
      <c r="F511" s="77">
        <v>0.17799999999999999</v>
      </c>
      <c r="G511" s="2" t="s">
        <v>822</v>
      </c>
      <c r="H511" s="2" t="s">
        <v>822</v>
      </c>
      <c r="I511" s="2" t="s">
        <v>822</v>
      </c>
      <c r="J511" s="2" t="s">
        <v>822</v>
      </c>
      <c r="K511" s="2" t="s">
        <v>822</v>
      </c>
      <c r="L511" s="2" t="s">
        <v>822</v>
      </c>
      <c r="M511" s="2" t="s">
        <v>822</v>
      </c>
      <c r="N511" s="2" t="s">
        <v>4120</v>
      </c>
      <c r="U511" s="31"/>
      <c r="V511" s="31"/>
      <c r="W511" s="31"/>
      <c r="X511" s="5"/>
      <c r="Y511" s="31"/>
      <c r="Z511" s="2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</row>
    <row r="512" spans="1:38" x14ac:dyDescent="0.2">
      <c r="A512" t="s">
        <v>802</v>
      </c>
      <c r="B512" s="5">
        <v>2.04</v>
      </c>
      <c r="C512" s="5" t="str">
        <f t="shared" si="43"/>
        <v>32.04</v>
      </c>
      <c r="D512" s="77">
        <v>1.9E-2</v>
      </c>
      <c r="E512" s="2" t="s">
        <v>822</v>
      </c>
      <c r="F512" s="77">
        <v>0.17799999999999999</v>
      </c>
      <c r="G512" s="2" t="s">
        <v>822</v>
      </c>
      <c r="H512" s="2" t="s">
        <v>822</v>
      </c>
      <c r="I512" s="2" t="s">
        <v>822</v>
      </c>
      <c r="J512" s="2" t="s">
        <v>822</v>
      </c>
      <c r="K512" s="2" t="s">
        <v>822</v>
      </c>
      <c r="L512" s="2" t="s">
        <v>822</v>
      </c>
      <c r="M512" s="2" t="s">
        <v>822</v>
      </c>
      <c r="N512" s="2" t="s">
        <v>4120</v>
      </c>
      <c r="U512" s="31"/>
      <c r="V512" s="31"/>
      <c r="W512" s="31"/>
      <c r="X512" s="5"/>
      <c r="Y512" s="31"/>
      <c r="Z512" s="2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</row>
    <row r="513" spans="1:38" x14ac:dyDescent="0.2">
      <c r="A513" t="s">
        <v>802</v>
      </c>
      <c r="B513" s="5">
        <v>2.0499999999999998</v>
      </c>
      <c r="C513" s="5" t="str">
        <f t="shared" si="43"/>
        <v>32.05</v>
      </c>
      <c r="D513" s="77">
        <v>1.9E-2</v>
      </c>
      <c r="E513" s="2" t="s">
        <v>822</v>
      </c>
      <c r="F513" s="77">
        <v>0.17799999999999999</v>
      </c>
      <c r="G513" s="2" t="s">
        <v>822</v>
      </c>
      <c r="H513" s="2" t="s">
        <v>822</v>
      </c>
      <c r="I513" s="2" t="s">
        <v>822</v>
      </c>
      <c r="J513" s="2" t="s">
        <v>822</v>
      </c>
      <c r="K513" s="2" t="s">
        <v>822</v>
      </c>
      <c r="L513" s="2" t="s">
        <v>822</v>
      </c>
      <c r="M513" s="2" t="s">
        <v>822</v>
      </c>
      <c r="N513" s="2" t="s">
        <v>4120</v>
      </c>
      <c r="U513" s="31"/>
      <c r="V513" s="31"/>
      <c r="W513" s="31"/>
      <c r="X513" s="5"/>
      <c r="Y513" s="31"/>
      <c r="Z513" s="2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</row>
    <row r="514" spans="1:38" x14ac:dyDescent="0.2">
      <c r="A514" t="s">
        <v>802</v>
      </c>
      <c r="B514" s="5">
        <v>2.06</v>
      </c>
      <c r="C514" s="5" t="str">
        <f t="shared" si="43"/>
        <v>32.06</v>
      </c>
      <c r="D514" s="77">
        <v>1.9E-2</v>
      </c>
      <c r="E514" s="2" t="s">
        <v>822</v>
      </c>
      <c r="F514" s="77">
        <v>0.17799999999999999</v>
      </c>
      <c r="G514" s="2" t="s">
        <v>822</v>
      </c>
      <c r="H514" s="2" t="s">
        <v>822</v>
      </c>
      <c r="I514" s="2" t="s">
        <v>822</v>
      </c>
      <c r="J514" s="2" t="s">
        <v>822</v>
      </c>
      <c r="K514" s="2" t="s">
        <v>822</v>
      </c>
      <c r="L514" s="2" t="s">
        <v>822</v>
      </c>
      <c r="M514" s="2" t="s">
        <v>822</v>
      </c>
      <c r="N514" s="2" t="s">
        <v>4120</v>
      </c>
      <c r="U514" s="31"/>
      <c r="V514" s="31"/>
      <c r="W514" s="31"/>
      <c r="X514" s="5"/>
      <c r="Y514" s="31"/>
      <c r="Z514" s="2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</row>
    <row r="515" spans="1:38" x14ac:dyDescent="0.2">
      <c r="A515" t="s">
        <v>802</v>
      </c>
      <c r="B515" s="5">
        <v>2.0699999999999998</v>
      </c>
      <c r="C515" s="5" t="str">
        <f t="shared" si="43"/>
        <v>32.07</v>
      </c>
      <c r="D515" s="77">
        <v>1.9E-2</v>
      </c>
      <c r="E515" s="2" t="s">
        <v>822</v>
      </c>
      <c r="F515" s="77">
        <v>0.17799999999999999</v>
      </c>
      <c r="G515" s="2" t="s">
        <v>822</v>
      </c>
      <c r="H515" s="2" t="s">
        <v>822</v>
      </c>
      <c r="I515" s="2" t="s">
        <v>822</v>
      </c>
      <c r="J515" s="2" t="s">
        <v>822</v>
      </c>
      <c r="K515" s="2" t="s">
        <v>822</v>
      </c>
      <c r="L515" s="2" t="s">
        <v>822</v>
      </c>
      <c r="M515" s="2" t="s">
        <v>822</v>
      </c>
      <c r="N515" s="2" t="s">
        <v>4120</v>
      </c>
      <c r="U515" s="31"/>
      <c r="V515" s="31"/>
      <c r="W515" s="31"/>
      <c r="X515" s="5"/>
      <c r="Y515" s="31"/>
      <c r="Z515" s="2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</row>
    <row r="516" spans="1:38" x14ac:dyDescent="0.2">
      <c r="A516" t="s">
        <v>802</v>
      </c>
      <c r="B516" s="5">
        <v>2.08</v>
      </c>
      <c r="C516" s="5" t="str">
        <f t="shared" si="43"/>
        <v>32.08</v>
      </c>
      <c r="D516" s="77">
        <v>1.9E-2</v>
      </c>
      <c r="E516" s="2" t="s">
        <v>822</v>
      </c>
      <c r="F516" s="77">
        <v>0.17799999999999999</v>
      </c>
      <c r="G516" s="2" t="s">
        <v>822</v>
      </c>
      <c r="H516" s="2" t="s">
        <v>822</v>
      </c>
      <c r="I516" s="2" t="s">
        <v>822</v>
      </c>
      <c r="J516" s="2" t="s">
        <v>822</v>
      </c>
      <c r="K516" s="2" t="s">
        <v>822</v>
      </c>
      <c r="L516" s="2" t="s">
        <v>822</v>
      </c>
      <c r="M516" s="2" t="s">
        <v>822</v>
      </c>
      <c r="N516" s="2" t="s">
        <v>4120</v>
      </c>
      <c r="U516" s="31"/>
      <c r="V516" s="31"/>
      <c r="W516" s="31"/>
      <c r="X516" s="5"/>
      <c r="Y516" s="31"/>
      <c r="Z516" s="2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</row>
    <row r="517" spans="1:38" x14ac:dyDescent="0.2">
      <c r="A517" t="s">
        <v>802</v>
      </c>
      <c r="B517" s="5">
        <v>2.09</v>
      </c>
      <c r="C517" s="5" t="str">
        <f t="shared" si="43"/>
        <v>32.09</v>
      </c>
      <c r="D517" s="77">
        <v>1.9E-2</v>
      </c>
      <c r="E517" s="2" t="s">
        <v>822</v>
      </c>
      <c r="F517" s="77">
        <v>0.17799999999999999</v>
      </c>
      <c r="G517" s="2" t="s">
        <v>822</v>
      </c>
      <c r="H517" s="2" t="s">
        <v>822</v>
      </c>
      <c r="I517" s="2" t="s">
        <v>822</v>
      </c>
      <c r="J517" s="2" t="s">
        <v>822</v>
      </c>
      <c r="K517" s="2" t="s">
        <v>822</v>
      </c>
      <c r="L517" s="2" t="s">
        <v>822</v>
      </c>
      <c r="M517" s="2" t="s">
        <v>822</v>
      </c>
      <c r="N517" s="2" t="s">
        <v>4120</v>
      </c>
      <c r="U517" s="31"/>
      <c r="V517" s="31"/>
      <c r="W517" s="31"/>
      <c r="X517" s="5"/>
      <c r="Y517" s="31"/>
      <c r="Z517" s="2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</row>
    <row r="518" spans="1:38" x14ac:dyDescent="0.2">
      <c r="A518" t="s">
        <v>802</v>
      </c>
      <c r="B518" s="5">
        <v>2.1</v>
      </c>
      <c r="C518" s="5" t="str">
        <f t="shared" si="43"/>
        <v>32.1</v>
      </c>
      <c r="D518" s="77">
        <v>1.9E-2</v>
      </c>
      <c r="E518" s="2" t="s">
        <v>822</v>
      </c>
      <c r="F518" s="77">
        <v>0.17799999999999999</v>
      </c>
      <c r="G518" s="2" t="s">
        <v>822</v>
      </c>
      <c r="H518" s="2" t="s">
        <v>822</v>
      </c>
      <c r="I518" s="2" t="s">
        <v>822</v>
      </c>
      <c r="J518" s="2" t="s">
        <v>822</v>
      </c>
      <c r="K518" s="2" t="s">
        <v>822</v>
      </c>
      <c r="L518" s="2" t="s">
        <v>822</v>
      </c>
      <c r="M518" s="2" t="s">
        <v>822</v>
      </c>
      <c r="N518" s="2" t="s">
        <v>4120</v>
      </c>
      <c r="U518" s="31"/>
      <c r="V518" s="31"/>
      <c r="W518" s="31"/>
      <c r="X518" s="5"/>
      <c r="Y518" s="31"/>
      <c r="Z518" s="2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</row>
    <row r="519" spans="1:38" x14ac:dyDescent="0.2">
      <c r="A519" t="s">
        <v>802</v>
      </c>
      <c r="B519" s="5">
        <v>2.11</v>
      </c>
      <c r="C519" s="5" t="str">
        <f t="shared" si="43"/>
        <v>32.11</v>
      </c>
      <c r="D519" s="77">
        <v>1.9E-2</v>
      </c>
      <c r="E519" s="2" t="s">
        <v>822</v>
      </c>
      <c r="F519" s="77">
        <v>0.17799999999999999</v>
      </c>
      <c r="G519" s="2" t="s">
        <v>822</v>
      </c>
      <c r="H519" s="2" t="s">
        <v>822</v>
      </c>
      <c r="I519" s="2" t="s">
        <v>822</v>
      </c>
      <c r="J519" s="2" t="s">
        <v>822</v>
      </c>
      <c r="K519" s="2" t="s">
        <v>822</v>
      </c>
      <c r="L519" s="2" t="s">
        <v>822</v>
      </c>
      <c r="M519" s="2" t="s">
        <v>822</v>
      </c>
      <c r="N519" s="2" t="s">
        <v>4120</v>
      </c>
      <c r="U519" s="31"/>
      <c r="V519" s="31"/>
      <c r="W519" s="31"/>
      <c r="X519" s="5"/>
      <c r="Y519" s="31"/>
      <c r="Z519" s="2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</row>
    <row r="520" spans="1:38" x14ac:dyDescent="0.2">
      <c r="A520" t="s">
        <v>802</v>
      </c>
      <c r="B520" s="5">
        <v>2.12</v>
      </c>
      <c r="C520" s="5" t="str">
        <f t="shared" si="43"/>
        <v>32.12</v>
      </c>
      <c r="D520" s="77">
        <v>1.9E-2</v>
      </c>
      <c r="E520" s="2" t="s">
        <v>822</v>
      </c>
      <c r="F520" s="77">
        <v>0.17799999999999999</v>
      </c>
      <c r="G520" s="2" t="s">
        <v>822</v>
      </c>
      <c r="H520" s="2" t="s">
        <v>822</v>
      </c>
      <c r="I520" s="2" t="s">
        <v>822</v>
      </c>
      <c r="J520" s="2" t="s">
        <v>822</v>
      </c>
      <c r="K520" s="2" t="s">
        <v>822</v>
      </c>
      <c r="L520" s="2" t="s">
        <v>822</v>
      </c>
      <c r="M520" s="2" t="s">
        <v>822</v>
      </c>
      <c r="N520" s="2" t="s">
        <v>4120</v>
      </c>
      <c r="U520" s="31"/>
      <c r="V520" s="31"/>
      <c r="W520" s="31"/>
      <c r="X520" s="5"/>
      <c r="Y520" s="31"/>
      <c r="Z520" s="2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</row>
    <row r="521" spans="1:38" x14ac:dyDescent="0.2">
      <c r="A521" t="s">
        <v>802</v>
      </c>
      <c r="B521" s="5">
        <v>2.13</v>
      </c>
      <c r="C521" s="5" t="str">
        <f t="shared" si="43"/>
        <v>32.13</v>
      </c>
      <c r="D521" s="77">
        <v>1.9E-2</v>
      </c>
      <c r="E521" s="2" t="s">
        <v>822</v>
      </c>
      <c r="F521" s="77">
        <v>0.17799999999999999</v>
      </c>
      <c r="G521" s="2" t="s">
        <v>822</v>
      </c>
      <c r="H521" s="2" t="s">
        <v>822</v>
      </c>
      <c r="I521" s="2" t="s">
        <v>822</v>
      </c>
      <c r="J521" s="2" t="s">
        <v>822</v>
      </c>
      <c r="K521" s="2" t="s">
        <v>822</v>
      </c>
      <c r="L521" s="2" t="s">
        <v>822</v>
      </c>
      <c r="M521" s="2" t="s">
        <v>822</v>
      </c>
      <c r="N521" s="2" t="s">
        <v>4120</v>
      </c>
      <c r="U521" s="31"/>
      <c r="V521" s="31"/>
      <c r="W521" s="31"/>
      <c r="X521" s="5"/>
      <c r="Y521" s="31"/>
      <c r="Z521" s="2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</row>
    <row r="522" spans="1:38" x14ac:dyDescent="0.2">
      <c r="A522" t="s">
        <v>802</v>
      </c>
      <c r="B522" s="5">
        <v>2.14</v>
      </c>
      <c r="C522" s="5" t="str">
        <f t="shared" si="43"/>
        <v>32.14</v>
      </c>
      <c r="D522" s="77">
        <v>1.9E-2</v>
      </c>
      <c r="E522" s="2" t="s">
        <v>822</v>
      </c>
      <c r="F522" s="77">
        <v>0.17799999999999999</v>
      </c>
      <c r="G522" s="2" t="s">
        <v>822</v>
      </c>
      <c r="H522" s="2" t="s">
        <v>822</v>
      </c>
      <c r="I522" s="2" t="s">
        <v>822</v>
      </c>
      <c r="J522" s="2" t="s">
        <v>822</v>
      </c>
      <c r="K522" s="2" t="s">
        <v>822</v>
      </c>
      <c r="L522" s="2" t="s">
        <v>822</v>
      </c>
      <c r="M522" s="2" t="s">
        <v>822</v>
      </c>
      <c r="N522" s="2" t="s">
        <v>4120</v>
      </c>
      <c r="U522" s="31"/>
      <c r="V522" s="31"/>
      <c r="W522" s="31"/>
      <c r="X522" s="5"/>
      <c r="Y522" s="31"/>
      <c r="Z522" s="2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</row>
    <row r="523" spans="1:38" x14ac:dyDescent="0.2">
      <c r="A523" t="s">
        <v>802</v>
      </c>
      <c r="B523" s="5">
        <v>2.15</v>
      </c>
      <c r="C523" s="5" t="str">
        <f t="shared" si="43"/>
        <v>32.15</v>
      </c>
      <c r="D523" s="77">
        <v>1.9E-2</v>
      </c>
      <c r="E523" s="2" t="s">
        <v>822</v>
      </c>
      <c r="F523" s="77">
        <v>0.17799999999999999</v>
      </c>
      <c r="G523" s="2" t="s">
        <v>822</v>
      </c>
      <c r="H523" s="2" t="s">
        <v>822</v>
      </c>
      <c r="I523" s="2" t="s">
        <v>822</v>
      </c>
      <c r="J523" s="2" t="s">
        <v>822</v>
      </c>
      <c r="K523" s="2" t="s">
        <v>822</v>
      </c>
      <c r="L523" s="2" t="s">
        <v>822</v>
      </c>
      <c r="M523" s="2" t="s">
        <v>822</v>
      </c>
      <c r="N523" s="2" t="s">
        <v>4120</v>
      </c>
      <c r="U523" s="31"/>
      <c r="V523" s="31"/>
      <c r="W523" s="31"/>
      <c r="X523" s="5"/>
      <c r="Y523" s="31"/>
      <c r="Z523" s="2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</row>
    <row r="524" spans="1:38" x14ac:dyDescent="0.2">
      <c r="A524" t="s">
        <v>802</v>
      </c>
      <c r="B524" s="5">
        <v>2.16</v>
      </c>
      <c r="C524" s="5" t="str">
        <f t="shared" si="43"/>
        <v>32.16</v>
      </c>
      <c r="D524" s="77">
        <v>1.9E-2</v>
      </c>
      <c r="E524" s="2" t="s">
        <v>822</v>
      </c>
      <c r="F524" s="77">
        <v>0.17799999999999999</v>
      </c>
      <c r="G524" s="2" t="s">
        <v>822</v>
      </c>
      <c r="H524" s="2" t="s">
        <v>822</v>
      </c>
      <c r="I524" s="2" t="s">
        <v>822</v>
      </c>
      <c r="J524" s="2" t="s">
        <v>822</v>
      </c>
      <c r="K524" s="2" t="s">
        <v>822</v>
      </c>
      <c r="L524" s="2" t="s">
        <v>822</v>
      </c>
      <c r="M524" s="2" t="s">
        <v>822</v>
      </c>
      <c r="N524" s="2" t="s">
        <v>4120</v>
      </c>
      <c r="U524" s="31"/>
      <c r="V524" s="31"/>
      <c r="W524" s="31"/>
      <c r="X524" s="5"/>
      <c r="Y524" s="31"/>
      <c r="Z524" s="2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</row>
    <row r="525" spans="1:38" x14ac:dyDescent="0.2">
      <c r="A525" t="s">
        <v>802</v>
      </c>
      <c r="B525" s="5">
        <v>2.17</v>
      </c>
      <c r="C525" s="5" t="str">
        <f t="shared" si="43"/>
        <v>32.17</v>
      </c>
      <c r="D525" s="77">
        <v>1.9E-2</v>
      </c>
      <c r="E525" s="2" t="s">
        <v>822</v>
      </c>
      <c r="F525" s="77">
        <v>0.17799999999999999</v>
      </c>
      <c r="G525" s="2" t="s">
        <v>822</v>
      </c>
      <c r="H525" s="2" t="s">
        <v>822</v>
      </c>
      <c r="I525" s="2" t="s">
        <v>822</v>
      </c>
      <c r="J525" s="2" t="s">
        <v>822</v>
      </c>
      <c r="K525" s="2" t="s">
        <v>822</v>
      </c>
      <c r="L525" s="2" t="s">
        <v>822</v>
      </c>
      <c r="M525" s="2" t="s">
        <v>822</v>
      </c>
      <c r="N525" s="2" t="s">
        <v>4120</v>
      </c>
      <c r="U525" s="31"/>
      <c r="V525" s="31"/>
      <c r="W525" s="31"/>
      <c r="X525" s="5"/>
      <c r="Y525" s="31"/>
      <c r="Z525" s="2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</row>
    <row r="526" spans="1:38" x14ac:dyDescent="0.2">
      <c r="A526" t="s">
        <v>802</v>
      </c>
      <c r="B526" s="5">
        <v>2.1800000000000002</v>
      </c>
      <c r="C526" s="5" t="str">
        <f t="shared" si="43"/>
        <v>32.18</v>
      </c>
      <c r="D526" s="77">
        <v>1.9E-2</v>
      </c>
      <c r="E526" s="2" t="s">
        <v>822</v>
      </c>
      <c r="F526" s="77">
        <v>0.17799999999999999</v>
      </c>
      <c r="G526" s="2" t="s">
        <v>822</v>
      </c>
      <c r="H526" s="2" t="s">
        <v>822</v>
      </c>
      <c r="I526" s="2" t="s">
        <v>822</v>
      </c>
      <c r="J526" s="2" t="s">
        <v>822</v>
      </c>
      <c r="K526" s="2" t="s">
        <v>822</v>
      </c>
      <c r="L526" s="2" t="s">
        <v>822</v>
      </c>
      <c r="M526" s="2" t="s">
        <v>822</v>
      </c>
      <c r="N526" s="2" t="s">
        <v>4120</v>
      </c>
      <c r="U526" s="31"/>
      <c r="V526" s="31"/>
      <c r="W526" s="31"/>
      <c r="X526" s="5"/>
      <c r="Y526" s="31"/>
      <c r="Z526" s="2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</row>
    <row r="527" spans="1:38" x14ac:dyDescent="0.2">
      <c r="A527" t="s">
        <v>802</v>
      </c>
      <c r="B527" s="5">
        <v>2.19</v>
      </c>
      <c r="C527" s="5" t="str">
        <f t="shared" si="43"/>
        <v>32.19</v>
      </c>
      <c r="D527" s="77">
        <v>1.9E-2</v>
      </c>
      <c r="E527" s="2" t="s">
        <v>822</v>
      </c>
      <c r="F527" s="77">
        <v>0.17799999999999999</v>
      </c>
      <c r="G527" s="2" t="s">
        <v>822</v>
      </c>
      <c r="H527" s="2" t="s">
        <v>822</v>
      </c>
      <c r="I527" s="2" t="s">
        <v>822</v>
      </c>
      <c r="J527" s="2" t="s">
        <v>822</v>
      </c>
      <c r="K527" s="2" t="s">
        <v>822</v>
      </c>
      <c r="L527" s="2" t="s">
        <v>822</v>
      </c>
      <c r="M527" s="2" t="s">
        <v>822</v>
      </c>
      <c r="N527" s="2" t="s">
        <v>4120</v>
      </c>
      <c r="U527" s="31"/>
      <c r="V527" s="31"/>
      <c r="W527" s="31"/>
      <c r="X527" s="5"/>
      <c r="Y527" s="31"/>
      <c r="Z527" s="2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</row>
    <row r="528" spans="1:38" x14ac:dyDescent="0.2">
      <c r="A528" t="s">
        <v>802</v>
      </c>
      <c r="B528" s="5">
        <v>2.2000000000000002</v>
      </c>
      <c r="C528" s="5" t="str">
        <f t="shared" si="43"/>
        <v>32.2</v>
      </c>
      <c r="D528" s="77">
        <v>1.9E-2</v>
      </c>
      <c r="E528" s="2" t="s">
        <v>822</v>
      </c>
      <c r="F528" s="77">
        <v>0.17799999999999999</v>
      </c>
      <c r="G528" s="2" t="s">
        <v>822</v>
      </c>
      <c r="H528" s="2" t="s">
        <v>822</v>
      </c>
      <c r="I528" s="2" t="s">
        <v>822</v>
      </c>
      <c r="J528" s="2" t="s">
        <v>822</v>
      </c>
      <c r="K528" s="2" t="s">
        <v>822</v>
      </c>
      <c r="L528" s="2" t="s">
        <v>822</v>
      </c>
      <c r="M528" s="2" t="s">
        <v>822</v>
      </c>
      <c r="N528" s="2" t="s">
        <v>4120</v>
      </c>
      <c r="U528" s="31"/>
      <c r="V528" s="31"/>
      <c r="W528" s="31"/>
      <c r="X528" s="5"/>
      <c r="Y528" s="31"/>
      <c r="Z528" s="2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</row>
    <row r="529" spans="1:38" x14ac:dyDescent="0.2">
      <c r="A529" t="s">
        <v>802</v>
      </c>
      <c r="B529" s="5">
        <v>2.21</v>
      </c>
      <c r="C529" s="5" t="str">
        <f t="shared" si="43"/>
        <v>32.21</v>
      </c>
      <c r="D529" s="77">
        <v>1.9E-2</v>
      </c>
      <c r="E529" s="2" t="s">
        <v>822</v>
      </c>
      <c r="F529" s="77">
        <v>0.17799999999999999</v>
      </c>
      <c r="G529" s="2" t="s">
        <v>822</v>
      </c>
      <c r="H529" s="2" t="s">
        <v>822</v>
      </c>
      <c r="I529" s="2" t="s">
        <v>822</v>
      </c>
      <c r="J529" s="2" t="s">
        <v>822</v>
      </c>
      <c r="K529" s="2" t="s">
        <v>822</v>
      </c>
      <c r="L529" s="2" t="s">
        <v>822</v>
      </c>
      <c r="M529" s="2" t="s">
        <v>822</v>
      </c>
      <c r="N529" s="2" t="s">
        <v>4120</v>
      </c>
      <c r="U529" s="31"/>
      <c r="V529" s="31"/>
      <c r="W529" s="31"/>
      <c r="X529" s="5"/>
      <c r="Y529" s="31"/>
      <c r="Z529" s="2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</row>
    <row r="530" spans="1:38" x14ac:dyDescent="0.2">
      <c r="A530" t="s">
        <v>802</v>
      </c>
      <c r="B530" s="5">
        <v>2.2200000000000002</v>
      </c>
      <c r="C530" s="5" t="str">
        <f t="shared" si="43"/>
        <v>32.22</v>
      </c>
      <c r="D530" s="77">
        <v>1.9E-2</v>
      </c>
      <c r="E530" s="2" t="s">
        <v>822</v>
      </c>
      <c r="F530" s="77">
        <v>0.17799999999999999</v>
      </c>
      <c r="G530" s="2" t="s">
        <v>822</v>
      </c>
      <c r="H530" s="2" t="s">
        <v>822</v>
      </c>
      <c r="I530" s="2" t="s">
        <v>822</v>
      </c>
      <c r="J530" s="2" t="s">
        <v>822</v>
      </c>
      <c r="K530" s="2" t="s">
        <v>822</v>
      </c>
      <c r="L530" s="2" t="s">
        <v>822</v>
      </c>
      <c r="M530" s="2" t="s">
        <v>822</v>
      </c>
      <c r="N530" s="2" t="s">
        <v>4120</v>
      </c>
      <c r="U530" s="31"/>
      <c r="V530" s="31"/>
      <c r="W530" s="31"/>
      <c r="X530" s="5"/>
      <c r="Y530" s="31"/>
      <c r="Z530" s="2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</row>
    <row r="531" spans="1:38" x14ac:dyDescent="0.2">
      <c r="A531" t="s">
        <v>802</v>
      </c>
      <c r="B531" s="5">
        <v>2.23</v>
      </c>
      <c r="C531" s="5" t="str">
        <f t="shared" si="43"/>
        <v>32.23</v>
      </c>
      <c r="D531" s="77">
        <v>1.9E-2</v>
      </c>
      <c r="E531" s="2" t="s">
        <v>822</v>
      </c>
      <c r="F531" s="77">
        <v>0.17799999999999999</v>
      </c>
      <c r="G531" s="2" t="s">
        <v>822</v>
      </c>
      <c r="H531" s="2" t="s">
        <v>822</v>
      </c>
      <c r="I531" s="2" t="s">
        <v>822</v>
      </c>
      <c r="J531" s="2" t="s">
        <v>822</v>
      </c>
      <c r="K531" s="2" t="s">
        <v>822</v>
      </c>
      <c r="L531" s="2" t="s">
        <v>822</v>
      </c>
      <c r="M531" s="2" t="s">
        <v>822</v>
      </c>
      <c r="N531" s="2" t="s">
        <v>4120</v>
      </c>
      <c r="U531" s="31"/>
      <c r="V531" s="31"/>
      <c r="W531" s="31"/>
      <c r="X531" s="5"/>
      <c r="Y531" s="31"/>
      <c r="Z531" s="2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</row>
    <row r="532" spans="1:38" x14ac:dyDescent="0.2">
      <c r="A532" t="s">
        <v>802</v>
      </c>
      <c r="B532" s="5">
        <v>2.2400000000000002</v>
      </c>
      <c r="C532" s="5" t="str">
        <f t="shared" si="43"/>
        <v>32.24</v>
      </c>
      <c r="D532" s="77">
        <v>1.9E-2</v>
      </c>
      <c r="E532" s="2" t="s">
        <v>822</v>
      </c>
      <c r="F532" s="77">
        <v>0.17799999999999999</v>
      </c>
      <c r="G532" s="2" t="s">
        <v>822</v>
      </c>
      <c r="H532" s="2" t="s">
        <v>822</v>
      </c>
      <c r="I532" s="2" t="s">
        <v>822</v>
      </c>
      <c r="J532" s="2" t="s">
        <v>822</v>
      </c>
      <c r="K532" s="2" t="s">
        <v>822</v>
      </c>
      <c r="L532" s="2" t="s">
        <v>822</v>
      </c>
      <c r="M532" s="2" t="s">
        <v>822</v>
      </c>
      <c r="N532" s="2" t="s">
        <v>4120</v>
      </c>
      <c r="U532" s="31"/>
      <c r="V532" s="31"/>
      <c r="W532" s="31"/>
      <c r="X532" s="5"/>
      <c r="Y532" s="31"/>
      <c r="Z532" s="2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</row>
    <row r="533" spans="1:38" x14ac:dyDescent="0.2">
      <c r="A533" t="s">
        <v>802</v>
      </c>
      <c r="B533" s="5">
        <v>2.25</v>
      </c>
      <c r="C533" s="5" t="str">
        <f t="shared" si="43"/>
        <v>32.25</v>
      </c>
      <c r="D533" s="77">
        <v>1.9E-2</v>
      </c>
      <c r="E533" s="2" t="s">
        <v>822</v>
      </c>
      <c r="F533" s="77">
        <v>0.17799999999999999</v>
      </c>
      <c r="G533" s="2" t="s">
        <v>822</v>
      </c>
      <c r="H533" s="2" t="s">
        <v>822</v>
      </c>
      <c r="I533" s="2" t="s">
        <v>822</v>
      </c>
      <c r="J533" s="2" t="s">
        <v>822</v>
      </c>
      <c r="K533" s="2" t="s">
        <v>822</v>
      </c>
      <c r="L533" s="2" t="s">
        <v>822</v>
      </c>
      <c r="M533" s="2" t="s">
        <v>822</v>
      </c>
      <c r="N533" s="2" t="s">
        <v>4120</v>
      </c>
      <c r="U533" s="31"/>
      <c r="V533" s="31"/>
      <c r="W533" s="31"/>
      <c r="X533" s="5"/>
      <c r="Y533" s="31"/>
      <c r="Z533" s="2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</row>
    <row r="534" spans="1:38" x14ac:dyDescent="0.2">
      <c r="A534" t="s">
        <v>802</v>
      </c>
      <c r="B534" s="5">
        <v>2.2599999999999998</v>
      </c>
      <c r="C534" s="5" t="str">
        <f t="shared" si="43"/>
        <v>32.26</v>
      </c>
      <c r="D534" s="77">
        <v>1.9E-2</v>
      </c>
      <c r="E534" s="2" t="s">
        <v>822</v>
      </c>
      <c r="F534" s="77">
        <v>0.17799999999999999</v>
      </c>
      <c r="G534" s="2" t="s">
        <v>822</v>
      </c>
      <c r="H534" s="2" t="s">
        <v>822</v>
      </c>
      <c r="I534" s="2" t="s">
        <v>822</v>
      </c>
      <c r="J534" s="2" t="s">
        <v>822</v>
      </c>
      <c r="K534" s="2" t="s">
        <v>822</v>
      </c>
      <c r="L534" s="2" t="s">
        <v>822</v>
      </c>
      <c r="M534" s="2" t="s">
        <v>822</v>
      </c>
      <c r="N534" s="2" t="s">
        <v>4120</v>
      </c>
      <c r="U534" s="31"/>
      <c r="V534" s="31"/>
      <c r="W534" s="31"/>
      <c r="X534" s="5"/>
      <c r="Y534" s="31"/>
      <c r="Z534" s="2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</row>
    <row r="535" spans="1:38" x14ac:dyDescent="0.2">
      <c r="A535" t="s">
        <v>802</v>
      </c>
      <c r="B535" s="5">
        <v>2.27</v>
      </c>
      <c r="C535" s="5" t="str">
        <f t="shared" si="43"/>
        <v>32.27</v>
      </c>
      <c r="D535" s="77">
        <v>1.9E-2</v>
      </c>
      <c r="E535" s="2" t="s">
        <v>822</v>
      </c>
      <c r="F535" s="77">
        <v>0.17799999999999999</v>
      </c>
      <c r="G535" s="2" t="s">
        <v>822</v>
      </c>
      <c r="H535" s="2" t="s">
        <v>822</v>
      </c>
      <c r="I535" s="2" t="s">
        <v>822</v>
      </c>
      <c r="J535" s="2" t="s">
        <v>822</v>
      </c>
      <c r="K535" s="2" t="s">
        <v>822</v>
      </c>
      <c r="L535" s="2" t="s">
        <v>822</v>
      </c>
      <c r="M535" s="2" t="s">
        <v>822</v>
      </c>
      <c r="N535" s="2" t="s">
        <v>4120</v>
      </c>
      <c r="U535" s="31"/>
      <c r="V535" s="31"/>
      <c r="W535" s="31"/>
      <c r="X535" s="5"/>
      <c r="Y535" s="31"/>
      <c r="Z535" s="2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</row>
    <row r="536" spans="1:38" x14ac:dyDescent="0.2">
      <c r="A536" t="s">
        <v>802</v>
      </c>
      <c r="B536" s="5">
        <v>2.2799999999999998</v>
      </c>
      <c r="C536" s="5" t="str">
        <f t="shared" si="43"/>
        <v>32.28</v>
      </c>
      <c r="D536" s="77">
        <v>1.9E-2</v>
      </c>
      <c r="E536" s="2" t="s">
        <v>822</v>
      </c>
      <c r="F536" s="77">
        <v>0.17799999999999999</v>
      </c>
      <c r="G536" s="2" t="s">
        <v>822</v>
      </c>
      <c r="H536" s="2" t="s">
        <v>822</v>
      </c>
      <c r="I536" s="2" t="s">
        <v>822</v>
      </c>
      <c r="J536" s="2" t="s">
        <v>822</v>
      </c>
      <c r="K536" s="2" t="s">
        <v>822</v>
      </c>
      <c r="L536" s="2" t="s">
        <v>822</v>
      </c>
      <c r="M536" s="2" t="s">
        <v>822</v>
      </c>
      <c r="N536" s="2" t="s">
        <v>4120</v>
      </c>
      <c r="U536" s="31"/>
      <c r="V536" s="31"/>
      <c r="W536" s="31"/>
      <c r="X536" s="5"/>
      <c r="Y536" s="31"/>
      <c r="Z536" s="2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</row>
    <row r="537" spans="1:38" x14ac:dyDescent="0.2">
      <c r="A537" t="s">
        <v>802</v>
      </c>
      <c r="B537" s="5">
        <v>2.29</v>
      </c>
      <c r="C537" s="5" t="str">
        <f t="shared" si="43"/>
        <v>32.29</v>
      </c>
      <c r="D537" s="77">
        <v>1.9E-2</v>
      </c>
      <c r="E537" s="2" t="s">
        <v>822</v>
      </c>
      <c r="F537" s="77">
        <v>0.17799999999999999</v>
      </c>
      <c r="G537" s="2" t="s">
        <v>822</v>
      </c>
      <c r="H537" s="2" t="s">
        <v>822</v>
      </c>
      <c r="I537" s="2" t="s">
        <v>822</v>
      </c>
      <c r="J537" s="2" t="s">
        <v>822</v>
      </c>
      <c r="K537" s="2" t="s">
        <v>822</v>
      </c>
      <c r="L537" s="2" t="s">
        <v>822</v>
      </c>
      <c r="M537" s="2" t="s">
        <v>822</v>
      </c>
      <c r="N537" s="2" t="s">
        <v>4120</v>
      </c>
      <c r="U537" s="31"/>
      <c r="V537" s="31"/>
      <c r="W537" s="31"/>
      <c r="X537" s="5"/>
      <c r="Y537" s="31"/>
      <c r="Z537" s="2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</row>
    <row r="538" spans="1:38" x14ac:dyDescent="0.2">
      <c r="A538" t="s">
        <v>802</v>
      </c>
      <c r="B538" s="5">
        <v>2.2999999999999998</v>
      </c>
      <c r="C538" s="5" t="str">
        <f t="shared" si="43"/>
        <v>32.3</v>
      </c>
      <c r="D538" s="77">
        <v>1.9E-2</v>
      </c>
      <c r="E538" s="2" t="s">
        <v>822</v>
      </c>
      <c r="F538" s="77">
        <v>0.17799999999999999</v>
      </c>
      <c r="G538" s="2" t="s">
        <v>822</v>
      </c>
      <c r="H538" s="2" t="s">
        <v>822</v>
      </c>
      <c r="I538" s="2" t="s">
        <v>822</v>
      </c>
      <c r="J538" s="2" t="s">
        <v>822</v>
      </c>
      <c r="K538" s="2" t="s">
        <v>822</v>
      </c>
      <c r="L538" s="2" t="s">
        <v>822</v>
      </c>
      <c r="M538" s="2" t="s">
        <v>822</v>
      </c>
      <c r="N538" s="2" t="s">
        <v>4120</v>
      </c>
      <c r="U538" s="31"/>
      <c r="V538" s="31"/>
      <c r="W538" s="31"/>
      <c r="X538" s="5"/>
      <c r="Y538" s="31"/>
      <c r="Z538" s="2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</row>
    <row r="539" spans="1:38" x14ac:dyDescent="0.2">
      <c r="A539" t="s">
        <v>802</v>
      </c>
      <c r="B539" s="5">
        <v>2.31</v>
      </c>
      <c r="C539" s="5" t="str">
        <f t="shared" si="43"/>
        <v>32.31</v>
      </c>
      <c r="D539" s="77">
        <v>1.9E-2</v>
      </c>
      <c r="E539" s="2" t="s">
        <v>822</v>
      </c>
      <c r="F539" s="77">
        <v>0.17799999999999999</v>
      </c>
      <c r="G539" s="2" t="s">
        <v>822</v>
      </c>
      <c r="H539" s="2" t="s">
        <v>822</v>
      </c>
      <c r="I539" s="2" t="s">
        <v>822</v>
      </c>
      <c r="J539" s="2" t="s">
        <v>822</v>
      </c>
      <c r="K539" s="2" t="s">
        <v>822</v>
      </c>
      <c r="L539" s="2" t="s">
        <v>822</v>
      </c>
      <c r="M539" s="2" t="s">
        <v>822</v>
      </c>
      <c r="N539" s="2" t="s">
        <v>4120</v>
      </c>
      <c r="U539" s="31"/>
      <c r="V539" s="31"/>
      <c r="W539" s="31"/>
      <c r="X539" s="5"/>
      <c r="Y539" s="31"/>
      <c r="Z539" s="2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</row>
    <row r="540" spans="1:38" x14ac:dyDescent="0.2">
      <c r="A540" t="s">
        <v>802</v>
      </c>
      <c r="B540" s="5">
        <v>2.3199999999999998</v>
      </c>
      <c r="C540" s="5" t="str">
        <f t="shared" si="43"/>
        <v>32.32</v>
      </c>
      <c r="D540" s="77">
        <v>1.9E-2</v>
      </c>
      <c r="E540" s="2" t="s">
        <v>822</v>
      </c>
      <c r="F540" s="77">
        <v>0.17799999999999999</v>
      </c>
      <c r="G540" s="2" t="s">
        <v>822</v>
      </c>
      <c r="H540" s="2" t="s">
        <v>822</v>
      </c>
      <c r="I540" s="2" t="s">
        <v>822</v>
      </c>
      <c r="J540" s="2" t="s">
        <v>822</v>
      </c>
      <c r="K540" s="2" t="s">
        <v>822</v>
      </c>
      <c r="L540" s="2" t="s">
        <v>822</v>
      </c>
      <c r="M540" s="2" t="s">
        <v>822</v>
      </c>
      <c r="N540" s="2" t="s">
        <v>4120</v>
      </c>
      <c r="U540" s="31"/>
      <c r="V540" s="31"/>
      <c r="W540" s="31"/>
      <c r="X540" s="5"/>
      <c r="Y540" s="31"/>
      <c r="Z540" s="2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</row>
    <row r="541" spans="1:38" x14ac:dyDescent="0.2">
      <c r="A541" t="s">
        <v>802</v>
      </c>
      <c r="B541" s="5">
        <v>2.33</v>
      </c>
      <c r="C541" s="5" t="str">
        <f t="shared" si="43"/>
        <v>32.33</v>
      </c>
      <c r="D541" s="77">
        <v>1.9E-2</v>
      </c>
      <c r="E541" s="2" t="s">
        <v>822</v>
      </c>
      <c r="F541" s="77">
        <v>0.17799999999999999</v>
      </c>
      <c r="G541" s="2" t="s">
        <v>822</v>
      </c>
      <c r="H541" s="2" t="s">
        <v>822</v>
      </c>
      <c r="I541" s="2" t="s">
        <v>822</v>
      </c>
      <c r="J541" s="2" t="s">
        <v>822</v>
      </c>
      <c r="K541" s="2" t="s">
        <v>822</v>
      </c>
      <c r="L541" s="2" t="s">
        <v>822</v>
      </c>
      <c r="M541" s="2" t="s">
        <v>822</v>
      </c>
      <c r="N541" s="2" t="s">
        <v>4120</v>
      </c>
      <c r="U541" s="31"/>
      <c r="V541" s="31"/>
      <c r="W541" s="31"/>
      <c r="X541" s="5"/>
      <c r="Y541" s="31"/>
      <c r="Z541" s="2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</row>
    <row r="542" spans="1:38" x14ac:dyDescent="0.2">
      <c r="A542" t="s">
        <v>802</v>
      </c>
      <c r="B542" s="5">
        <v>2.34</v>
      </c>
      <c r="C542" s="5" t="str">
        <f t="shared" si="43"/>
        <v>32.34</v>
      </c>
      <c r="D542" s="77">
        <v>1.9E-2</v>
      </c>
      <c r="E542" s="2" t="s">
        <v>822</v>
      </c>
      <c r="F542" s="77">
        <v>0.17799999999999999</v>
      </c>
      <c r="G542" s="2" t="s">
        <v>822</v>
      </c>
      <c r="H542" s="2" t="s">
        <v>822</v>
      </c>
      <c r="I542" s="2" t="s">
        <v>822</v>
      </c>
      <c r="J542" s="2" t="s">
        <v>822</v>
      </c>
      <c r="K542" s="2" t="s">
        <v>822</v>
      </c>
      <c r="L542" s="2" t="s">
        <v>822</v>
      </c>
      <c r="M542" s="2" t="s">
        <v>822</v>
      </c>
      <c r="N542" s="2" t="s">
        <v>4120</v>
      </c>
      <c r="U542" s="31"/>
      <c r="V542" s="31"/>
      <c r="W542" s="31"/>
      <c r="X542" s="5"/>
      <c r="Y542" s="31"/>
      <c r="Z542" s="2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</row>
    <row r="543" spans="1:38" x14ac:dyDescent="0.2">
      <c r="A543" t="s">
        <v>802</v>
      </c>
      <c r="B543" s="5">
        <v>2.35</v>
      </c>
      <c r="C543" s="5" t="str">
        <f t="shared" si="43"/>
        <v>32.35</v>
      </c>
      <c r="D543" s="77">
        <v>1.9E-2</v>
      </c>
      <c r="E543" s="2" t="s">
        <v>822</v>
      </c>
      <c r="F543" s="77">
        <v>0.17799999999999999</v>
      </c>
      <c r="G543" s="2" t="s">
        <v>822</v>
      </c>
      <c r="H543" s="2" t="s">
        <v>822</v>
      </c>
      <c r="I543" s="2" t="s">
        <v>822</v>
      </c>
      <c r="J543" s="2" t="s">
        <v>822</v>
      </c>
      <c r="K543" s="2" t="s">
        <v>822</v>
      </c>
      <c r="L543" s="2" t="s">
        <v>822</v>
      </c>
      <c r="M543" s="2" t="s">
        <v>822</v>
      </c>
      <c r="N543" s="2" t="s">
        <v>4120</v>
      </c>
      <c r="U543" s="31"/>
      <c r="V543" s="31"/>
      <c r="W543" s="31"/>
      <c r="X543" s="5"/>
      <c r="Y543" s="31"/>
      <c r="Z543" s="2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</row>
    <row r="544" spans="1:38" x14ac:dyDescent="0.2">
      <c r="A544" t="s">
        <v>802</v>
      </c>
      <c r="B544" s="5">
        <v>2.36</v>
      </c>
      <c r="C544" s="5" t="str">
        <f t="shared" si="43"/>
        <v>32.36</v>
      </c>
      <c r="D544" s="77">
        <v>1.9E-2</v>
      </c>
      <c r="E544" s="2" t="s">
        <v>822</v>
      </c>
      <c r="F544" s="77">
        <v>0.17799999999999999</v>
      </c>
      <c r="G544" s="2" t="s">
        <v>822</v>
      </c>
      <c r="H544" s="2" t="s">
        <v>822</v>
      </c>
      <c r="I544" s="2" t="s">
        <v>822</v>
      </c>
      <c r="J544" s="2" t="s">
        <v>822</v>
      </c>
      <c r="K544" s="2" t="s">
        <v>822</v>
      </c>
      <c r="L544" s="2" t="s">
        <v>822</v>
      </c>
      <c r="M544" s="2" t="s">
        <v>822</v>
      </c>
      <c r="N544" s="2" t="s">
        <v>4120</v>
      </c>
      <c r="U544" s="31"/>
      <c r="V544" s="31"/>
      <c r="W544" s="31"/>
      <c r="X544" s="5"/>
      <c r="Y544" s="31"/>
      <c r="Z544" s="2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</row>
    <row r="545" spans="1:38" x14ac:dyDescent="0.2">
      <c r="A545" t="s">
        <v>802</v>
      </c>
      <c r="B545" s="5">
        <v>2.37</v>
      </c>
      <c r="C545" s="5" t="str">
        <f t="shared" si="43"/>
        <v>32.37</v>
      </c>
      <c r="D545" s="77">
        <v>1.9E-2</v>
      </c>
      <c r="E545" s="2" t="s">
        <v>822</v>
      </c>
      <c r="F545" s="77">
        <v>0.17799999999999999</v>
      </c>
      <c r="G545" s="2" t="s">
        <v>822</v>
      </c>
      <c r="H545" s="2" t="s">
        <v>822</v>
      </c>
      <c r="I545" s="2" t="s">
        <v>822</v>
      </c>
      <c r="J545" s="2" t="s">
        <v>822</v>
      </c>
      <c r="K545" s="2" t="s">
        <v>822</v>
      </c>
      <c r="L545" s="2" t="s">
        <v>822</v>
      </c>
      <c r="M545" s="2" t="s">
        <v>822</v>
      </c>
      <c r="N545" s="2" t="s">
        <v>4120</v>
      </c>
      <c r="U545" s="31"/>
      <c r="V545" s="31"/>
      <c r="W545" s="31"/>
      <c r="X545" s="5"/>
      <c r="Y545" s="31"/>
      <c r="Z545" s="2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</row>
    <row r="546" spans="1:38" x14ac:dyDescent="0.2">
      <c r="A546" t="s">
        <v>802</v>
      </c>
      <c r="B546" s="5">
        <v>2.38</v>
      </c>
      <c r="C546" s="5" t="str">
        <f t="shared" si="43"/>
        <v>32.38</v>
      </c>
      <c r="D546" s="77">
        <v>1.9E-2</v>
      </c>
      <c r="E546" s="2" t="s">
        <v>822</v>
      </c>
      <c r="F546" s="77">
        <v>0.17799999999999999</v>
      </c>
      <c r="G546" s="2" t="s">
        <v>822</v>
      </c>
      <c r="H546" s="2" t="s">
        <v>822</v>
      </c>
      <c r="I546" s="2" t="s">
        <v>822</v>
      </c>
      <c r="J546" s="2" t="s">
        <v>822</v>
      </c>
      <c r="K546" s="2" t="s">
        <v>822</v>
      </c>
      <c r="L546" s="2" t="s">
        <v>822</v>
      </c>
      <c r="M546" s="2" t="s">
        <v>822</v>
      </c>
      <c r="N546" s="2" t="s">
        <v>4120</v>
      </c>
      <c r="U546" s="31"/>
      <c r="V546" s="31"/>
      <c r="W546" s="31"/>
      <c r="X546" s="5"/>
      <c r="Y546" s="31"/>
      <c r="Z546" s="2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</row>
    <row r="547" spans="1:38" x14ac:dyDescent="0.2">
      <c r="A547" t="s">
        <v>802</v>
      </c>
      <c r="B547" s="5">
        <v>2.39</v>
      </c>
      <c r="C547" s="5" t="str">
        <f t="shared" si="43"/>
        <v>32.39</v>
      </c>
      <c r="D547" s="77">
        <v>1.9E-2</v>
      </c>
      <c r="E547" s="2" t="s">
        <v>822</v>
      </c>
      <c r="F547" s="77">
        <v>0.17799999999999999</v>
      </c>
      <c r="G547" s="2" t="s">
        <v>822</v>
      </c>
      <c r="H547" s="2" t="s">
        <v>822</v>
      </c>
      <c r="I547" s="2" t="s">
        <v>822</v>
      </c>
      <c r="J547" s="2" t="s">
        <v>822</v>
      </c>
      <c r="K547" s="2" t="s">
        <v>822</v>
      </c>
      <c r="L547" s="2" t="s">
        <v>822</v>
      </c>
      <c r="M547" s="2" t="s">
        <v>822</v>
      </c>
      <c r="N547" s="2" t="s">
        <v>4120</v>
      </c>
      <c r="U547" s="31"/>
      <c r="V547" s="31"/>
      <c r="W547" s="31"/>
      <c r="X547" s="5"/>
      <c r="Y547" s="31"/>
      <c r="Z547" s="2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</row>
    <row r="548" spans="1:38" x14ac:dyDescent="0.2">
      <c r="A548" t="s">
        <v>802</v>
      </c>
      <c r="B548" s="5">
        <v>2.4</v>
      </c>
      <c r="C548" s="5" t="str">
        <f t="shared" si="43"/>
        <v>32.4</v>
      </c>
      <c r="D548" s="77">
        <v>1.9E-2</v>
      </c>
      <c r="E548" s="2" t="s">
        <v>822</v>
      </c>
      <c r="F548" s="77">
        <v>0.17799999999999999</v>
      </c>
      <c r="G548" s="2" t="s">
        <v>822</v>
      </c>
      <c r="H548" s="2" t="s">
        <v>822</v>
      </c>
      <c r="I548" s="2" t="s">
        <v>822</v>
      </c>
      <c r="J548" s="2" t="s">
        <v>822</v>
      </c>
      <c r="K548" s="2" t="s">
        <v>822</v>
      </c>
      <c r="L548" s="2" t="s">
        <v>822</v>
      </c>
      <c r="M548" s="2" t="s">
        <v>822</v>
      </c>
      <c r="N548" s="2" t="s">
        <v>4120</v>
      </c>
      <c r="U548" s="31"/>
      <c r="V548" s="31"/>
      <c r="W548" s="31"/>
      <c r="X548" s="5"/>
      <c r="Y548" s="31"/>
      <c r="Z548" s="2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</row>
    <row r="549" spans="1:38" x14ac:dyDescent="0.2">
      <c r="A549" t="s">
        <v>802</v>
      </c>
      <c r="B549" s="5">
        <v>2.41</v>
      </c>
      <c r="C549" s="5" t="str">
        <f t="shared" si="43"/>
        <v>32.41</v>
      </c>
      <c r="D549" s="77">
        <v>1.9E-2</v>
      </c>
      <c r="E549" s="2" t="s">
        <v>822</v>
      </c>
      <c r="F549" s="77">
        <v>0.17799999999999999</v>
      </c>
      <c r="G549" s="2" t="s">
        <v>822</v>
      </c>
      <c r="H549" s="2" t="s">
        <v>822</v>
      </c>
      <c r="I549" s="2" t="s">
        <v>822</v>
      </c>
      <c r="J549" s="2" t="s">
        <v>822</v>
      </c>
      <c r="K549" s="2" t="s">
        <v>822</v>
      </c>
      <c r="L549" s="2" t="s">
        <v>822</v>
      </c>
      <c r="M549" s="2" t="s">
        <v>822</v>
      </c>
      <c r="N549" s="2" t="s">
        <v>4120</v>
      </c>
      <c r="U549" s="31"/>
      <c r="V549" s="31"/>
      <c r="W549" s="31"/>
      <c r="X549" s="5"/>
      <c r="Y549" s="31"/>
      <c r="Z549" s="2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</row>
    <row r="550" spans="1:38" x14ac:dyDescent="0.2">
      <c r="A550" t="s">
        <v>802</v>
      </c>
      <c r="B550" s="5">
        <v>2.42</v>
      </c>
      <c r="C550" s="5" t="str">
        <f t="shared" si="43"/>
        <v>32.42</v>
      </c>
      <c r="D550" s="77">
        <v>1.9E-2</v>
      </c>
      <c r="E550" s="2" t="s">
        <v>822</v>
      </c>
      <c r="F550" s="77">
        <v>0.17799999999999999</v>
      </c>
      <c r="G550" s="2" t="s">
        <v>822</v>
      </c>
      <c r="H550" s="2" t="s">
        <v>822</v>
      </c>
      <c r="I550" s="2" t="s">
        <v>822</v>
      </c>
      <c r="J550" s="2" t="s">
        <v>822</v>
      </c>
      <c r="K550" s="2" t="s">
        <v>822</v>
      </c>
      <c r="L550" s="2" t="s">
        <v>822</v>
      </c>
      <c r="M550" s="2" t="s">
        <v>822</v>
      </c>
      <c r="N550" s="2" t="s">
        <v>4120</v>
      </c>
      <c r="U550" s="31"/>
      <c r="V550" s="31"/>
      <c r="W550" s="31"/>
      <c r="X550" s="5"/>
      <c r="Y550" s="31"/>
      <c r="Z550" s="2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</row>
    <row r="551" spans="1:38" x14ac:dyDescent="0.2">
      <c r="A551" t="s">
        <v>802</v>
      </c>
      <c r="B551" s="5">
        <v>2.4300000000000002</v>
      </c>
      <c r="C551" s="5" t="str">
        <f t="shared" si="43"/>
        <v>32.43</v>
      </c>
      <c r="D551" s="77">
        <v>1.9E-2</v>
      </c>
      <c r="E551" s="2" t="s">
        <v>822</v>
      </c>
      <c r="F551" s="77">
        <v>0.17799999999999999</v>
      </c>
      <c r="G551" s="2" t="s">
        <v>822</v>
      </c>
      <c r="H551" s="2" t="s">
        <v>822</v>
      </c>
      <c r="I551" s="2" t="s">
        <v>822</v>
      </c>
      <c r="J551" s="2" t="s">
        <v>822</v>
      </c>
      <c r="K551" s="2" t="s">
        <v>822</v>
      </c>
      <c r="L551" s="2" t="s">
        <v>822</v>
      </c>
      <c r="M551" s="2" t="s">
        <v>822</v>
      </c>
      <c r="N551" s="2" t="s">
        <v>4120</v>
      </c>
      <c r="U551" s="31"/>
      <c r="V551" s="31"/>
      <c r="W551" s="31"/>
      <c r="X551" s="5"/>
      <c r="Y551" s="31"/>
      <c r="Z551" s="2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</row>
    <row r="552" spans="1:38" x14ac:dyDescent="0.2">
      <c r="A552" t="s">
        <v>802</v>
      </c>
      <c r="B552" s="5">
        <v>2.44</v>
      </c>
      <c r="C552" s="5" t="str">
        <f t="shared" si="43"/>
        <v>32.44</v>
      </c>
      <c r="D552" s="77">
        <v>1.9E-2</v>
      </c>
      <c r="E552" s="2" t="s">
        <v>822</v>
      </c>
      <c r="F552" s="77">
        <v>0.17799999999999999</v>
      </c>
      <c r="G552" s="2" t="s">
        <v>822</v>
      </c>
      <c r="H552" s="2" t="s">
        <v>822</v>
      </c>
      <c r="I552" s="2" t="s">
        <v>822</v>
      </c>
      <c r="J552" s="2" t="s">
        <v>822</v>
      </c>
      <c r="K552" s="2" t="s">
        <v>822</v>
      </c>
      <c r="L552" s="2" t="s">
        <v>822</v>
      </c>
      <c r="M552" s="2" t="s">
        <v>822</v>
      </c>
      <c r="N552" s="2" t="s">
        <v>4120</v>
      </c>
      <c r="U552" s="31"/>
      <c r="V552" s="31"/>
      <c r="W552" s="31"/>
      <c r="X552" s="5"/>
      <c r="Y552" s="31"/>
      <c r="Z552" s="2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</row>
    <row r="553" spans="1:38" x14ac:dyDescent="0.2">
      <c r="A553" t="s">
        <v>802</v>
      </c>
      <c r="B553" s="5">
        <v>2.4500000000000002</v>
      </c>
      <c r="C553" s="5" t="str">
        <f t="shared" si="43"/>
        <v>32.45</v>
      </c>
      <c r="D553" s="77">
        <v>1.9E-2</v>
      </c>
      <c r="E553" s="2" t="s">
        <v>822</v>
      </c>
      <c r="F553" s="77">
        <v>0.17799999999999999</v>
      </c>
      <c r="G553" s="2" t="s">
        <v>822</v>
      </c>
      <c r="H553" s="2" t="s">
        <v>822</v>
      </c>
      <c r="I553" s="2" t="s">
        <v>822</v>
      </c>
      <c r="J553" s="2" t="s">
        <v>822</v>
      </c>
      <c r="K553" s="2" t="s">
        <v>822</v>
      </c>
      <c r="L553" s="2" t="s">
        <v>822</v>
      </c>
      <c r="M553" s="2" t="s">
        <v>822</v>
      </c>
      <c r="N553" s="2" t="s">
        <v>4120</v>
      </c>
      <c r="U553" s="31"/>
      <c r="V553" s="31"/>
      <c r="W553" s="31"/>
      <c r="X553" s="5"/>
      <c r="Y553" s="31"/>
      <c r="Z553" s="2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</row>
    <row r="554" spans="1:38" x14ac:dyDescent="0.2">
      <c r="A554" t="s">
        <v>802</v>
      </c>
      <c r="B554" s="5">
        <v>2.46</v>
      </c>
      <c r="C554" s="5" t="str">
        <f t="shared" ref="C554:C608" si="44">SUBSTITUTE(3&amp;B554," ","")</f>
        <v>32.46</v>
      </c>
      <c r="D554" s="77">
        <v>1.9E-2</v>
      </c>
      <c r="E554" s="2" t="s">
        <v>822</v>
      </c>
      <c r="F554" s="77">
        <v>0.17799999999999999</v>
      </c>
      <c r="G554" s="2" t="s">
        <v>822</v>
      </c>
      <c r="H554" s="2" t="s">
        <v>822</v>
      </c>
      <c r="I554" s="2" t="s">
        <v>822</v>
      </c>
      <c r="J554" s="2" t="s">
        <v>822</v>
      </c>
      <c r="K554" s="2" t="s">
        <v>822</v>
      </c>
      <c r="L554" s="2" t="s">
        <v>822</v>
      </c>
      <c r="M554" s="2" t="s">
        <v>822</v>
      </c>
      <c r="N554" s="2" t="s">
        <v>4120</v>
      </c>
      <c r="U554" s="31"/>
      <c r="V554" s="31"/>
      <c r="W554" s="31"/>
      <c r="X554" s="5"/>
      <c r="Y554" s="31"/>
      <c r="Z554" s="2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</row>
    <row r="555" spans="1:38" x14ac:dyDescent="0.2">
      <c r="A555" t="s">
        <v>802</v>
      </c>
      <c r="B555" s="5">
        <v>2.4700000000000002</v>
      </c>
      <c r="C555" s="5" t="str">
        <f t="shared" si="44"/>
        <v>32.47</v>
      </c>
      <c r="D555" s="77">
        <v>1.9E-2</v>
      </c>
      <c r="E555" s="2" t="s">
        <v>822</v>
      </c>
      <c r="F555" s="77">
        <v>0.17799999999999999</v>
      </c>
      <c r="G555" s="2" t="s">
        <v>822</v>
      </c>
      <c r="H555" s="2" t="s">
        <v>822</v>
      </c>
      <c r="I555" s="2" t="s">
        <v>822</v>
      </c>
      <c r="J555" s="2" t="s">
        <v>822</v>
      </c>
      <c r="K555" s="2" t="s">
        <v>822</v>
      </c>
      <c r="L555" s="2" t="s">
        <v>822</v>
      </c>
      <c r="M555" s="2" t="s">
        <v>822</v>
      </c>
      <c r="N555" s="2" t="s">
        <v>4120</v>
      </c>
      <c r="U555" s="31"/>
      <c r="V555" s="31"/>
      <c r="W555" s="31"/>
      <c r="X555" s="5"/>
      <c r="Y555" s="31"/>
      <c r="Z555" s="2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</row>
    <row r="556" spans="1:38" x14ac:dyDescent="0.2">
      <c r="A556" t="s">
        <v>802</v>
      </c>
      <c r="B556" s="5">
        <v>2.48</v>
      </c>
      <c r="C556" s="5" t="str">
        <f t="shared" si="44"/>
        <v>32.48</v>
      </c>
      <c r="D556" s="77">
        <v>1.9E-2</v>
      </c>
      <c r="E556" s="2" t="s">
        <v>822</v>
      </c>
      <c r="F556" s="77">
        <v>0.17799999999999999</v>
      </c>
      <c r="G556" s="2" t="s">
        <v>822</v>
      </c>
      <c r="H556" s="2" t="s">
        <v>822</v>
      </c>
      <c r="I556" s="2" t="s">
        <v>822</v>
      </c>
      <c r="J556" s="2" t="s">
        <v>822</v>
      </c>
      <c r="K556" s="2" t="s">
        <v>822</v>
      </c>
      <c r="L556" s="2" t="s">
        <v>822</v>
      </c>
      <c r="M556" s="2" t="s">
        <v>822</v>
      </c>
      <c r="N556" s="2" t="s">
        <v>4120</v>
      </c>
      <c r="U556" s="31"/>
      <c r="V556" s="31"/>
      <c r="W556" s="31"/>
      <c r="X556" s="5"/>
      <c r="Y556" s="31"/>
      <c r="Z556" s="2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</row>
    <row r="557" spans="1:38" x14ac:dyDescent="0.2">
      <c r="A557" t="s">
        <v>802</v>
      </c>
      <c r="B557" s="5">
        <v>2.4900000000000002</v>
      </c>
      <c r="C557" s="5" t="str">
        <f t="shared" si="44"/>
        <v>32.49</v>
      </c>
      <c r="D557" s="77">
        <v>1.9E-2</v>
      </c>
      <c r="E557" s="2" t="s">
        <v>822</v>
      </c>
      <c r="F557" s="77">
        <v>0.17799999999999999</v>
      </c>
      <c r="G557" s="2" t="s">
        <v>822</v>
      </c>
      <c r="H557" s="2" t="s">
        <v>822</v>
      </c>
      <c r="I557" s="2" t="s">
        <v>822</v>
      </c>
      <c r="J557" s="2" t="s">
        <v>822</v>
      </c>
      <c r="K557" s="2" t="s">
        <v>822</v>
      </c>
      <c r="L557" s="2" t="s">
        <v>822</v>
      </c>
      <c r="M557" s="2" t="s">
        <v>822</v>
      </c>
      <c r="N557" s="2" t="s">
        <v>4120</v>
      </c>
      <c r="U557" s="31"/>
      <c r="V557" s="31"/>
      <c r="W557" s="31"/>
      <c r="X557" s="5"/>
      <c r="Y557" s="31"/>
      <c r="Z557" s="2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</row>
    <row r="558" spans="1:38" x14ac:dyDescent="0.2">
      <c r="A558" t="s">
        <v>802</v>
      </c>
      <c r="B558" s="5">
        <v>2.5</v>
      </c>
      <c r="C558" s="5" t="str">
        <f t="shared" si="44"/>
        <v>32.5</v>
      </c>
      <c r="D558" s="77">
        <v>1.9E-2</v>
      </c>
      <c r="E558" s="2" t="s">
        <v>822</v>
      </c>
      <c r="F558" s="77">
        <v>0.17799999999999999</v>
      </c>
      <c r="G558" s="2" t="s">
        <v>822</v>
      </c>
      <c r="H558" s="2" t="s">
        <v>822</v>
      </c>
      <c r="I558" s="2" t="s">
        <v>822</v>
      </c>
      <c r="J558" s="2" t="s">
        <v>822</v>
      </c>
      <c r="K558" s="2" t="s">
        <v>822</v>
      </c>
      <c r="L558" s="2" t="s">
        <v>822</v>
      </c>
      <c r="M558" s="2" t="s">
        <v>822</v>
      </c>
      <c r="N558" s="2" t="s">
        <v>4120</v>
      </c>
      <c r="U558" s="31"/>
      <c r="V558" s="31"/>
      <c r="W558" s="31"/>
      <c r="X558" s="5"/>
      <c r="Y558" s="31"/>
      <c r="Z558" s="2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</row>
    <row r="559" spans="1:38" x14ac:dyDescent="0.2">
      <c r="A559" t="s">
        <v>802</v>
      </c>
      <c r="B559" s="5">
        <v>2.5099999999999998</v>
      </c>
      <c r="C559" s="5" t="str">
        <f t="shared" si="44"/>
        <v>32.51</v>
      </c>
      <c r="D559" s="77">
        <v>1.9E-2</v>
      </c>
      <c r="E559" s="2" t="s">
        <v>822</v>
      </c>
      <c r="F559" s="77">
        <v>0.17799999999999999</v>
      </c>
      <c r="G559" s="2" t="s">
        <v>822</v>
      </c>
      <c r="H559" s="2" t="s">
        <v>822</v>
      </c>
      <c r="I559" s="2" t="s">
        <v>822</v>
      </c>
      <c r="J559" s="2" t="s">
        <v>822</v>
      </c>
      <c r="K559" s="2" t="s">
        <v>822</v>
      </c>
      <c r="L559" s="2" t="s">
        <v>822</v>
      </c>
      <c r="M559" s="2" t="s">
        <v>822</v>
      </c>
      <c r="N559" s="2" t="s">
        <v>4120</v>
      </c>
      <c r="U559" s="31"/>
      <c r="V559" s="31"/>
      <c r="W559" s="31"/>
      <c r="X559" s="5"/>
      <c r="Y559" s="31"/>
      <c r="Z559" s="2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</row>
    <row r="560" spans="1:38" x14ac:dyDescent="0.2">
      <c r="A560" t="s">
        <v>802</v>
      </c>
      <c r="B560" s="5">
        <v>2.52</v>
      </c>
      <c r="C560" s="5" t="str">
        <f t="shared" si="44"/>
        <v>32.52</v>
      </c>
      <c r="D560" s="77">
        <v>1.9E-2</v>
      </c>
      <c r="E560" s="2" t="s">
        <v>822</v>
      </c>
      <c r="F560" s="77">
        <v>0.17799999999999999</v>
      </c>
      <c r="G560" s="2" t="s">
        <v>822</v>
      </c>
      <c r="H560" s="2" t="s">
        <v>822</v>
      </c>
      <c r="I560" s="2" t="s">
        <v>822</v>
      </c>
      <c r="J560" s="2" t="s">
        <v>822</v>
      </c>
      <c r="K560" s="2" t="s">
        <v>822</v>
      </c>
      <c r="L560" s="2" t="s">
        <v>822</v>
      </c>
      <c r="M560" s="2" t="s">
        <v>822</v>
      </c>
      <c r="N560" s="2" t="s">
        <v>4120</v>
      </c>
      <c r="U560" s="31"/>
      <c r="V560" s="31"/>
      <c r="W560" s="31"/>
      <c r="X560" s="5"/>
      <c r="Y560" s="31"/>
      <c r="Z560" s="2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</row>
    <row r="561" spans="1:38" x14ac:dyDescent="0.2">
      <c r="A561" t="s">
        <v>802</v>
      </c>
      <c r="B561" s="5">
        <v>2.5299999999999998</v>
      </c>
      <c r="C561" s="5" t="str">
        <f t="shared" si="44"/>
        <v>32.53</v>
      </c>
      <c r="D561" s="77">
        <v>1.9E-2</v>
      </c>
      <c r="E561" s="2" t="s">
        <v>822</v>
      </c>
      <c r="F561" s="77">
        <v>0.17799999999999999</v>
      </c>
      <c r="G561" s="2" t="s">
        <v>822</v>
      </c>
      <c r="H561" s="2" t="s">
        <v>822</v>
      </c>
      <c r="I561" s="2" t="s">
        <v>822</v>
      </c>
      <c r="J561" s="2" t="s">
        <v>822</v>
      </c>
      <c r="K561" s="2" t="s">
        <v>822</v>
      </c>
      <c r="L561" s="2" t="s">
        <v>822</v>
      </c>
      <c r="M561" s="2" t="s">
        <v>822</v>
      </c>
      <c r="N561" s="2" t="s">
        <v>4120</v>
      </c>
      <c r="U561" s="31"/>
      <c r="V561" s="31"/>
      <c r="W561" s="31"/>
      <c r="X561" s="5"/>
      <c r="Y561" s="31"/>
      <c r="Z561" s="2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</row>
    <row r="562" spans="1:38" x14ac:dyDescent="0.2">
      <c r="A562" t="s">
        <v>802</v>
      </c>
      <c r="B562" s="5">
        <v>2.54</v>
      </c>
      <c r="C562" s="5" t="str">
        <f t="shared" si="44"/>
        <v>32.54</v>
      </c>
      <c r="D562" s="77">
        <v>1.9E-2</v>
      </c>
      <c r="E562" s="2" t="s">
        <v>822</v>
      </c>
      <c r="F562" s="77">
        <v>0.17799999999999999</v>
      </c>
      <c r="G562" s="2" t="s">
        <v>822</v>
      </c>
      <c r="H562" s="2" t="s">
        <v>822</v>
      </c>
      <c r="I562" s="2" t="s">
        <v>822</v>
      </c>
      <c r="J562" s="2" t="s">
        <v>822</v>
      </c>
      <c r="K562" s="2" t="s">
        <v>822</v>
      </c>
      <c r="L562" s="2" t="s">
        <v>822</v>
      </c>
      <c r="M562" s="2" t="s">
        <v>822</v>
      </c>
      <c r="N562" s="2" t="s">
        <v>4120</v>
      </c>
      <c r="U562" s="31"/>
      <c r="V562" s="31"/>
      <c r="W562" s="31"/>
      <c r="X562" s="5"/>
      <c r="Y562" s="31"/>
      <c r="Z562" s="2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</row>
    <row r="563" spans="1:38" x14ac:dyDescent="0.2">
      <c r="A563" t="s">
        <v>802</v>
      </c>
      <c r="B563" s="5">
        <v>2.5499999999999998</v>
      </c>
      <c r="C563" s="5" t="str">
        <f t="shared" si="44"/>
        <v>32.55</v>
      </c>
      <c r="D563" s="77">
        <v>1.9E-2</v>
      </c>
      <c r="E563" s="2" t="s">
        <v>822</v>
      </c>
      <c r="F563" s="77">
        <v>0.17799999999999999</v>
      </c>
      <c r="G563" s="2" t="s">
        <v>822</v>
      </c>
      <c r="H563" s="2" t="s">
        <v>822</v>
      </c>
      <c r="I563" s="2" t="s">
        <v>822</v>
      </c>
      <c r="J563" s="2" t="s">
        <v>822</v>
      </c>
      <c r="K563" s="2" t="s">
        <v>822</v>
      </c>
      <c r="L563" s="2" t="s">
        <v>822</v>
      </c>
      <c r="M563" s="2" t="s">
        <v>822</v>
      </c>
      <c r="N563" s="2" t="s">
        <v>4120</v>
      </c>
      <c r="U563" s="31"/>
      <c r="V563" s="31"/>
      <c r="W563" s="31"/>
      <c r="X563" s="5"/>
      <c r="Y563" s="31"/>
      <c r="Z563" s="2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</row>
    <row r="564" spans="1:38" x14ac:dyDescent="0.2">
      <c r="A564" t="s">
        <v>802</v>
      </c>
      <c r="B564" s="5">
        <v>2.56</v>
      </c>
      <c r="C564" s="5" t="str">
        <f t="shared" si="44"/>
        <v>32.56</v>
      </c>
      <c r="D564" s="77">
        <v>1.9E-2</v>
      </c>
      <c r="E564" s="2" t="s">
        <v>822</v>
      </c>
      <c r="F564" s="77">
        <v>0.17799999999999999</v>
      </c>
      <c r="G564" s="2" t="s">
        <v>822</v>
      </c>
      <c r="H564" s="2" t="s">
        <v>822</v>
      </c>
      <c r="I564" s="2" t="s">
        <v>822</v>
      </c>
      <c r="J564" s="2" t="s">
        <v>822</v>
      </c>
      <c r="K564" s="2" t="s">
        <v>822</v>
      </c>
      <c r="L564" s="2" t="s">
        <v>822</v>
      </c>
      <c r="M564" s="2" t="s">
        <v>822</v>
      </c>
      <c r="N564" s="2" t="s">
        <v>4120</v>
      </c>
      <c r="U564" s="31"/>
      <c r="V564" s="31"/>
      <c r="W564" s="31"/>
      <c r="X564" s="5"/>
      <c r="Y564" s="31"/>
      <c r="Z564" s="2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</row>
    <row r="565" spans="1:38" x14ac:dyDescent="0.2">
      <c r="A565" t="s">
        <v>802</v>
      </c>
      <c r="B565" s="5">
        <v>2.57</v>
      </c>
      <c r="C565" s="5" t="str">
        <f t="shared" si="44"/>
        <v>32.57</v>
      </c>
      <c r="D565" s="77">
        <v>1.9E-2</v>
      </c>
      <c r="E565" s="2" t="s">
        <v>822</v>
      </c>
      <c r="F565" s="77">
        <v>0.17799999999999999</v>
      </c>
      <c r="G565" s="2" t="s">
        <v>822</v>
      </c>
      <c r="H565" s="2" t="s">
        <v>822</v>
      </c>
      <c r="I565" s="2" t="s">
        <v>822</v>
      </c>
      <c r="J565" s="2" t="s">
        <v>822</v>
      </c>
      <c r="K565" s="2" t="s">
        <v>822</v>
      </c>
      <c r="L565" s="2" t="s">
        <v>822</v>
      </c>
      <c r="M565" s="2" t="s">
        <v>822</v>
      </c>
      <c r="N565" s="2" t="s">
        <v>4120</v>
      </c>
      <c r="U565" s="31"/>
      <c r="V565" s="31"/>
      <c r="W565" s="31"/>
      <c r="X565" s="5"/>
      <c r="Y565" s="31"/>
      <c r="Z565" s="2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</row>
    <row r="566" spans="1:38" x14ac:dyDescent="0.2">
      <c r="A566" t="s">
        <v>802</v>
      </c>
      <c r="B566" s="5">
        <v>2.58</v>
      </c>
      <c r="C566" s="5" t="str">
        <f t="shared" si="44"/>
        <v>32.58</v>
      </c>
      <c r="D566" s="77">
        <v>1.9E-2</v>
      </c>
      <c r="E566" s="2" t="s">
        <v>822</v>
      </c>
      <c r="F566" s="77">
        <v>0.17799999999999999</v>
      </c>
      <c r="G566" s="2" t="s">
        <v>822</v>
      </c>
      <c r="H566" s="2" t="s">
        <v>822</v>
      </c>
      <c r="I566" s="2" t="s">
        <v>822</v>
      </c>
      <c r="J566" s="2" t="s">
        <v>822</v>
      </c>
      <c r="K566" s="2" t="s">
        <v>822</v>
      </c>
      <c r="L566" s="2" t="s">
        <v>822</v>
      </c>
      <c r="M566" s="2" t="s">
        <v>822</v>
      </c>
      <c r="N566" s="2" t="s">
        <v>4120</v>
      </c>
      <c r="U566" s="31"/>
      <c r="V566" s="31"/>
      <c r="W566" s="31"/>
      <c r="X566" s="5"/>
      <c r="Y566" s="31"/>
      <c r="Z566" s="2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</row>
    <row r="567" spans="1:38" x14ac:dyDescent="0.2">
      <c r="A567" t="s">
        <v>802</v>
      </c>
      <c r="B567" s="5">
        <v>2.59</v>
      </c>
      <c r="C567" s="5" t="str">
        <f t="shared" si="44"/>
        <v>32.59</v>
      </c>
      <c r="D567" s="77">
        <v>1.9E-2</v>
      </c>
      <c r="E567" s="2" t="s">
        <v>822</v>
      </c>
      <c r="F567" s="77">
        <v>0.17799999999999999</v>
      </c>
      <c r="G567" s="2" t="s">
        <v>822</v>
      </c>
      <c r="H567" s="2" t="s">
        <v>822</v>
      </c>
      <c r="I567" s="2" t="s">
        <v>822</v>
      </c>
      <c r="J567" s="2" t="s">
        <v>822</v>
      </c>
      <c r="K567" s="2" t="s">
        <v>822</v>
      </c>
      <c r="L567" s="2" t="s">
        <v>822</v>
      </c>
      <c r="M567" s="2" t="s">
        <v>822</v>
      </c>
      <c r="N567" s="2" t="s">
        <v>4120</v>
      </c>
      <c r="U567" s="31"/>
      <c r="V567" s="31"/>
      <c r="W567" s="31"/>
      <c r="X567" s="5"/>
      <c r="Y567" s="31"/>
      <c r="Z567" s="2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</row>
    <row r="568" spans="1:38" x14ac:dyDescent="0.2">
      <c r="A568" t="s">
        <v>802</v>
      </c>
      <c r="B568" s="5">
        <v>2.6</v>
      </c>
      <c r="C568" s="5" t="str">
        <f t="shared" si="44"/>
        <v>32.6</v>
      </c>
      <c r="D568" s="77">
        <v>1.9E-2</v>
      </c>
      <c r="E568" s="2" t="s">
        <v>822</v>
      </c>
      <c r="F568" s="77">
        <v>0.17799999999999999</v>
      </c>
      <c r="G568" s="2" t="s">
        <v>822</v>
      </c>
      <c r="H568" s="2" t="s">
        <v>822</v>
      </c>
      <c r="I568" s="2" t="s">
        <v>822</v>
      </c>
      <c r="J568" s="2" t="s">
        <v>822</v>
      </c>
      <c r="K568" s="2" t="s">
        <v>822</v>
      </c>
      <c r="L568" s="2" t="s">
        <v>822</v>
      </c>
      <c r="M568" s="2" t="s">
        <v>822</v>
      </c>
      <c r="N568" s="2" t="s">
        <v>4120</v>
      </c>
      <c r="U568" s="31"/>
      <c r="V568" s="31"/>
      <c r="W568" s="31"/>
      <c r="X568" s="5"/>
      <c r="Y568" s="31"/>
      <c r="Z568" s="2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</row>
    <row r="569" spans="1:38" x14ac:dyDescent="0.2">
      <c r="A569" t="s">
        <v>802</v>
      </c>
      <c r="B569" s="5">
        <v>2.61</v>
      </c>
      <c r="C569" s="5" t="str">
        <f t="shared" si="44"/>
        <v>32.61</v>
      </c>
      <c r="D569" s="77">
        <v>1.9E-2</v>
      </c>
      <c r="E569" s="2" t="s">
        <v>822</v>
      </c>
      <c r="F569" s="77">
        <v>0.17799999999999999</v>
      </c>
      <c r="G569" s="2" t="s">
        <v>822</v>
      </c>
      <c r="H569" s="2" t="s">
        <v>822</v>
      </c>
      <c r="I569" s="2" t="s">
        <v>822</v>
      </c>
      <c r="J569" s="2" t="s">
        <v>822</v>
      </c>
      <c r="K569" s="2" t="s">
        <v>822</v>
      </c>
      <c r="L569" s="2" t="s">
        <v>822</v>
      </c>
      <c r="M569" s="2" t="s">
        <v>822</v>
      </c>
      <c r="N569" s="2" t="s">
        <v>4120</v>
      </c>
      <c r="U569" s="31"/>
      <c r="V569" s="31"/>
      <c r="W569" s="31"/>
      <c r="X569" s="5"/>
      <c r="Y569" s="31"/>
      <c r="Z569" s="2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</row>
    <row r="570" spans="1:38" x14ac:dyDescent="0.2">
      <c r="A570" t="s">
        <v>802</v>
      </c>
      <c r="B570" s="5">
        <v>2.62</v>
      </c>
      <c r="C570" s="5" t="str">
        <f t="shared" si="44"/>
        <v>32.62</v>
      </c>
      <c r="D570" s="77">
        <v>1.9E-2</v>
      </c>
      <c r="E570" s="2" t="s">
        <v>822</v>
      </c>
      <c r="F570" s="77">
        <v>0.17799999999999999</v>
      </c>
      <c r="G570" s="2" t="s">
        <v>822</v>
      </c>
      <c r="H570" s="2" t="s">
        <v>822</v>
      </c>
      <c r="I570" s="2" t="s">
        <v>822</v>
      </c>
      <c r="J570" s="2" t="s">
        <v>822</v>
      </c>
      <c r="K570" s="2" t="s">
        <v>822</v>
      </c>
      <c r="L570" s="2" t="s">
        <v>822</v>
      </c>
      <c r="M570" s="2" t="s">
        <v>822</v>
      </c>
      <c r="N570" s="2" t="s">
        <v>4120</v>
      </c>
      <c r="U570" s="31"/>
      <c r="V570" s="31"/>
      <c r="W570" s="31"/>
      <c r="X570" s="5"/>
      <c r="Y570" s="31"/>
      <c r="Z570" s="2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</row>
    <row r="571" spans="1:38" x14ac:dyDescent="0.2">
      <c r="A571" t="s">
        <v>802</v>
      </c>
      <c r="B571" s="5">
        <v>2.63</v>
      </c>
      <c r="C571" s="5" t="str">
        <f t="shared" si="44"/>
        <v>32.63</v>
      </c>
      <c r="D571" s="77">
        <v>1.9E-2</v>
      </c>
      <c r="E571" s="2" t="s">
        <v>822</v>
      </c>
      <c r="F571" s="77">
        <v>0.17799999999999999</v>
      </c>
      <c r="G571" s="2" t="s">
        <v>822</v>
      </c>
      <c r="H571" s="2" t="s">
        <v>822</v>
      </c>
      <c r="I571" s="2" t="s">
        <v>822</v>
      </c>
      <c r="J571" s="2" t="s">
        <v>822</v>
      </c>
      <c r="K571" s="2" t="s">
        <v>822</v>
      </c>
      <c r="L571" s="2" t="s">
        <v>822</v>
      </c>
      <c r="M571" s="2" t="s">
        <v>822</v>
      </c>
      <c r="N571" s="2" t="s">
        <v>4120</v>
      </c>
      <c r="U571" s="31"/>
      <c r="V571" s="31"/>
      <c r="W571" s="31"/>
      <c r="X571" s="5"/>
      <c r="Y571" s="31"/>
      <c r="Z571" s="2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</row>
    <row r="572" spans="1:38" x14ac:dyDescent="0.2">
      <c r="A572" t="s">
        <v>802</v>
      </c>
      <c r="B572" s="5">
        <v>2.64</v>
      </c>
      <c r="C572" s="5" t="str">
        <f t="shared" si="44"/>
        <v>32.64</v>
      </c>
      <c r="D572" s="77">
        <v>1.9E-2</v>
      </c>
      <c r="E572" s="2" t="s">
        <v>822</v>
      </c>
      <c r="F572" s="77">
        <v>0.17799999999999999</v>
      </c>
      <c r="G572" s="2" t="s">
        <v>822</v>
      </c>
      <c r="H572" s="2" t="s">
        <v>822</v>
      </c>
      <c r="I572" s="2" t="s">
        <v>822</v>
      </c>
      <c r="J572" s="2" t="s">
        <v>822</v>
      </c>
      <c r="K572" s="2" t="s">
        <v>822</v>
      </c>
      <c r="L572" s="2" t="s">
        <v>822</v>
      </c>
      <c r="M572" s="2" t="s">
        <v>822</v>
      </c>
      <c r="N572" s="2" t="s">
        <v>4120</v>
      </c>
      <c r="U572" s="31"/>
      <c r="V572" s="31"/>
      <c r="W572" s="31"/>
      <c r="X572" s="5"/>
      <c r="Y572" s="31"/>
      <c r="Z572" s="2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</row>
    <row r="573" spans="1:38" x14ac:dyDescent="0.2">
      <c r="A573" t="s">
        <v>802</v>
      </c>
      <c r="B573" s="5">
        <v>2.65</v>
      </c>
      <c r="C573" s="5" t="str">
        <f t="shared" si="44"/>
        <v>32.65</v>
      </c>
      <c r="D573" s="77">
        <v>1.9E-2</v>
      </c>
      <c r="E573" s="2" t="s">
        <v>822</v>
      </c>
      <c r="F573" s="77">
        <v>0.17799999999999999</v>
      </c>
      <c r="G573" s="2" t="s">
        <v>822</v>
      </c>
      <c r="H573" s="2" t="s">
        <v>822</v>
      </c>
      <c r="I573" s="2" t="s">
        <v>822</v>
      </c>
      <c r="J573" s="2" t="s">
        <v>822</v>
      </c>
      <c r="K573" s="2" t="s">
        <v>822</v>
      </c>
      <c r="L573" s="2" t="s">
        <v>822</v>
      </c>
      <c r="M573" s="2" t="s">
        <v>822</v>
      </c>
      <c r="N573" s="2" t="s">
        <v>4120</v>
      </c>
      <c r="U573" s="31"/>
      <c r="V573" s="31"/>
      <c r="W573" s="31"/>
      <c r="X573" s="5"/>
      <c r="Y573" s="31"/>
      <c r="Z573" s="2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</row>
    <row r="574" spans="1:38" x14ac:dyDescent="0.2">
      <c r="A574" t="s">
        <v>802</v>
      </c>
      <c r="B574" s="5">
        <v>2.66</v>
      </c>
      <c r="C574" s="5" t="str">
        <f t="shared" si="44"/>
        <v>32.66</v>
      </c>
      <c r="D574" s="77">
        <v>1.9E-2</v>
      </c>
      <c r="E574" s="2" t="s">
        <v>822</v>
      </c>
      <c r="F574" s="77">
        <v>0.17799999999999999</v>
      </c>
      <c r="G574" s="2" t="s">
        <v>822</v>
      </c>
      <c r="H574" s="2" t="s">
        <v>822</v>
      </c>
      <c r="I574" s="2" t="s">
        <v>822</v>
      </c>
      <c r="J574" s="2" t="s">
        <v>822</v>
      </c>
      <c r="K574" s="2" t="s">
        <v>822</v>
      </c>
      <c r="L574" s="2" t="s">
        <v>822</v>
      </c>
      <c r="M574" s="2" t="s">
        <v>822</v>
      </c>
      <c r="N574" s="2" t="s">
        <v>4120</v>
      </c>
      <c r="U574" s="31"/>
      <c r="V574" s="31"/>
      <c r="W574" s="31"/>
      <c r="X574" s="5"/>
      <c r="Y574" s="31"/>
      <c r="Z574" s="2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</row>
    <row r="575" spans="1:38" x14ac:dyDescent="0.2">
      <c r="A575" t="s">
        <v>802</v>
      </c>
      <c r="B575" s="5">
        <v>2.67</v>
      </c>
      <c r="C575" s="5" t="str">
        <f t="shared" si="44"/>
        <v>32.67</v>
      </c>
      <c r="D575" s="77">
        <v>1.9E-2</v>
      </c>
      <c r="E575" s="2" t="s">
        <v>822</v>
      </c>
      <c r="F575" s="77">
        <v>0.17799999999999999</v>
      </c>
      <c r="G575" s="2" t="s">
        <v>822</v>
      </c>
      <c r="H575" s="2" t="s">
        <v>822</v>
      </c>
      <c r="I575" s="2" t="s">
        <v>822</v>
      </c>
      <c r="J575" s="2" t="s">
        <v>822</v>
      </c>
      <c r="K575" s="2" t="s">
        <v>822</v>
      </c>
      <c r="L575" s="2" t="s">
        <v>822</v>
      </c>
      <c r="M575" s="2" t="s">
        <v>822</v>
      </c>
      <c r="N575" s="2" t="s">
        <v>4120</v>
      </c>
      <c r="U575" s="31"/>
      <c r="V575" s="31"/>
      <c r="W575" s="31"/>
      <c r="X575" s="5"/>
      <c r="Y575" s="31"/>
      <c r="Z575" s="2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</row>
    <row r="576" spans="1:38" x14ac:dyDescent="0.2">
      <c r="A576" t="s">
        <v>802</v>
      </c>
      <c r="B576" s="5">
        <v>2.68</v>
      </c>
      <c r="C576" s="5" t="str">
        <f t="shared" si="44"/>
        <v>32.68</v>
      </c>
      <c r="D576" s="77">
        <v>1.9E-2</v>
      </c>
      <c r="E576" s="2" t="s">
        <v>822</v>
      </c>
      <c r="F576" s="77">
        <v>0.17799999999999999</v>
      </c>
      <c r="G576" s="2" t="s">
        <v>822</v>
      </c>
      <c r="H576" s="2" t="s">
        <v>822</v>
      </c>
      <c r="I576" s="2" t="s">
        <v>822</v>
      </c>
      <c r="J576" s="2" t="s">
        <v>822</v>
      </c>
      <c r="K576" s="2" t="s">
        <v>822</v>
      </c>
      <c r="L576" s="2" t="s">
        <v>822</v>
      </c>
      <c r="M576" s="2" t="s">
        <v>822</v>
      </c>
      <c r="N576" s="2" t="s">
        <v>4120</v>
      </c>
      <c r="U576" s="31"/>
      <c r="V576" s="31"/>
      <c r="W576" s="31"/>
      <c r="X576" s="5"/>
      <c r="Y576" s="31"/>
      <c r="Z576" s="2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</row>
    <row r="577" spans="1:38" x14ac:dyDescent="0.2">
      <c r="A577" t="s">
        <v>802</v>
      </c>
      <c r="B577" s="5">
        <v>2.69</v>
      </c>
      <c r="C577" s="5" t="str">
        <f t="shared" si="44"/>
        <v>32.69</v>
      </c>
      <c r="D577" s="77">
        <v>1.9E-2</v>
      </c>
      <c r="E577" s="2" t="s">
        <v>822</v>
      </c>
      <c r="F577" s="77">
        <v>0.17799999999999999</v>
      </c>
      <c r="G577" s="2" t="s">
        <v>822</v>
      </c>
      <c r="H577" s="2" t="s">
        <v>822</v>
      </c>
      <c r="I577" s="2" t="s">
        <v>822</v>
      </c>
      <c r="J577" s="2" t="s">
        <v>822</v>
      </c>
      <c r="K577" s="2" t="s">
        <v>822</v>
      </c>
      <c r="L577" s="2" t="s">
        <v>822</v>
      </c>
      <c r="M577" s="2" t="s">
        <v>822</v>
      </c>
      <c r="N577" s="2" t="s">
        <v>4120</v>
      </c>
      <c r="U577" s="31"/>
      <c r="V577" s="31"/>
      <c r="W577" s="31"/>
      <c r="X577" s="5"/>
      <c r="Y577" s="31"/>
      <c r="Z577" s="2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</row>
    <row r="578" spans="1:38" x14ac:dyDescent="0.2">
      <c r="A578" t="s">
        <v>802</v>
      </c>
      <c r="B578" s="5">
        <v>2.7</v>
      </c>
      <c r="C578" s="5" t="str">
        <f t="shared" si="44"/>
        <v>32.7</v>
      </c>
      <c r="D578" s="77">
        <v>1.9E-2</v>
      </c>
      <c r="E578" s="2" t="s">
        <v>822</v>
      </c>
      <c r="F578" s="77">
        <v>0.17799999999999999</v>
      </c>
      <c r="G578" s="2" t="s">
        <v>822</v>
      </c>
      <c r="H578" s="2" t="s">
        <v>822</v>
      </c>
      <c r="I578" s="2" t="s">
        <v>822</v>
      </c>
      <c r="J578" s="2" t="s">
        <v>822</v>
      </c>
      <c r="K578" s="2" t="s">
        <v>822</v>
      </c>
      <c r="L578" s="2" t="s">
        <v>822</v>
      </c>
      <c r="M578" s="2" t="s">
        <v>822</v>
      </c>
      <c r="N578" s="2" t="s">
        <v>4120</v>
      </c>
      <c r="U578" s="31"/>
      <c r="V578" s="31"/>
      <c r="W578" s="31"/>
      <c r="X578" s="5"/>
      <c r="Y578" s="31"/>
      <c r="Z578" s="2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</row>
    <row r="579" spans="1:38" x14ac:dyDescent="0.2">
      <c r="A579" t="s">
        <v>802</v>
      </c>
      <c r="B579" s="5">
        <v>2.71</v>
      </c>
      <c r="C579" s="5" t="str">
        <f t="shared" si="44"/>
        <v>32.71</v>
      </c>
      <c r="D579" s="77">
        <v>1.9E-2</v>
      </c>
      <c r="E579" s="2" t="s">
        <v>822</v>
      </c>
      <c r="F579" s="77">
        <v>0.17799999999999999</v>
      </c>
      <c r="G579" s="2" t="s">
        <v>822</v>
      </c>
      <c r="H579" s="2" t="s">
        <v>822</v>
      </c>
      <c r="I579" s="2" t="s">
        <v>822</v>
      </c>
      <c r="J579" s="2" t="s">
        <v>822</v>
      </c>
      <c r="K579" s="2" t="s">
        <v>822</v>
      </c>
      <c r="L579" s="2" t="s">
        <v>822</v>
      </c>
      <c r="M579" s="2" t="s">
        <v>822</v>
      </c>
      <c r="N579" s="2" t="s">
        <v>4120</v>
      </c>
      <c r="U579" s="31"/>
      <c r="V579" s="31"/>
      <c r="W579" s="31"/>
      <c r="X579" s="5"/>
      <c r="Y579" s="31"/>
      <c r="Z579" s="2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</row>
    <row r="580" spans="1:38" x14ac:dyDescent="0.2">
      <c r="A580" t="s">
        <v>802</v>
      </c>
      <c r="B580" s="5">
        <v>2.72</v>
      </c>
      <c r="C580" s="5" t="str">
        <f t="shared" si="44"/>
        <v>32.72</v>
      </c>
      <c r="D580" s="77">
        <v>1.9E-2</v>
      </c>
      <c r="E580" s="2" t="s">
        <v>822</v>
      </c>
      <c r="F580" s="77">
        <v>0.17799999999999999</v>
      </c>
      <c r="G580" s="2" t="s">
        <v>822</v>
      </c>
      <c r="H580" s="2" t="s">
        <v>822</v>
      </c>
      <c r="I580" s="2" t="s">
        <v>822</v>
      </c>
      <c r="J580" s="2" t="s">
        <v>822</v>
      </c>
      <c r="K580" s="2" t="s">
        <v>822</v>
      </c>
      <c r="L580" s="2" t="s">
        <v>822</v>
      </c>
      <c r="M580" s="2" t="s">
        <v>822</v>
      </c>
      <c r="N580" s="2" t="s">
        <v>4120</v>
      </c>
      <c r="U580" s="31"/>
      <c r="V580" s="31"/>
      <c r="W580" s="31"/>
      <c r="X580" s="5"/>
      <c r="Y580" s="31"/>
      <c r="Z580" s="2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</row>
    <row r="581" spans="1:38" x14ac:dyDescent="0.2">
      <c r="A581" t="s">
        <v>802</v>
      </c>
      <c r="B581" s="5">
        <v>2.73</v>
      </c>
      <c r="C581" s="5" t="str">
        <f t="shared" si="44"/>
        <v>32.73</v>
      </c>
      <c r="D581" s="77">
        <v>1.9E-2</v>
      </c>
      <c r="E581" s="2" t="s">
        <v>822</v>
      </c>
      <c r="F581" s="77">
        <v>0.17799999999999999</v>
      </c>
      <c r="G581" s="2" t="s">
        <v>822</v>
      </c>
      <c r="H581" s="2" t="s">
        <v>822</v>
      </c>
      <c r="I581" s="2" t="s">
        <v>822</v>
      </c>
      <c r="J581" s="2" t="s">
        <v>822</v>
      </c>
      <c r="K581" s="2" t="s">
        <v>822</v>
      </c>
      <c r="L581" s="2" t="s">
        <v>822</v>
      </c>
      <c r="M581" s="2" t="s">
        <v>822</v>
      </c>
      <c r="N581" s="2" t="s">
        <v>4120</v>
      </c>
      <c r="U581" s="31"/>
      <c r="V581" s="31"/>
      <c r="W581" s="31"/>
      <c r="X581" s="5"/>
      <c r="Y581" s="31"/>
      <c r="Z581" s="2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</row>
    <row r="582" spans="1:38" x14ac:dyDescent="0.2">
      <c r="A582" t="s">
        <v>802</v>
      </c>
      <c r="B582" s="5">
        <v>2.74</v>
      </c>
      <c r="C582" s="5" t="str">
        <f t="shared" si="44"/>
        <v>32.74</v>
      </c>
      <c r="D582" s="77">
        <v>1.9E-2</v>
      </c>
      <c r="E582" s="2" t="s">
        <v>822</v>
      </c>
      <c r="F582" s="77">
        <v>0.17799999999999999</v>
      </c>
      <c r="G582" s="2" t="s">
        <v>822</v>
      </c>
      <c r="H582" s="2" t="s">
        <v>822</v>
      </c>
      <c r="I582" s="2" t="s">
        <v>822</v>
      </c>
      <c r="J582" s="2" t="s">
        <v>822</v>
      </c>
      <c r="K582" s="2" t="s">
        <v>822</v>
      </c>
      <c r="L582" s="2" t="s">
        <v>822</v>
      </c>
      <c r="M582" s="2" t="s">
        <v>822</v>
      </c>
      <c r="N582" s="2" t="s">
        <v>4120</v>
      </c>
      <c r="U582" s="31"/>
      <c r="V582" s="31"/>
      <c r="W582" s="31"/>
      <c r="X582" s="5"/>
      <c r="Y582" s="31"/>
      <c r="Z582" s="2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</row>
    <row r="583" spans="1:38" x14ac:dyDescent="0.2">
      <c r="A583" t="s">
        <v>802</v>
      </c>
      <c r="B583" s="5">
        <v>2.75</v>
      </c>
      <c r="C583" s="5" t="str">
        <f t="shared" si="44"/>
        <v>32.75</v>
      </c>
      <c r="D583" s="77">
        <v>1.9E-2</v>
      </c>
      <c r="E583" s="2" t="s">
        <v>822</v>
      </c>
      <c r="F583" s="77">
        <v>0.17799999999999999</v>
      </c>
      <c r="G583" s="2" t="s">
        <v>822</v>
      </c>
      <c r="H583" s="2" t="s">
        <v>822</v>
      </c>
      <c r="I583" s="2" t="s">
        <v>822</v>
      </c>
      <c r="J583" s="2" t="s">
        <v>822</v>
      </c>
      <c r="K583" s="2" t="s">
        <v>822</v>
      </c>
      <c r="L583" s="2" t="s">
        <v>822</v>
      </c>
      <c r="M583" s="2" t="s">
        <v>822</v>
      </c>
      <c r="N583" s="2" t="s">
        <v>4120</v>
      </c>
      <c r="U583" s="31"/>
      <c r="V583" s="31"/>
      <c r="W583" s="31"/>
      <c r="X583" s="5"/>
      <c r="Y583" s="31"/>
      <c r="Z583" s="2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</row>
    <row r="584" spans="1:38" x14ac:dyDescent="0.2">
      <c r="A584" t="s">
        <v>802</v>
      </c>
      <c r="B584" s="5">
        <v>2.76</v>
      </c>
      <c r="C584" s="5" t="str">
        <f t="shared" si="44"/>
        <v>32.76</v>
      </c>
      <c r="D584" s="77">
        <v>1.9E-2</v>
      </c>
      <c r="E584" s="2" t="s">
        <v>822</v>
      </c>
      <c r="F584" s="77">
        <v>0.17799999999999999</v>
      </c>
      <c r="G584" s="2" t="s">
        <v>822</v>
      </c>
      <c r="H584" s="2" t="s">
        <v>822</v>
      </c>
      <c r="I584" s="2" t="s">
        <v>822</v>
      </c>
      <c r="J584" s="2" t="s">
        <v>822</v>
      </c>
      <c r="K584" s="2" t="s">
        <v>822</v>
      </c>
      <c r="L584" s="2" t="s">
        <v>822</v>
      </c>
      <c r="M584" s="2" t="s">
        <v>822</v>
      </c>
      <c r="N584" s="2" t="s">
        <v>4120</v>
      </c>
      <c r="U584" s="31"/>
      <c r="V584" s="31"/>
      <c r="W584" s="31"/>
      <c r="X584" s="5"/>
      <c r="Y584" s="31"/>
      <c r="Z584" s="2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</row>
    <row r="585" spans="1:38" x14ac:dyDescent="0.2">
      <c r="A585" t="s">
        <v>802</v>
      </c>
      <c r="B585" s="5">
        <v>2.77</v>
      </c>
      <c r="C585" s="5" t="str">
        <f t="shared" si="44"/>
        <v>32.77</v>
      </c>
      <c r="D585" s="77">
        <v>1.9E-2</v>
      </c>
      <c r="E585" s="2" t="s">
        <v>822</v>
      </c>
      <c r="F585" s="77">
        <v>0.17799999999999999</v>
      </c>
      <c r="G585" s="2" t="s">
        <v>822</v>
      </c>
      <c r="H585" s="2" t="s">
        <v>822</v>
      </c>
      <c r="I585" s="2" t="s">
        <v>822</v>
      </c>
      <c r="J585" s="2" t="s">
        <v>822</v>
      </c>
      <c r="K585" s="2" t="s">
        <v>822</v>
      </c>
      <c r="L585" s="2" t="s">
        <v>822</v>
      </c>
      <c r="M585" s="2" t="s">
        <v>822</v>
      </c>
      <c r="N585" s="2" t="s">
        <v>4120</v>
      </c>
      <c r="U585" s="31"/>
      <c r="V585" s="31"/>
      <c r="W585" s="31"/>
      <c r="X585" s="5"/>
      <c r="Y585" s="31"/>
      <c r="Z585" s="2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</row>
    <row r="586" spans="1:38" x14ac:dyDescent="0.2">
      <c r="A586" t="s">
        <v>802</v>
      </c>
      <c r="B586" s="5">
        <v>2.78</v>
      </c>
      <c r="C586" s="5" t="str">
        <f t="shared" si="44"/>
        <v>32.78</v>
      </c>
      <c r="D586" s="77">
        <v>1.9E-2</v>
      </c>
      <c r="E586" s="2" t="s">
        <v>822</v>
      </c>
      <c r="F586" s="77">
        <v>0.17799999999999999</v>
      </c>
      <c r="G586" s="2" t="s">
        <v>822</v>
      </c>
      <c r="H586" s="2" t="s">
        <v>822</v>
      </c>
      <c r="I586" s="2" t="s">
        <v>822</v>
      </c>
      <c r="J586" s="2" t="s">
        <v>822</v>
      </c>
      <c r="K586" s="2" t="s">
        <v>822</v>
      </c>
      <c r="L586" s="2" t="s">
        <v>822</v>
      </c>
      <c r="M586" s="2" t="s">
        <v>822</v>
      </c>
      <c r="N586" s="2" t="s">
        <v>4120</v>
      </c>
      <c r="U586" s="31"/>
      <c r="V586" s="31"/>
      <c r="W586" s="31"/>
      <c r="X586" s="5"/>
      <c r="Y586" s="31"/>
      <c r="Z586" s="2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</row>
    <row r="587" spans="1:38" x14ac:dyDescent="0.2">
      <c r="A587" t="s">
        <v>802</v>
      </c>
      <c r="B587" s="5">
        <v>2.79</v>
      </c>
      <c r="C587" s="5" t="str">
        <f t="shared" si="44"/>
        <v>32.79</v>
      </c>
      <c r="D587" s="77">
        <v>1.9E-2</v>
      </c>
      <c r="E587" s="2" t="s">
        <v>822</v>
      </c>
      <c r="F587" s="77">
        <v>0.17799999999999999</v>
      </c>
      <c r="G587" s="2" t="s">
        <v>822</v>
      </c>
      <c r="H587" s="2" t="s">
        <v>822</v>
      </c>
      <c r="I587" s="2" t="s">
        <v>822</v>
      </c>
      <c r="J587" s="2" t="s">
        <v>822</v>
      </c>
      <c r="K587" s="2" t="s">
        <v>822</v>
      </c>
      <c r="L587" s="2" t="s">
        <v>822</v>
      </c>
      <c r="M587" s="2" t="s">
        <v>822</v>
      </c>
      <c r="N587" s="2" t="s">
        <v>4120</v>
      </c>
      <c r="U587" s="31"/>
      <c r="V587" s="31"/>
      <c r="W587" s="31"/>
      <c r="X587" s="5"/>
      <c r="Y587" s="31"/>
      <c r="Z587" s="2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</row>
    <row r="588" spans="1:38" x14ac:dyDescent="0.2">
      <c r="A588" t="s">
        <v>802</v>
      </c>
      <c r="B588" s="5">
        <v>2.8</v>
      </c>
      <c r="C588" s="5" t="str">
        <f t="shared" si="44"/>
        <v>32.8</v>
      </c>
      <c r="D588" s="77">
        <v>1.9E-2</v>
      </c>
      <c r="E588" s="2" t="s">
        <v>822</v>
      </c>
      <c r="F588" s="77">
        <v>0.17799999999999999</v>
      </c>
      <c r="G588" s="2" t="s">
        <v>822</v>
      </c>
      <c r="H588" s="2" t="s">
        <v>822</v>
      </c>
      <c r="I588" s="2" t="s">
        <v>822</v>
      </c>
      <c r="J588" s="2" t="s">
        <v>822</v>
      </c>
      <c r="K588" s="2" t="s">
        <v>822</v>
      </c>
      <c r="L588" s="2" t="s">
        <v>822</v>
      </c>
      <c r="M588" s="2" t="s">
        <v>822</v>
      </c>
      <c r="N588" s="2" t="s">
        <v>4120</v>
      </c>
      <c r="U588" s="31"/>
      <c r="V588" s="31"/>
      <c r="W588" s="31"/>
      <c r="X588" s="5"/>
      <c r="Y588" s="31"/>
      <c r="Z588" s="2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</row>
    <row r="589" spans="1:38" x14ac:dyDescent="0.2">
      <c r="A589" t="s">
        <v>802</v>
      </c>
      <c r="B589" s="5">
        <v>2.81</v>
      </c>
      <c r="C589" s="5" t="str">
        <f t="shared" si="44"/>
        <v>32.81</v>
      </c>
      <c r="D589" s="77">
        <v>1.9E-2</v>
      </c>
      <c r="E589" s="2" t="s">
        <v>822</v>
      </c>
      <c r="F589" s="77">
        <v>0.17799999999999999</v>
      </c>
      <c r="G589" s="2" t="s">
        <v>822</v>
      </c>
      <c r="H589" s="2" t="s">
        <v>822</v>
      </c>
      <c r="I589" s="2" t="s">
        <v>822</v>
      </c>
      <c r="J589" s="2" t="s">
        <v>822</v>
      </c>
      <c r="K589" s="2" t="s">
        <v>822</v>
      </c>
      <c r="L589" s="2" t="s">
        <v>822</v>
      </c>
      <c r="M589" s="2" t="s">
        <v>822</v>
      </c>
      <c r="N589" s="2" t="s">
        <v>4120</v>
      </c>
      <c r="U589" s="31"/>
      <c r="V589" s="31"/>
      <c r="W589" s="31"/>
      <c r="X589" s="5"/>
      <c r="Y589" s="31"/>
      <c r="Z589" s="2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</row>
    <row r="590" spans="1:38" x14ac:dyDescent="0.2">
      <c r="A590" t="s">
        <v>802</v>
      </c>
      <c r="B590" s="5">
        <v>2.82</v>
      </c>
      <c r="C590" s="5" t="str">
        <f t="shared" si="44"/>
        <v>32.82</v>
      </c>
      <c r="D590" s="77">
        <v>1.9E-2</v>
      </c>
      <c r="E590" s="2" t="s">
        <v>822</v>
      </c>
      <c r="F590" s="77">
        <v>0.17799999999999999</v>
      </c>
      <c r="G590" s="2" t="s">
        <v>822</v>
      </c>
      <c r="H590" s="2" t="s">
        <v>822</v>
      </c>
      <c r="I590" s="2" t="s">
        <v>822</v>
      </c>
      <c r="J590" s="2" t="s">
        <v>822</v>
      </c>
      <c r="K590" s="2" t="s">
        <v>822</v>
      </c>
      <c r="L590" s="2" t="s">
        <v>822</v>
      </c>
      <c r="M590" s="2" t="s">
        <v>822</v>
      </c>
      <c r="N590" s="2" t="s">
        <v>4120</v>
      </c>
      <c r="U590" s="31"/>
      <c r="V590" s="31"/>
      <c r="W590" s="31"/>
      <c r="X590" s="5"/>
      <c r="Y590" s="31"/>
      <c r="Z590" s="2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</row>
    <row r="591" spans="1:38" x14ac:dyDescent="0.2">
      <c r="A591" t="s">
        <v>802</v>
      </c>
      <c r="B591" s="5">
        <v>2.83</v>
      </c>
      <c r="C591" s="5" t="str">
        <f t="shared" si="44"/>
        <v>32.83</v>
      </c>
      <c r="D591" s="77">
        <v>1.9E-2</v>
      </c>
      <c r="E591" s="2" t="s">
        <v>822</v>
      </c>
      <c r="F591" s="77">
        <v>0.17799999999999999</v>
      </c>
      <c r="G591" s="2" t="s">
        <v>822</v>
      </c>
      <c r="H591" s="2" t="s">
        <v>822</v>
      </c>
      <c r="I591" s="2" t="s">
        <v>822</v>
      </c>
      <c r="J591" s="2" t="s">
        <v>822</v>
      </c>
      <c r="K591" s="2" t="s">
        <v>822</v>
      </c>
      <c r="L591" s="2" t="s">
        <v>822</v>
      </c>
      <c r="M591" s="2" t="s">
        <v>822</v>
      </c>
      <c r="N591" s="2" t="s">
        <v>4120</v>
      </c>
      <c r="U591" s="31"/>
      <c r="V591" s="31"/>
      <c r="W591" s="31"/>
      <c r="X591" s="5"/>
      <c r="Y591" s="31"/>
      <c r="Z591" s="2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</row>
    <row r="592" spans="1:38" x14ac:dyDescent="0.2">
      <c r="A592" t="s">
        <v>802</v>
      </c>
      <c r="B592" s="5">
        <v>2.84</v>
      </c>
      <c r="C592" s="5" t="str">
        <f t="shared" si="44"/>
        <v>32.84</v>
      </c>
      <c r="D592" s="77">
        <v>1.9E-2</v>
      </c>
      <c r="E592" s="2" t="s">
        <v>822</v>
      </c>
      <c r="F592" s="77">
        <v>0.17799999999999999</v>
      </c>
      <c r="G592" s="2" t="s">
        <v>822</v>
      </c>
      <c r="H592" s="2" t="s">
        <v>822</v>
      </c>
      <c r="I592" s="2" t="s">
        <v>822</v>
      </c>
      <c r="J592" s="2" t="s">
        <v>822</v>
      </c>
      <c r="K592" s="2" t="s">
        <v>822</v>
      </c>
      <c r="L592" s="2" t="s">
        <v>822</v>
      </c>
      <c r="M592" s="2" t="s">
        <v>822</v>
      </c>
      <c r="N592" s="2" t="s">
        <v>4120</v>
      </c>
      <c r="U592" s="31"/>
      <c r="V592" s="31"/>
      <c r="W592" s="31"/>
      <c r="X592" s="5"/>
      <c r="Y592" s="31"/>
      <c r="Z592" s="2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</row>
    <row r="593" spans="1:38" x14ac:dyDescent="0.2">
      <c r="A593" t="s">
        <v>802</v>
      </c>
      <c r="B593" s="5">
        <v>2.85</v>
      </c>
      <c r="C593" s="5" t="str">
        <f t="shared" si="44"/>
        <v>32.85</v>
      </c>
      <c r="D593" s="77">
        <v>1.9E-2</v>
      </c>
      <c r="E593" s="2" t="s">
        <v>822</v>
      </c>
      <c r="F593" s="77">
        <v>0.17799999999999999</v>
      </c>
      <c r="G593" s="2" t="s">
        <v>822</v>
      </c>
      <c r="H593" s="2" t="s">
        <v>822</v>
      </c>
      <c r="I593" s="2" t="s">
        <v>822</v>
      </c>
      <c r="J593" s="2" t="s">
        <v>822</v>
      </c>
      <c r="K593" s="2" t="s">
        <v>822</v>
      </c>
      <c r="L593" s="2" t="s">
        <v>822</v>
      </c>
      <c r="M593" s="2" t="s">
        <v>822</v>
      </c>
      <c r="N593" s="2" t="s">
        <v>4120</v>
      </c>
      <c r="U593" s="31"/>
      <c r="V593" s="31"/>
      <c r="W593" s="31"/>
      <c r="X593" s="5"/>
      <c r="Y593" s="31"/>
      <c r="Z593" s="2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</row>
    <row r="594" spans="1:38" x14ac:dyDescent="0.2">
      <c r="A594" t="s">
        <v>802</v>
      </c>
      <c r="B594" s="5">
        <v>2.86</v>
      </c>
      <c r="C594" s="5" t="str">
        <f t="shared" si="44"/>
        <v>32.86</v>
      </c>
      <c r="D594" s="77">
        <v>1.9E-2</v>
      </c>
      <c r="E594" s="2" t="s">
        <v>822</v>
      </c>
      <c r="F594" s="77">
        <v>0.17799999999999999</v>
      </c>
      <c r="G594" s="2" t="s">
        <v>822</v>
      </c>
      <c r="H594" s="2" t="s">
        <v>822</v>
      </c>
      <c r="I594" s="2" t="s">
        <v>822</v>
      </c>
      <c r="J594" s="2" t="s">
        <v>822</v>
      </c>
      <c r="K594" s="2" t="s">
        <v>822</v>
      </c>
      <c r="L594" s="2" t="s">
        <v>822</v>
      </c>
      <c r="M594" s="2" t="s">
        <v>822</v>
      </c>
      <c r="N594" s="2" t="s">
        <v>4120</v>
      </c>
      <c r="U594" s="31"/>
      <c r="V594" s="31"/>
      <c r="W594" s="31"/>
      <c r="X594" s="5"/>
      <c r="Y594" s="31"/>
      <c r="Z594" s="2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</row>
    <row r="595" spans="1:38" x14ac:dyDescent="0.2">
      <c r="A595" t="s">
        <v>802</v>
      </c>
      <c r="B595" s="5">
        <v>2.87</v>
      </c>
      <c r="C595" s="5" t="str">
        <f t="shared" si="44"/>
        <v>32.87</v>
      </c>
      <c r="D595" s="77">
        <v>1.9E-2</v>
      </c>
      <c r="E595" s="2" t="s">
        <v>822</v>
      </c>
      <c r="F595" s="77">
        <v>0.17799999999999999</v>
      </c>
      <c r="G595" s="2" t="s">
        <v>822</v>
      </c>
      <c r="H595" s="2" t="s">
        <v>822</v>
      </c>
      <c r="I595" s="2" t="s">
        <v>822</v>
      </c>
      <c r="J595" s="2" t="s">
        <v>822</v>
      </c>
      <c r="K595" s="2" t="s">
        <v>822</v>
      </c>
      <c r="L595" s="2" t="s">
        <v>822</v>
      </c>
      <c r="M595" s="2" t="s">
        <v>822</v>
      </c>
      <c r="N595" s="2" t="s">
        <v>4120</v>
      </c>
      <c r="U595" s="31"/>
      <c r="V595" s="31"/>
      <c r="W595" s="31"/>
      <c r="X595" s="5"/>
      <c r="Y595" s="31"/>
      <c r="Z595" s="2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</row>
    <row r="596" spans="1:38" x14ac:dyDescent="0.2">
      <c r="A596" t="s">
        <v>802</v>
      </c>
      <c r="B596" s="5">
        <v>2.88</v>
      </c>
      <c r="C596" s="5" t="str">
        <f t="shared" si="44"/>
        <v>32.88</v>
      </c>
      <c r="D596" s="77">
        <v>1.9E-2</v>
      </c>
      <c r="E596" s="2" t="s">
        <v>822</v>
      </c>
      <c r="F596" s="77">
        <v>0.17799999999999999</v>
      </c>
      <c r="G596" s="2" t="s">
        <v>822</v>
      </c>
      <c r="H596" s="2" t="s">
        <v>822</v>
      </c>
      <c r="I596" s="2" t="s">
        <v>822</v>
      </c>
      <c r="J596" s="2" t="s">
        <v>822</v>
      </c>
      <c r="K596" s="2" t="s">
        <v>822</v>
      </c>
      <c r="L596" s="2" t="s">
        <v>822</v>
      </c>
      <c r="M596" s="2" t="s">
        <v>822</v>
      </c>
      <c r="N596" s="2" t="s">
        <v>4120</v>
      </c>
      <c r="U596" s="31"/>
      <c r="V596" s="31"/>
      <c r="W596" s="31"/>
      <c r="X596" s="5"/>
      <c r="Y596" s="31"/>
      <c r="Z596" s="2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</row>
    <row r="597" spans="1:38" x14ac:dyDescent="0.2">
      <c r="A597" t="s">
        <v>802</v>
      </c>
      <c r="B597" s="5">
        <v>2.89</v>
      </c>
      <c r="C597" s="5" t="str">
        <f t="shared" si="44"/>
        <v>32.89</v>
      </c>
      <c r="D597" s="77">
        <v>1.9E-2</v>
      </c>
      <c r="E597" s="2" t="s">
        <v>822</v>
      </c>
      <c r="F597" s="77">
        <v>0.17799999999999999</v>
      </c>
      <c r="G597" s="2" t="s">
        <v>822</v>
      </c>
      <c r="H597" s="2" t="s">
        <v>822</v>
      </c>
      <c r="I597" s="2" t="s">
        <v>822</v>
      </c>
      <c r="J597" s="2" t="s">
        <v>822</v>
      </c>
      <c r="K597" s="2" t="s">
        <v>822</v>
      </c>
      <c r="L597" s="2" t="s">
        <v>822</v>
      </c>
      <c r="M597" s="2" t="s">
        <v>822</v>
      </c>
      <c r="N597" s="2" t="s">
        <v>4120</v>
      </c>
      <c r="U597" s="31"/>
      <c r="V597" s="31"/>
      <c r="W597" s="31"/>
      <c r="X597" s="5"/>
      <c r="Y597" s="31"/>
      <c r="Z597" s="2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</row>
    <row r="598" spans="1:38" x14ac:dyDescent="0.2">
      <c r="A598" t="s">
        <v>802</v>
      </c>
      <c r="B598" s="5">
        <v>2.9</v>
      </c>
      <c r="C598" s="5" t="str">
        <f t="shared" si="44"/>
        <v>32.9</v>
      </c>
      <c r="D598" s="77">
        <v>1.9E-2</v>
      </c>
      <c r="E598" s="2" t="s">
        <v>822</v>
      </c>
      <c r="F598" s="77">
        <v>0.17799999999999999</v>
      </c>
      <c r="G598" s="2" t="s">
        <v>822</v>
      </c>
      <c r="H598" s="2" t="s">
        <v>822</v>
      </c>
      <c r="I598" s="2" t="s">
        <v>822</v>
      </c>
      <c r="J598" s="2" t="s">
        <v>822</v>
      </c>
      <c r="K598" s="2" t="s">
        <v>822</v>
      </c>
      <c r="L598" s="2" t="s">
        <v>822</v>
      </c>
      <c r="M598" s="2" t="s">
        <v>822</v>
      </c>
      <c r="N598" s="2" t="s">
        <v>4120</v>
      </c>
      <c r="U598" s="31"/>
      <c r="V598" s="31"/>
      <c r="W598" s="31"/>
      <c r="X598" s="5"/>
      <c r="Y598" s="31"/>
      <c r="Z598" s="2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</row>
    <row r="599" spans="1:38" x14ac:dyDescent="0.2">
      <c r="A599" t="s">
        <v>802</v>
      </c>
      <c r="B599" s="5">
        <v>2.91</v>
      </c>
      <c r="C599" s="5" t="str">
        <f t="shared" si="44"/>
        <v>32.91</v>
      </c>
      <c r="D599" s="77">
        <v>1.9E-2</v>
      </c>
      <c r="E599" s="2" t="s">
        <v>822</v>
      </c>
      <c r="F599" s="77">
        <v>0.17799999999999999</v>
      </c>
      <c r="G599" s="2" t="s">
        <v>822</v>
      </c>
      <c r="H599" s="2" t="s">
        <v>822</v>
      </c>
      <c r="I599" s="2" t="s">
        <v>822</v>
      </c>
      <c r="J599" s="2" t="s">
        <v>822</v>
      </c>
      <c r="K599" s="2" t="s">
        <v>822</v>
      </c>
      <c r="L599" s="2" t="s">
        <v>822</v>
      </c>
      <c r="M599" s="2" t="s">
        <v>822</v>
      </c>
      <c r="N599" s="2" t="s">
        <v>4120</v>
      </c>
      <c r="U599" s="31"/>
      <c r="V599" s="31"/>
      <c r="W599" s="31"/>
      <c r="X599" s="5"/>
      <c r="Y599" s="31"/>
      <c r="Z599" s="2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</row>
    <row r="600" spans="1:38" x14ac:dyDescent="0.2">
      <c r="A600" t="s">
        <v>802</v>
      </c>
      <c r="B600" s="5">
        <v>2.92</v>
      </c>
      <c r="C600" s="5" t="str">
        <f t="shared" si="44"/>
        <v>32.92</v>
      </c>
      <c r="D600" s="77">
        <v>1.9E-2</v>
      </c>
      <c r="E600" s="2" t="s">
        <v>822</v>
      </c>
      <c r="F600" s="77">
        <v>0.17799999999999999</v>
      </c>
      <c r="G600" s="2" t="s">
        <v>822</v>
      </c>
      <c r="H600" s="2" t="s">
        <v>822</v>
      </c>
      <c r="I600" s="2" t="s">
        <v>822</v>
      </c>
      <c r="J600" s="2" t="s">
        <v>822</v>
      </c>
      <c r="K600" s="2" t="s">
        <v>822</v>
      </c>
      <c r="L600" s="2" t="s">
        <v>822</v>
      </c>
      <c r="M600" s="2" t="s">
        <v>822</v>
      </c>
      <c r="N600" s="2" t="s">
        <v>4120</v>
      </c>
      <c r="U600" s="31"/>
      <c r="V600" s="31"/>
      <c r="W600" s="31"/>
      <c r="X600" s="5"/>
      <c r="Y600" s="31"/>
      <c r="Z600" s="2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</row>
    <row r="601" spans="1:38" x14ac:dyDescent="0.2">
      <c r="A601" t="s">
        <v>802</v>
      </c>
      <c r="B601" s="5">
        <v>2.93</v>
      </c>
      <c r="C601" s="5" t="str">
        <f t="shared" si="44"/>
        <v>32.93</v>
      </c>
      <c r="D601" s="77">
        <v>1.9E-2</v>
      </c>
      <c r="E601" s="2" t="s">
        <v>822</v>
      </c>
      <c r="F601" s="77">
        <v>0.17799999999999999</v>
      </c>
      <c r="G601" s="2" t="s">
        <v>822</v>
      </c>
      <c r="H601" s="2" t="s">
        <v>822</v>
      </c>
      <c r="I601" s="2" t="s">
        <v>822</v>
      </c>
      <c r="J601" s="2" t="s">
        <v>822</v>
      </c>
      <c r="K601" s="2" t="s">
        <v>822</v>
      </c>
      <c r="L601" s="2" t="s">
        <v>822</v>
      </c>
      <c r="M601" s="2" t="s">
        <v>822</v>
      </c>
      <c r="N601" s="2" t="s">
        <v>4120</v>
      </c>
      <c r="U601" s="31"/>
      <c r="V601" s="31"/>
      <c r="W601" s="31"/>
      <c r="X601" s="5"/>
      <c r="Y601" s="31"/>
      <c r="Z601" s="2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</row>
    <row r="602" spans="1:38" x14ac:dyDescent="0.2">
      <c r="A602" t="s">
        <v>802</v>
      </c>
      <c r="B602" s="5">
        <v>2.94</v>
      </c>
      <c r="C602" s="5" t="str">
        <f t="shared" si="44"/>
        <v>32.94</v>
      </c>
      <c r="D602" s="77">
        <v>1.9E-2</v>
      </c>
      <c r="E602" s="2" t="s">
        <v>822</v>
      </c>
      <c r="F602" s="77">
        <v>0.17799999999999999</v>
      </c>
      <c r="G602" s="2" t="s">
        <v>822</v>
      </c>
      <c r="H602" s="2" t="s">
        <v>822</v>
      </c>
      <c r="I602" s="2" t="s">
        <v>822</v>
      </c>
      <c r="J602" s="2" t="s">
        <v>822</v>
      </c>
      <c r="K602" s="2" t="s">
        <v>822</v>
      </c>
      <c r="L602" s="2" t="s">
        <v>822</v>
      </c>
      <c r="M602" s="2" t="s">
        <v>822</v>
      </c>
      <c r="N602" s="2" t="s">
        <v>4120</v>
      </c>
      <c r="U602" s="31"/>
      <c r="V602" s="31"/>
      <c r="W602" s="31"/>
      <c r="X602" s="5"/>
      <c r="Y602" s="31"/>
      <c r="Z602" s="2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</row>
    <row r="603" spans="1:38" x14ac:dyDescent="0.2">
      <c r="A603" t="s">
        <v>802</v>
      </c>
      <c r="B603" s="5">
        <v>2.95</v>
      </c>
      <c r="C603" s="5" t="str">
        <f t="shared" si="44"/>
        <v>32.95</v>
      </c>
      <c r="D603" s="77">
        <v>1.9E-2</v>
      </c>
      <c r="E603" s="2" t="s">
        <v>822</v>
      </c>
      <c r="F603" s="77">
        <v>0.17799999999999999</v>
      </c>
      <c r="G603" s="2" t="s">
        <v>822</v>
      </c>
      <c r="H603" s="2" t="s">
        <v>822</v>
      </c>
      <c r="I603" s="2" t="s">
        <v>822</v>
      </c>
      <c r="J603" s="2" t="s">
        <v>822</v>
      </c>
      <c r="K603" s="2" t="s">
        <v>822</v>
      </c>
      <c r="L603" s="2" t="s">
        <v>822</v>
      </c>
      <c r="M603" s="2" t="s">
        <v>822</v>
      </c>
      <c r="N603" s="2" t="s">
        <v>4120</v>
      </c>
      <c r="U603" s="31"/>
      <c r="V603" s="31"/>
      <c r="W603" s="31"/>
      <c r="X603" s="5"/>
      <c r="Y603" s="31"/>
      <c r="Z603" s="2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</row>
    <row r="604" spans="1:38" x14ac:dyDescent="0.2">
      <c r="A604" t="s">
        <v>802</v>
      </c>
      <c r="B604" s="5">
        <v>2.96</v>
      </c>
      <c r="C604" s="5" t="str">
        <f t="shared" si="44"/>
        <v>32.96</v>
      </c>
      <c r="D604" s="77">
        <v>1.9E-2</v>
      </c>
      <c r="E604" s="2" t="s">
        <v>822</v>
      </c>
      <c r="F604" s="77">
        <v>0.17799999999999999</v>
      </c>
      <c r="G604" s="2" t="s">
        <v>822</v>
      </c>
      <c r="H604" s="2" t="s">
        <v>822</v>
      </c>
      <c r="I604" s="2" t="s">
        <v>822</v>
      </c>
      <c r="J604" s="2" t="s">
        <v>822</v>
      </c>
      <c r="K604" s="2" t="s">
        <v>822</v>
      </c>
      <c r="L604" s="2" t="s">
        <v>822</v>
      </c>
      <c r="M604" s="2" t="s">
        <v>822</v>
      </c>
      <c r="N604" s="2" t="s">
        <v>4120</v>
      </c>
      <c r="U604" s="31"/>
      <c r="V604" s="31"/>
      <c r="W604" s="31"/>
      <c r="X604" s="5"/>
      <c r="Y604" s="31"/>
      <c r="Z604" s="2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</row>
    <row r="605" spans="1:38" x14ac:dyDescent="0.2">
      <c r="A605" t="s">
        <v>802</v>
      </c>
      <c r="B605" s="5">
        <v>2.97</v>
      </c>
      <c r="C605" s="5" t="str">
        <f t="shared" si="44"/>
        <v>32.97</v>
      </c>
      <c r="D605" s="77">
        <v>1.9E-2</v>
      </c>
      <c r="E605" s="2" t="s">
        <v>822</v>
      </c>
      <c r="F605" s="77">
        <v>0.17799999999999999</v>
      </c>
      <c r="G605" s="2" t="s">
        <v>822</v>
      </c>
      <c r="H605" s="2" t="s">
        <v>822</v>
      </c>
      <c r="I605" s="2" t="s">
        <v>822</v>
      </c>
      <c r="J605" s="2" t="s">
        <v>822</v>
      </c>
      <c r="K605" s="2" t="s">
        <v>822</v>
      </c>
      <c r="L605" s="2" t="s">
        <v>822</v>
      </c>
      <c r="M605" s="2" t="s">
        <v>822</v>
      </c>
      <c r="N605" s="2" t="s">
        <v>4120</v>
      </c>
      <c r="U605" s="31"/>
      <c r="V605" s="31"/>
      <c r="W605" s="31"/>
      <c r="X605" s="5"/>
      <c r="Y605" s="31"/>
      <c r="Z605" s="2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</row>
    <row r="606" spans="1:38" x14ac:dyDescent="0.2">
      <c r="A606" t="s">
        <v>802</v>
      </c>
      <c r="B606" s="5">
        <v>2.98</v>
      </c>
      <c r="C606" s="5" t="str">
        <f t="shared" si="44"/>
        <v>32.98</v>
      </c>
      <c r="D606" s="77">
        <v>1.9E-2</v>
      </c>
      <c r="E606" s="2" t="s">
        <v>822</v>
      </c>
      <c r="F606" s="77">
        <v>0.17799999999999999</v>
      </c>
      <c r="G606" s="2" t="s">
        <v>822</v>
      </c>
      <c r="H606" s="2" t="s">
        <v>822</v>
      </c>
      <c r="I606" s="2" t="s">
        <v>822</v>
      </c>
      <c r="J606" s="2" t="s">
        <v>822</v>
      </c>
      <c r="K606" s="2" t="s">
        <v>822</v>
      </c>
      <c r="L606" s="2" t="s">
        <v>822</v>
      </c>
      <c r="M606" s="2" t="s">
        <v>822</v>
      </c>
      <c r="N606" s="2" t="s">
        <v>4120</v>
      </c>
      <c r="U606" s="31"/>
      <c r="V606" s="31"/>
      <c r="W606" s="31"/>
      <c r="X606" s="5"/>
      <c r="Y606" s="31"/>
      <c r="Z606" s="2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</row>
    <row r="607" spans="1:38" x14ac:dyDescent="0.2">
      <c r="A607" t="s">
        <v>802</v>
      </c>
      <c r="B607" s="5">
        <v>2.99</v>
      </c>
      <c r="C607" s="5" t="str">
        <f t="shared" si="44"/>
        <v>32.99</v>
      </c>
      <c r="D607" s="77">
        <v>1.9E-2</v>
      </c>
      <c r="E607" s="2" t="s">
        <v>822</v>
      </c>
      <c r="F607" s="77">
        <v>0.17799999999999999</v>
      </c>
      <c r="G607" s="2" t="s">
        <v>822</v>
      </c>
      <c r="H607" s="2" t="s">
        <v>822</v>
      </c>
      <c r="I607" s="2" t="s">
        <v>822</v>
      </c>
      <c r="J607" s="2" t="s">
        <v>822</v>
      </c>
      <c r="K607" s="2" t="s">
        <v>822</v>
      </c>
      <c r="L607" s="2" t="s">
        <v>822</v>
      </c>
      <c r="M607" s="2" t="s">
        <v>822</v>
      </c>
      <c r="N607" s="2" t="s">
        <v>4120</v>
      </c>
      <c r="U607" s="31"/>
      <c r="V607" s="31"/>
      <c r="W607" s="31"/>
      <c r="X607" s="5"/>
      <c r="Y607" s="31"/>
      <c r="Z607" s="2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</row>
    <row r="608" spans="1:38" x14ac:dyDescent="0.2">
      <c r="A608" t="s">
        <v>802</v>
      </c>
      <c r="B608" s="5">
        <v>3</v>
      </c>
      <c r="C608" s="5" t="str">
        <f t="shared" si="44"/>
        <v>33</v>
      </c>
      <c r="D608" s="77">
        <v>1.9E-2</v>
      </c>
      <c r="E608" s="2" t="s">
        <v>822</v>
      </c>
      <c r="F608" s="77">
        <v>0.17799999999999999</v>
      </c>
      <c r="G608" s="2" t="s">
        <v>822</v>
      </c>
      <c r="H608" s="2" t="s">
        <v>822</v>
      </c>
      <c r="I608" s="2" t="s">
        <v>822</v>
      </c>
      <c r="J608" s="2" t="s">
        <v>822</v>
      </c>
      <c r="K608" s="2" t="s">
        <v>822</v>
      </c>
      <c r="L608" s="2" t="s">
        <v>822</v>
      </c>
      <c r="M608" s="2" t="s">
        <v>822</v>
      </c>
      <c r="N608" s="2" t="s">
        <v>4120</v>
      </c>
      <c r="U608" s="31"/>
      <c r="V608" s="31"/>
      <c r="W608" s="31"/>
      <c r="X608" s="5"/>
      <c r="Y608" s="31"/>
      <c r="Z608" s="2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</row>
    <row r="609" spans="1:38" x14ac:dyDescent="0.2">
      <c r="X609" s="5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</row>
    <row r="610" spans="1:38" x14ac:dyDescent="0.2">
      <c r="A610" t="s">
        <v>801</v>
      </c>
      <c r="B610" s="5">
        <v>0</v>
      </c>
      <c r="C610" s="5" t="str">
        <f>SUBSTITUTE(4&amp;B610," ","")</f>
        <v>40</v>
      </c>
      <c r="D610" s="2" t="s">
        <v>822</v>
      </c>
      <c r="E610" s="2" t="s">
        <v>822</v>
      </c>
      <c r="F610" s="2" t="s">
        <v>822</v>
      </c>
      <c r="G610" s="2" t="s">
        <v>822</v>
      </c>
      <c r="H610" s="2" t="s">
        <v>822</v>
      </c>
      <c r="I610" s="2" t="s">
        <v>822</v>
      </c>
      <c r="J610" s="2" t="s">
        <v>822</v>
      </c>
      <c r="K610" s="2" t="s">
        <v>822</v>
      </c>
      <c r="L610" s="2" t="s">
        <v>822</v>
      </c>
      <c r="M610" s="2" t="s">
        <v>822</v>
      </c>
      <c r="N610" s="2" t="s">
        <v>4120</v>
      </c>
      <c r="P610" s="31"/>
      <c r="Q610" s="31"/>
      <c r="R610" s="31"/>
      <c r="S610" s="31"/>
      <c r="T610" s="31"/>
      <c r="U610" s="31"/>
      <c r="V610" s="31"/>
      <c r="W610" s="31"/>
      <c r="X610" s="5"/>
      <c r="Y610" s="31"/>
      <c r="Z610" s="2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</row>
    <row r="611" spans="1:38" x14ac:dyDescent="0.2">
      <c r="A611" t="s">
        <v>801</v>
      </c>
      <c r="B611" s="5">
        <v>0.53</v>
      </c>
      <c r="C611" s="5" t="str">
        <f>SUBSTITUTE(4&amp;B611," ","")</f>
        <v>40.53</v>
      </c>
      <c r="D611" s="77">
        <v>0.11700000000000001</v>
      </c>
      <c r="E611" s="2" t="s">
        <v>822</v>
      </c>
      <c r="F611" s="2" t="s">
        <v>822</v>
      </c>
      <c r="G611" s="2" t="s">
        <v>822</v>
      </c>
      <c r="H611" s="2" t="s">
        <v>822</v>
      </c>
      <c r="I611" s="2" t="s">
        <v>822</v>
      </c>
      <c r="J611" s="2" t="s">
        <v>822</v>
      </c>
      <c r="K611" s="2" t="s">
        <v>822</v>
      </c>
      <c r="L611" s="2" t="s">
        <v>822</v>
      </c>
      <c r="M611" s="2" t="s">
        <v>822</v>
      </c>
      <c r="N611" s="2" t="s">
        <v>4120</v>
      </c>
      <c r="W611" s="31"/>
      <c r="X611" s="5"/>
      <c r="Y611" s="31"/>
      <c r="Z611" s="2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</row>
    <row r="612" spans="1:38" x14ac:dyDescent="0.2">
      <c r="A612" t="s">
        <v>801</v>
      </c>
      <c r="B612" s="5">
        <v>0.54</v>
      </c>
      <c r="C612" s="5" t="str">
        <f t="shared" ref="C612:C675" si="45">SUBSTITUTE(4&amp;B612," ","")</f>
        <v>40.54</v>
      </c>
      <c r="D612" s="77">
        <v>0.11700000000000001</v>
      </c>
      <c r="E612" s="2" t="s">
        <v>822</v>
      </c>
      <c r="F612" s="2" t="s">
        <v>822</v>
      </c>
      <c r="G612" s="2" t="s">
        <v>822</v>
      </c>
      <c r="H612" s="2" t="s">
        <v>822</v>
      </c>
      <c r="I612" s="2" t="s">
        <v>822</v>
      </c>
      <c r="J612" s="2" t="s">
        <v>822</v>
      </c>
      <c r="K612" s="2" t="s">
        <v>822</v>
      </c>
      <c r="L612" s="2" t="s">
        <v>822</v>
      </c>
      <c r="M612" s="2" t="s">
        <v>822</v>
      </c>
      <c r="N612" s="2" t="s">
        <v>4120</v>
      </c>
      <c r="W612" s="31"/>
      <c r="X612" s="5"/>
      <c r="Y612" s="31"/>
      <c r="Z612" s="2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</row>
    <row r="613" spans="1:38" x14ac:dyDescent="0.2">
      <c r="A613" t="s">
        <v>801</v>
      </c>
      <c r="B613" s="5">
        <v>0.55000000000000004</v>
      </c>
      <c r="C613" s="5" t="str">
        <f t="shared" si="45"/>
        <v>40.55</v>
      </c>
      <c r="D613" s="77">
        <v>0.11600000000000001</v>
      </c>
      <c r="E613" s="2" t="s">
        <v>822</v>
      </c>
      <c r="F613" s="2" t="s">
        <v>822</v>
      </c>
      <c r="G613" s="2" t="s">
        <v>822</v>
      </c>
      <c r="H613" s="2" t="s">
        <v>822</v>
      </c>
      <c r="I613" s="2" t="s">
        <v>822</v>
      </c>
      <c r="J613" s="2" t="s">
        <v>822</v>
      </c>
      <c r="K613" s="2" t="s">
        <v>822</v>
      </c>
      <c r="L613" s="2" t="s">
        <v>822</v>
      </c>
      <c r="M613" s="2" t="s">
        <v>822</v>
      </c>
      <c r="N613" s="2" t="s">
        <v>4120</v>
      </c>
      <c r="W613" s="31"/>
      <c r="X613" s="5"/>
      <c r="Y613" s="31"/>
      <c r="Z613" s="2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</row>
    <row r="614" spans="1:38" x14ac:dyDescent="0.2">
      <c r="A614" t="s">
        <v>801</v>
      </c>
      <c r="B614" s="5">
        <v>0.56000000000000005</v>
      </c>
      <c r="C614" s="5" t="str">
        <f t="shared" si="45"/>
        <v>40.56</v>
      </c>
      <c r="D614" s="77">
        <v>0.115</v>
      </c>
      <c r="E614" s="2" t="s">
        <v>822</v>
      </c>
      <c r="F614" s="2" t="s">
        <v>822</v>
      </c>
      <c r="G614" s="2" t="s">
        <v>822</v>
      </c>
      <c r="H614" s="2" t="s">
        <v>822</v>
      </c>
      <c r="I614" s="2" t="s">
        <v>822</v>
      </c>
      <c r="J614" s="2" t="s">
        <v>822</v>
      </c>
      <c r="K614" s="2" t="s">
        <v>822</v>
      </c>
      <c r="L614" s="2" t="s">
        <v>822</v>
      </c>
      <c r="M614" s="2" t="s">
        <v>822</v>
      </c>
      <c r="N614" s="2" t="s">
        <v>4120</v>
      </c>
      <c r="W614" s="31"/>
      <c r="X614" s="5"/>
      <c r="Y614" s="31"/>
      <c r="Z614" s="2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</row>
    <row r="615" spans="1:38" x14ac:dyDescent="0.2">
      <c r="A615" t="s">
        <v>801</v>
      </c>
      <c r="B615" s="5">
        <v>0.56999999999999995</v>
      </c>
      <c r="C615" s="5" t="str">
        <f t="shared" si="45"/>
        <v>40.57</v>
      </c>
      <c r="D615" s="77">
        <v>0.114</v>
      </c>
      <c r="E615" s="2" t="s">
        <v>822</v>
      </c>
      <c r="F615" s="2" t="s">
        <v>822</v>
      </c>
      <c r="G615" s="2" t="s">
        <v>822</v>
      </c>
      <c r="H615" s="2" t="s">
        <v>822</v>
      </c>
      <c r="I615" s="2" t="s">
        <v>822</v>
      </c>
      <c r="J615" s="2" t="s">
        <v>822</v>
      </c>
      <c r="K615" s="2" t="s">
        <v>822</v>
      </c>
      <c r="L615" s="2" t="s">
        <v>822</v>
      </c>
      <c r="M615" s="2" t="s">
        <v>822</v>
      </c>
      <c r="N615" s="2" t="s">
        <v>4120</v>
      </c>
      <c r="W615" s="31"/>
      <c r="X615" s="5"/>
      <c r="Y615" s="31"/>
      <c r="Z615" s="2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</row>
    <row r="616" spans="1:38" x14ac:dyDescent="0.2">
      <c r="A616" t="s">
        <v>801</v>
      </c>
      <c r="B616" s="5">
        <v>0.57999999999999996</v>
      </c>
      <c r="C616" s="5" t="str">
        <f t="shared" si="45"/>
        <v>40.58</v>
      </c>
      <c r="D616" s="77">
        <v>0.113</v>
      </c>
      <c r="E616" s="2" t="s">
        <v>822</v>
      </c>
      <c r="F616" s="2" t="s">
        <v>822</v>
      </c>
      <c r="G616" s="2" t="s">
        <v>822</v>
      </c>
      <c r="H616" s="2" t="s">
        <v>822</v>
      </c>
      <c r="I616" s="2" t="s">
        <v>822</v>
      </c>
      <c r="J616" s="2" t="s">
        <v>822</v>
      </c>
      <c r="K616" s="2" t="s">
        <v>822</v>
      </c>
      <c r="L616" s="2" t="s">
        <v>822</v>
      </c>
      <c r="M616" s="2" t="s">
        <v>822</v>
      </c>
      <c r="N616" s="2" t="s">
        <v>4120</v>
      </c>
      <c r="W616" s="31"/>
      <c r="X616" s="5"/>
      <c r="Y616" s="31"/>
      <c r="Z616" s="2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</row>
    <row r="617" spans="1:38" x14ac:dyDescent="0.2">
      <c r="A617" t="s">
        <v>801</v>
      </c>
      <c r="B617" s="5">
        <v>0.59</v>
      </c>
      <c r="C617" s="5" t="str">
        <f t="shared" si="45"/>
        <v>40.59</v>
      </c>
      <c r="D617" s="77">
        <v>0.112</v>
      </c>
      <c r="E617" s="2" t="s">
        <v>822</v>
      </c>
      <c r="F617" s="2" t="s">
        <v>822</v>
      </c>
      <c r="G617" s="2" t="s">
        <v>822</v>
      </c>
      <c r="H617" s="2" t="s">
        <v>822</v>
      </c>
      <c r="I617" s="2" t="s">
        <v>822</v>
      </c>
      <c r="J617" s="2" t="s">
        <v>822</v>
      </c>
      <c r="K617" s="2" t="s">
        <v>822</v>
      </c>
      <c r="L617" s="2" t="s">
        <v>822</v>
      </c>
      <c r="M617" s="2" t="s">
        <v>822</v>
      </c>
      <c r="N617" s="2" t="s">
        <v>4120</v>
      </c>
      <c r="W617" s="31"/>
      <c r="X617" s="5"/>
      <c r="Y617" s="31"/>
      <c r="Z617" s="2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</row>
    <row r="618" spans="1:38" x14ac:dyDescent="0.2">
      <c r="A618" t="s">
        <v>801</v>
      </c>
      <c r="B618" s="5">
        <v>0.6</v>
      </c>
      <c r="C618" s="5" t="str">
        <f t="shared" si="45"/>
        <v>40.6</v>
      </c>
      <c r="D618" s="77">
        <v>0.111</v>
      </c>
      <c r="E618" s="2" t="s">
        <v>822</v>
      </c>
      <c r="F618" s="2" t="s">
        <v>822</v>
      </c>
      <c r="G618" s="2" t="s">
        <v>822</v>
      </c>
      <c r="H618" s="2" t="s">
        <v>822</v>
      </c>
      <c r="I618" s="2" t="s">
        <v>822</v>
      </c>
      <c r="J618" s="2" t="s">
        <v>822</v>
      </c>
      <c r="K618" s="2" t="s">
        <v>822</v>
      </c>
      <c r="L618" s="2" t="s">
        <v>822</v>
      </c>
      <c r="M618" s="2" t="s">
        <v>822</v>
      </c>
      <c r="N618" s="2" t="s">
        <v>4120</v>
      </c>
      <c r="W618" s="31"/>
      <c r="X618" s="5"/>
      <c r="Y618" s="31"/>
      <c r="Z618" s="2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</row>
    <row r="619" spans="1:38" x14ac:dyDescent="0.2">
      <c r="A619" t="s">
        <v>801</v>
      </c>
      <c r="B619" s="5">
        <v>0.61</v>
      </c>
      <c r="C619" s="5" t="str">
        <f t="shared" si="45"/>
        <v>40.61</v>
      </c>
      <c r="D619" s="77">
        <v>0.111</v>
      </c>
      <c r="E619" s="2" t="s">
        <v>822</v>
      </c>
      <c r="F619" s="2" t="s">
        <v>822</v>
      </c>
      <c r="G619" s="2" t="s">
        <v>822</v>
      </c>
      <c r="H619" s="2" t="s">
        <v>822</v>
      </c>
      <c r="I619" s="2" t="s">
        <v>822</v>
      </c>
      <c r="J619" s="2" t="s">
        <v>822</v>
      </c>
      <c r="K619" s="2" t="s">
        <v>822</v>
      </c>
      <c r="L619" s="2" t="s">
        <v>822</v>
      </c>
      <c r="M619" s="2" t="s">
        <v>822</v>
      </c>
      <c r="N619" s="2" t="s">
        <v>4120</v>
      </c>
      <c r="W619" s="31"/>
      <c r="X619" s="5"/>
      <c r="Y619" s="31"/>
      <c r="Z619" s="2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</row>
    <row r="620" spans="1:38" x14ac:dyDescent="0.2">
      <c r="A620" t="s">
        <v>801</v>
      </c>
      <c r="B620" s="5">
        <v>0.62</v>
      </c>
      <c r="C620" s="5" t="str">
        <f t="shared" si="45"/>
        <v>40.62</v>
      </c>
      <c r="D620" s="77">
        <v>0.11</v>
      </c>
      <c r="E620" s="2" t="s">
        <v>822</v>
      </c>
      <c r="F620" s="2" t="s">
        <v>822</v>
      </c>
      <c r="G620" s="2" t="s">
        <v>822</v>
      </c>
      <c r="H620" s="2" t="s">
        <v>822</v>
      </c>
      <c r="I620" s="2" t="s">
        <v>822</v>
      </c>
      <c r="J620" s="2" t="s">
        <v>822</v>
      </c>
      <c r="K620" s="2" t="s">
        <v>822</v>
      </c>
      <c r="L620" s="2" t="s">
        <v>822</v>
      </c>
      <c r="M620" s="2" t="s">
        <v>822</v>
      </c>
      <c r="N620" s="2" t="s">
        <v>4120</v>
      </c>
      <c r="W620" s="31"/>
      <c r="X620" s="5"/>
      <c r="Y620" s="31"/>
      <c r="Z620" s="2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</row>
    <row r="621" spans="1:38" x14ac:dyDescent="0.2">
      <c r="A621" t="s">
        <v>801</v>
      </c>
      <c r="B621" s="5">
        <v>0.63</v>
      </c>
      <c r="C621" s="5" t="str">
        <f t="shared" si="45"/>
        <v>40.63</v>
      </c>
      <c r="D621" s="77">
        <v>0.109</v>
      </c>
      <c r="E621" s="2" t="s">
        <v>822</v>
      </c>
      <c r="F621" s="2" t="s">
        <v>822</v>
      </c>
      <c r="G621" s="2" t="s">
        <v>822</v>
      </c>
      <c r="H621" s="2" t="s">
        <v>822</v>
      </c>
      <c r="I621" s="2" t="s">
        <v>822</v>
      </c>
      <c r="J621" s="2" t="s">
        <v>822</v>
      </c>
      <c r="K621" s="2" t="s">
        <v>822</v>
      </c>
      <c r="L621" s="2" t="s">
        <v>822</v>
      </c>
      <c r="M621" s="2" t="s">
        <v>822</v>
      </c>
      <c r="N621" s="2" t="s">
        <v>4120</v>
      </c>
      <c r="W621" s="31"/>
      <c r="X621" s="5"/>
      <c r="Y621" s="31"/>
      <c r="Z621" s="2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</row>
    <row r="622" spans="1:38" x14ac:dyDescent="0.2">
      <c r="A622" t="s">
        <v>801</v>
      </c>
      <c r="B622" s="5">
        <v>0.64</v>
      </c>
      <c r="C622" s="5" t="str">
        <f t="shared" si="45"/>
        <v>40.64</v>
      </c>
      <c r="D622" s="77">
        <v>0.108</v>
      </c>
      <c r="E622" s="2" t="s">
        <v>822</v>
      </c>
      <c r="F622" s="2" t="s">
        <v>822</v>
      </c>
      <c r="G622" s="2" t="s">
        <v>822</v>
      </c>
      <c r="H622" s="2" t="s">
        <v>822</v>
      </c>
      <c r="I622" s="2" t="s">
        <v>822</v>
      </c>
      <c r="J622" s="2" t="s">
        <v>822</v>
      </c>
      <c r="K622" s="2" t="s">
        <v>822</v>
      </c>
      <c r="L622" s="2" t="s">
        <v>822</v>
      </c>
      <c r="M622" s="2" t="s">
        <v>822</v>
      </c>
      <c r="N622" s="2" t="s">
        <v>4120</v>
      </c>
      <c r="W622" s="31"/>
      <c r="X622" s="5"/>
      <c r="Y622" s="31"/>
      <c r="Z622" s="2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</row>
    <row r="623" spans="1:38" x14ac:dyDescent="0.2">
      <c r="A623" t="s">
        <v>801</v>
      </c>
      <c r="B623" s="5">
        <v>0.65</v>
      </c>
      <c r="C623" s="5" t="str">
        <f t="shared" si="45"/>
        <v>40.65</v>
      </c>
      <c r="D623" s="77">
        <v>0.107</v>
      </c>
      <c r="E623" s="2" t="s">
        <v>822</v>
      </c>
      <c r="F623" s="2" t="s">
        <v>822</v>
      </c>
      <c r="G623" s="2" t="s">
        <v>822</v>
      </c>
      <c r="H623" s="2" t="s">
        <v>822</v>
      </c>
      <c r="I623" s="2" t="s">
        <v>822</v>
      </c>
      <c r="J623" s="2" t="s">
        <v>822</v>
      </c>
      <c r="K623" s="2" t="s">
        <v>822</v>
      </c>
      <c r="L623" s="2" t="s">
        <v>822</v>
      </c>
      <c r="M623" s="2" t="s">
        <v>822</v>
      </c>
      <c r="N623" s="2" t="s">
        <v>4120</v>
      </c>
      <c r="W623" s="31"/>
      <c r="X623" s="5"/>
      <c r="Y623" s="31"/>
      <c r="Z623" s="2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</row>
    <row r="624" spans="1:38" x14ac:dyDescent="0.2">
      <c r="A624" t="s">
        <v>801</v>
      </c>
      <c r="B624" s="5">
        <v>0.66</v>
      </c>
      <c r="C624" s="5" t="str">
        <f t="shared" si="45"/>
        <v>40.66</v>
      </c>
      <c r="D624" s="77">
        <v>0.106</v>
      </c>
      <c r="E624" s="2" t="s">
        <v>822</v>
      </c>
      <c r="F624" s="2" t="s">
        <v>822</v>
      </c>
      <c r="G624" s="2" t="s">
        <v>822</v>
      </c>
      <c r="H624" s="2" t="s">
        <v>822</v>
      </c>
      <c r="I624" s="2" t="s">
        <v>822</v>
      </c>
      <c r="J624" s="2" t="s">
        <v>822</v>
      </c>
      <c r="K624" s="2" t="s">
        <v>822</v>
      </c>
      <c r="L624" s="2" t="s">
        <v>822</v>
      </c>
      <c r="M624" s="2" t="s">
        <v>822</v>
      </c>
      <c r="N624" s="2" t="s">
        <v>4120</v>
      </c>
      <c r="W624" s="31"/>
      <c r="X624" s="5"/>
      <c r="Y624" s="31"/>
      <c r="Z624" s="2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</row>
    <row r="625" spans="1:38" x14ac:dyDescent="0.2">
      <c r="A625" t="s">
        <v>801</v>
      </c>
      <c r="B625" s="5">
        <v>0.67</v>
      </c>
      <c r="C625" s="5" t="str">
        <f t="shared" si="45"/>
        <v>40.67</v>
      </c>
      <c r="D625" s="77">
        <v>0.105</v>
      </c>
      <c r="E625" s="2" t="s">
        <v>822</v>
      </c>
      <c r="F625" s="2" t="s">
        <v>822</v>
      </c>
      <c r="G625" s="2" t="s">
        <v>822</v>
      </c>
      <c r="H625" s="2" t="s">
        <v>822</v>
      </c>
      <c r="I625" s="2" t="s">
        <v>822</v>
      </c>
      <c r="J625" s="2" t="s">
        <v>822</v>
      </c>
      <c r="K625" s="2" t="s">
        <v>822</v>
      </c>
      <c r="L625" s="2" t="s">
        <v>822</v>
      </c>
      <c r="M625" s="2" t="s">
        <v>822</v>
      </c>
      <c r="N625" s="2" t="s">
        <v>4120</v>
      </c>
      <c r="W625" s="31"/>
      <c r="X625" s="5"/>
      <c r="Y625" s="31"/>
      <c r="Z625" s="2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</row>
    <row r="626" spans="1:38" x14ac:dyDescent="0.2">
      <c r="A626" t="s">
        <v>801</v>
      </c>
      <c r="B626" s="5">
        <v>0.68</v>
      </c>
      <c r="C626" s="5" t="str">
        <f t="shared" si="45"/>
        <v>40.68</v>
      </c>
      <c r="D626" s="77">
        <v>0.105</v>
      </c>
      <c r="E626" s="2" t="s">
        <v>822</v>
      </c>
      <c r="F626" s="2" t="s">
        <v>822</v>
      </c>
      <c r="G626" s="2" t="s">
        <v>822</v>
      </c>
      <c r="H626" s="2" t="s">
        <v>822</v>
      </c>
      <c r="I626" s="2" t="s">
        <v>822</v>
      </c>
      <c r="J626" s="2" t="s">
        <v>822</v>
      </c>
      <c r="K626" s="2" t="s">
        <v>822</v>
      </c>
      <c r="L626" s="2" t="s">
        <v>822</v>
      </c>
      <c r="M626" s="2" t="s">
        <v>822</v>
      </c>
      <c r="N626" s="2" t="s">
        <v>4120</v>
      </c>
      <c r="W626" s="31"/>
      <c r="X626" s="5"/>
      <c r="Y626" s="31"/>
      <c r="Z626" s="2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</row>
    <row r="627" spans="1:38" x14ac:dyDescent="0.2">
      <c r="A627" t="s">
        <v>801</v>
      </c>
      <c r="B627" s="5">
        <v>0.69</v>
      </c>
      <c r="C627" s="5" t="str">
        <f t="shared" si="45"/>
        <v>40.69</v>
      </c>
      <c r="D627" s="77">
        <v>0.104</v>
      </c>
      <c r="E627" s="2" t="s">
        <v>822</v>
      </c>
      <c r="F627" s="2" t="s">
        <v>822</v>
      </c>
      <c r="G627" s="2" t="s">
        <v>822</v>
      </c>
      <c r="H627" s="2" t="s">
        <v>822</v>
      </c>
      <c r="I627" s="2" t="s">
        <v>822</v>
      </c>
      <c r="J627" s="2" t="s">
        <v>822</v>
      </c>
      <c r="K627" s="2" t="s">
        <v>822</v>
      </c>
      <c r="L627" s="2" t="s">
        <v>822</v>
      </c>
      <c r="M627" s="2" t="s">
        <v>822</v>
      </c>
      <c r="N627" s="2" t="s">
        <v>4120</v>
      </c>
      <c r="W627" s="31"/>
      <c r="X627" s="31"/>
      <c r="Y627" s="31"/>
      <c r="Z627" s="2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</row>
    <row r="628" spans="1:38" x14ac:dyDescent="0.2">
      <c r="A628" t="s">
        <v>801</v>
      </c>
      <c r="B628" s="5">
        <v>0.7</v>
      </c>
      <c r="C628" s="5" t="str">
        <f t="shared" si="45"/>
        <v>40.7</v>
      </c>
      <c r="D628" s="77">
        <v>0.10299999999999999</v>
      </c>
      <c r="E628" s="2" t="s">
        <v>822</v>
      </c>
      <c r="F628" s="2" t="s">
        <v>822</v>
      </c>
      <c r="G628" s="2" t="s">
        <v>822</v>
      </c>
      <c r="H628" s="2" t="s">
        <v>822</v>
      </c>
      <c r="I628" s="2" t="s">
        <v>822</v>
      </c>
      <c r="J628" s="2" t="s">
        <v>822</v>
      </c>
      <c r="K628" s="2" t="s">
        <v>822</v>
      </c>
      <c r="L628" s="2" t="s">
        <v>822</v>
      </c>
      <c r="M628" s="2" t="s">
        <v>822</v>
      </c>
      <c r="N628" s="2" t="s">
        <v>4120</v>
      </c>
      <c r="W628" s="31"/>
      <c r="X628" s="31"/>
      <c r="Y628" s="31"/>
      <c r="Z628" s="2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</row>
    <row r="629" spans="1:38" x14ac:dyDescent="0.2">
      <c r="A629" t="s">
        <v>801</v>
      </c>
      <c r="B629" s="5">
        <v>0.71</v>
      </c>
      <c r="C629" s="5" t="str">
        <f t="shared" si="45"/>
        <v>40.71</v>
      </c>
      <c r="D629" s="77">
        <v>0.10199999999999999</v>
      </c>
      <c r="E629" s="2" t="s">
        <v>822</v>
      </c>
      <c r="F629" s="2" t="s">
        <v>822</v>
      </c>
      <c r="G629" s="2" t="s">
        <v>822</v>
      </c>
      <c r="H629" s="2" t="s">
        <v>822</v>
      </c>
      <c r="I629" s="2" t="s">
        <v>822</v>
      </c>
      <c r="J629" s="2" t="s">
        <v>822</v>
      </c>
      <c r="K629" s="2" t="s">
        <v>822</v>
      </c>
      <c r="L629" s="2" t="s">
        <v>822</v>
      </c>
      <c r="M629" s="2" t="s">
        <v>822</v>
      </c>
      <c r="N629" s="2" t="s">
        <v>4120</v>
      </c>
      <c r="W629" s="31"/>
      <c r="X629" s="31"/>
      <c r="Y629" s="31"/>
      <c r="Z629" s="2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</row>
    <row r="630" spans="1:38" x14ac:dyDescent="0.2">
      <c r="A630" t="s">
        <v>801</v>
      </c>
      <c r="B630" s="5">
        <v>0.72</v>
      </c>
      <c r="C630" s="5" t="str">
        <f t="shared" si="45"/>
        <v>40.72</v>
      </c>
      <c r="D630" s="77">
        <v>0.10150000000000001</v>
      </c>
      <c r="E630" s="2" t="s">
        <v>822</v>
      </c>
      <c r="F630" s="2" t="s">
        <v>822</v>
      </c>
      <c r="G630" s="2" t="s">
        <v>822</v>
      </c>
      <c r="H630" s="2" t="s">
        <v>822</v>
      </c>
      <c r="I630" s="2" t="s">
        <v>822</v>
      </c>
      <c r="J630" s="2" t="s">
        <v>822</v>
      </c>
      <c r="K630" s="2" t="s">
        <v>822</v>
      </c>
      <c r="L630" s="2" t="s">
        <v>822</v>
      </c>
      <c r="M630" s="2" t="s">
        <v>822</v>
      </c>
      <c r="N630" s="2" t="s">
        <v>4120</v>
      </c>
      <c r="W630" s="31"/>
      <c r="X630" s="31"/>
      <c r="Y630" s="31"/>
      <c r="Z630" s="2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</row>
    <row r="631" spans="1:38" x14ac:dyDescent="0.2">
      <c r="A631" t="s">
        <v>801</v>
      </c>
      <c r="B631" s="5">
        <v>0.73</v>
      </c>
      <c r="C631" s="5" t="str">
        <f t="shared" si="45"/>
        <v>40.73</v>
      </c>
      <c r="D631" s="77">
        <v>0.10100000000000001</v>
      </c>
      <c r="E631" s="2" t="s">
        <v>822</v>
      </c>
      <c r="F631" s="2" t="s">
        <v>822</v>
      </c>
      <c r="G631" s="2" t="s">
        <v>822</v>
      </c>
      <c r="H631" s="2" t="s">
        <v>822</v>
      </c>
      <c r="I631" s="2" t="s">
        <v>822</v>
      </c>
      <c r="J631" s="2" t="s">
        <v>822</v>
      </c>
      <c r="K631" s="2" t="s">
        <v>822</v>
      </c>
      <c r="L631" s="2" t="s">
        <v>822</v>
      </c>
      <c r="M631" s="2" t="s">
        <v>822</v>
      </c>
      <c r="N631" s="2" t="s">
        <v>4120</v>
      </c>
      <c r="W631" s="31"/>
      <c r="X631" s="31"/>
      <c r="Y631" s="31"/>
      <c r="Z631" s="2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</row>
    <row r="632" spans="1:38" x14ac:dyDescent="0.2">
      <c r="A632" t="s">
        <v>801</v>
      </c>
      <c r="B632" s="5">
        <v>0.74</v>
      </c>
      <c r="C632" s="5" t="str">
        <f t="shared" si="45"/>
        <v>40.74</v>
      </c>
      <c r="D632" s="77">
        <v>0.1</v>
      </c>
      <c r="E632" s="2" t="s">
        <v>822</v>
      </c>
      <c r="F632" s="2" t="s">
        <v>822</v>
      </c>
      <c r="G632" s="2" t="s">
        <v>822</v>
      </c>
      <c r="H632" s="2" t="s">
        <v>822</v>
      </c>
      <c r="I632" s="2" t="s">
        <v>822</v>
      </c>
      <c r="J632" s="2" t="s">
        <v>822</v>
      </c>
      <c r="K632" s="2" t="s">
        <v>822</v>
      </c>
      <c r="L632" s="2" t="s">
        <v>822</v>
      </c>
      <c r="M632" s="2" t="s">
        <v>822</v>
      </c>
      <c r="N632" s="2" t="s">
        <v>4120</v>
      </c>
      <c r="W632" s="31"/>
      <c r="X632" s="31"/>
      <c r="Y632" s="31"/>
      <c r="Z632" s="2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</row>
    <row r="633" spans="1:38" x14ac:dyDescent="0.2">
      <c r="A633" t="s">
        <v>801</v>
      </c>
      <c r="B633" s="5">
        <v>0.75</v>
      </c>
      <c r="C633" s="5" t="str">
        <f t="shared" si="45"/>
        <v>40.75</v>
      </c>
      <c r="D633" s="77">
        <v>9.9000000000000005E-2</v>
      </c>
      <c r="E633" s="2" t="s">
        <v>822</v>
      </c>
      <c r="F633" s="2" t="s">
        <v>822</v>
      </c>
      <c r="G633" s="2" t="s">
        <v>822</v>
      </c>
      <c r="H633" s="2" t="s">
        <v>822</v>
      </c>
      <c r="I633" s="2" t="s">
        <v>822</v>
      </c>
      <c r="J633" s="2" t="s">
        <v>822</v>
      </c>
      <c r="K633" s="2" t="s">
        <v>822</v>
      </c>
      <c r="L633" s="2" t="s">
        <v>822</v>
      </c>
      <c r="M633" s="2" t="s">
        <v>822</v>
      </c>
      <c r="N633" s="2" t="s">
        <v>4120</v>
      </c>
      <c r="W633" s="31"/>
      <c r="X633" s="31"/>
      <c r="Y633" s="31"/>
      <c r="Z633" s="2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</row>
    <row r="634" spans="1:38" x14ac:dyDescent="0.2">
      <c r="A634" t="s">
        <v>801</v>
      </c>
      <c r="B634" s="5">
        <v>0.76</v>
      </c>
      <c r="C634" s="5" t="str">
        <f t="shared" si="45"/>
        <v>40.76</v>
      </c>
      <c r="D634" s="77">
        <v>9.8000000000000004E-2</v>
      </c>
      <c r="E634" s="2" t="s">
        <v>822</v>
      </c>
      <c r="F634" s="2" t="s">
        <v>822</v>
      </c>
      <c r="G634" s="2" t="s">
        <v>822</v>
      </c>
      <c r="H634" s="2" t="s">
        <v>822</v>
      </c>
      <c r="I634" s="2" t="s">
        <v>822</v>
      </c>
      <c r="J634" s="2" t="s">
        <v>822</v>
      </c>
      <c r="K634" s="2" t="s">
        <v>822</v>
      </c>
      <c r="L634" s="2" t="s">
        <v>822</v>
      </c>
      <c r="M634" s="2" t="s">
        <v>822</v>
      </c>
      <c r="N634" s="2" t="s">
        <v>4120</v>
      </c>
      <c r="W634" s="31"/>
      <c r="X634" s="31"/>
      <c r="Y634" s="31"/>
      <c r="Z634" s="2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</row>
    <row r="635" spans="1:38" x14ac:dyDescent="0.2">
      <c r="A635" t="s">
        <v>801</v>
      </c>
      <c r="B635" s="5">
        <v>0.77</v>
      </c>
      <c r="C635" s="5" t="str">
        <f t="shared" si="45"/>
        <v>40.77</v>
      </c>
      <c r="D635" s="77">
        <v>9.7000000000000003E-2</v>
      </c>
      <c r="E635" s="2" t="s">
        <v>822</v>
      </c>
      <c r="F635" s="2" t="s">
        <v>822</v>
      </c>
      <c r="G635" s="2" t="s">
        <v>822</v>
      </c>
      <c r="H635" s="2" t="s">
        <v>822</v>
      </c>
      <c r="I635" s="2" t="s">
        <v>822</v>
      </c>
      <c r="J635" s="2" t="s">
        <v>822</v>
      </c>
      <c r="K635" s="2" t="s">
        <v>822</v>
      </c>
      <c r="L635" s="2" t="s">
        <v>822</v>
      </c>
      <c r="M635" s="2" t="s">
        <v>822</v>
      </c>
      <c r="N635" s="2" t="s">
        <v>4120</v>
      </c>
      <c r="W635" s="31"/>
      <c r="X635" s="31"/>
      <c r="Y635" s="31"/>
      <c r="Z635" s="2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</row>
    <row r="636" spans="1:38" x14ac:dyDescent="0.2">
      <c r="A636" t="s">
        <v>801</v>
      </c>
      <c r="B636" s="5">
        <v>0.78</v>
      </c>
      <c r="C636" s="5" t="str">
        <f t="shared" si="45"/>
        <v>40.78</v>
      </c>
      <c r="D636" s="77">
        <v>9.6000000000000002E-2</v>
      </c>
      <c r="E636" s="2" t="s">
        <v>822</v>
      </c>
      <c r="F636" s="2" t="s">
        <v>822</v>
      </c>
      <c r="G636" s="2" t="s">
        <v>822</v>
      </c>
      <c r="H636" s="2" t="s">
        <v>822</v>
      </c>
      <c r="I636" s="2" t="s">
        <v>822</v>
      </c>
      <c r="J636" s="2" t="s">
        <v>822</v>
      </c>
      <c r="K636" s="2" t="s">
        <v>822</v>
      </c>
      <c r="L636" s="2" t="s">
        <v>822</v>
      </c>
      <c r="M636" s="2" t="s">
        <v>822</v>
      </c>
      <c r="N636" s="2" t="s">
        <v>4120</v>
      </c>
      <c r="W636" s="31"/>
      <c r="X636" s="31"/>
      <c r="Y636" s="31"/>
      <c r="Z636" s="2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</row>
    <row r="637" spans="1:38" x14ac:dyDescent="0.2">
      <c r="A637" t="s">
        <v>801</v>
      </c>
      <c r="B637" s="5">
        <v>0.79</v>
      </c>
      <c r="C637" s="5" t="str">
        <f t="shared" si="45"/>
        <v>40.79</v>
      </c>
      <c r="D637" s="77">
        <v>9.5000000000000001E-2</v>
      </c>
      <c r="E637" s="2" t="s">
        <v>822</v>
      </c>
      <c r="F637" s="2" t="s">
        <v>822</v>
      </c>
      <c r="G637" s="2" t="s">
        <v>822</v>
      </c>
      <c r="H637" s="2" t="s">
        <v>822</v>
      </c>
      <c r="I637" s="2" t="s">
        <v>822</v>
      </c>
      <c r="J637" s="2" t="s">
        <v>822</v>
      </c>
      <c r="K637" s="2" t="s">
        <v>822</v>
      </c>
      <c r="L637" s="2" t="s">
        <v>822</v>
      </c>
      <c r="M637" s="2" t="s">
        <v>822</v>
      </c>
      <c r="N637" s="2" t="s">
        <v>4120</v>
      </c>
      <c r="W637" s="31"/>
      <c r="X637" s="31"/>
      <c r="Y637" s="31"/>
      <c r="Z637" s="2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</row>
    <row r="638" spans="1:38" x14ac:dyDescent="0.2">
      <c r="A638" t="s">
        <v>801</v>
      </c>
      <c r="B638" s="5">
        <v>0.8</v>
      </c>
      <c r="C638" s="5" t="str">
        <f t="shared" si="45"/>
        <v>40.8</v>
      </c>
      <c r="D638" s="77">
        <v>9.4E-2</v>
      </c>
      <c r="E638" s="2" t="s">
        <v>822</v>
      </c>
      <c r="F638" s="2" t="s">
        <v>822</v>
      </c>
      <c r="G638" s="2" t="s">
        <v>822</v>
      </c>
      <c r="H638" s="2" t="s">
        <v>822</v>
      </c>
      <c r="I638" s="2" t="s">
        <v>822</v>
      </c>
      <c r="J638" s="2" t="s">
        <v>822</v>
      </c>
      <c r="K638" s="2" t="s">
        <v>822</v>
      </c>
      <c r="L638" s="2" t="s">
        <v>822</v>
      </c>
      <c r="M638" s="2" t="s">
        <v>822</v>
      </c>
      <c r="N638" s="2" t="s">
        <v>4120</v>
      </c>
      <c r="W638" s="31"/>
      <c r="X638" s="31"/>
      <c r="Y638" s="31"/>
      <c r="Z638" s="2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</row>
    <row r="639" spans="1:38" x14ac:dyDescent="0.2">
      <c r="A639" t="s">
        <v>801</v>
      </c>
      <c r="B639" s="5">
        <v>0.81</v>
      </c>
      <c r="C639" s="5" t="str">
        <f t="shared" si="45"/>
        <v>40.81</v>
      </c>
      <c r="D639" s="77">
        <v>9.2999999999999999E-2</v>
      </c>
      <c r="E639" s="2" t="s">
        <v>822</v>
      </c>
      <c r="F639" s="77">
        <v>0.17799999999999999</v>
      </c>
      <c r="G639" s="2" t="s">
        <v>822</v>
      </c>
      <c r="H639" s="2" t="s">
        <v>822</v>
      </c>
      <c r="I639" s="2" t="s">
        <v>822</v>
      </c>
      <c r="J639" s="2" t="s">
        <v>822</v>
      </c>
      <c r="K639" s="2" t="s">
        <v>822</v>
      </c>
      <c r="L639" s="2" t="s">
        <v>822</v>
      </c>
      <c r="M639" s="2" t="s">
        <v>822</v>
      </c>
      <c r="N639" s="2" t="s">
        <v>4120</v>
      </c>
      <c r="W639" s="31"/>
      <c r="X639" s="31"/>
      <c r="Y639" s="31"/>
      <c r="Z639" s="2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</row>
    <row r="640" spans="1:38" x14ac:dyDescent="0.2">
      <c r="A640" t="s">
        <v>801</v>
      </c>
      <c r="B640" s="5">
        <v>0.82</v>
      </c>
      <c r="C640" s="5" t="str">
        <f t="shared" si="45"/>
        <v>40.82</v>
      </c>
      <c r="D640" s="77">
        <v>9.1999999999999998E-2</v>
      </c>
      <c r="E640" s="2" t="s">
        <v>822</v>
      </c>
      <c r="F640" s="77">
        <v>0.17799999999999999</v>
      </c>
      <c r="G640" s="2" t="s">
        <v>822</v>
      </c>
      <c r="H640" s="2" t="s">
        <v>822</v>
      </c>
      <c r="I640" s="2" t="s">
        <v>822</v>
      </c>
      <c r="J640" s="2" t="s">
        <v>822</v>
      </c>
      <c r="K640" s="2" t="s">
        <v>822</v>
      </c>
      <c r="L640" s="2" t="s">
        <v>822</v>
      </c>
      <c r="M640" s="2" t="s">
        <v>822</v>
      </c>
      <c r="N640" s="2" t="s">
        <v>4120</v>
      </c>
      <c r="W640" s="31"/>
      <c r="X640" s="31"/>
      <c r="Y640" s="31"/>
      <c r="Z640" s="2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</row>
    <row r="641" spans="1:38" x14ac:dyDescent="0.2">
      <c r="A641" t="s">
        <v>801</v>
      </c>
      <c r="B641" s="5">
        <v>0.83</v>
      </c>
      <c r="C641" s="5" t="str">
        <f t="shared" si="45"/>
        <v>40.83</v>
      </c>
      <c r="D641" s="77">
        <v>9.0999999999999998E-2</v>
      </c>
      <c r="E641" s="2" t="s">
        <v>822</v>
      </c>
      <c r="F641" s="77">
        <v>0.17799999999999999</v>
      </c>
      <c r="G641" s="2" t="s">
        <v>822</v>
      </c>
      <c r="H641" s="2" t="s">
        <v>822</v>
      </c>
      <c r="I641" s="2" t="s">
        <v>822</v>
      </c>
      <c r="J641" s="2" t="s">
        <v>822</v>
      </c>
      <c r="K641" s="2" t="s">
        <v>822</v>
      </c>
      <c r="L641" s="2" t="s">
        <v>822</v>
      </c>
      <c r="M641" s="2" t="s">
        <v>822</v>
      </c>
      <c r="N641" s="2" t="s">
        <v>4120</v>
      </c>
      <c r="W641" s="31"/>
      <c r="X641" s="31"/>
      <c r="Y641" s="31"/>
      <c r="Z641" s="2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</row>
    <row r="642" spans="1:38" x14ac:dyDescent="0.2">
      <c r="A642" t="s">
        <v>801</v>
      </c>
      <c r="B642" s="5">
        <v>0.84</v>
      </c>
      <c r="C642" s="5" t="str">
        <f t="shared" si="45"/>
        <v>40.84</v>
      </c>
      <c r="D642" s="77">
        <v>9.0999999999999998E-2</v>
      </c>
      <c r="E642" s="2" t="s">
        <v>822</v>
      </c>
      <c r="F642" s="77">
        <v>0.17799999999999999</v>
      </c>
      <c r="G642" s="2" t="s">
        <v>822</v>
      </c>
      <c r="H642" s="2" t="s">
        <v>822</v>
      </c>
      <c r="I642" s="2" t="s">
        <v>822</v>
      </c>
      <c r="J642" s="2" t="s">
        <v>822</v>
      </c>
      <c r="K642" s="2" t="s">
        <v>822</v>
      </c>
      <c r="L642" s="2" t="s">
        <v>822</v>
      </c>
      <c r="M642" s="2" t="s">
        <v>822</v>
      </c>
      <c r="N642" s="2" t="s">
        <v>4120</v>
      </c>
      <c r="W642" s="31"/>
      <c r="X642" s="31"/>
      <c r="Y642" s="31"/>
      <c r="Z642" s="2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</row>
    <row r="643" spans="1:38" x14ac:dyDescent="0.2">
      <c r="A643" t="s">
        <v>801</v>
      </c>
      <c r="B643" s="5">
        <v>0.85</v>
      </c>
      <c r="C643" s="5" t="str">
        <f t="shared" si="45"/>
        <v>40.85</v>
      </c>
      <c r="D643" s="77">
        <v>8.8999999999999996E-2</v>
      </c>
      <c r="E643" s="2" t="s">
        <v>822</v>
      </c>
      <c r="F643" s="77">
        <v>0.17799999999999999</v>
      </c>
      <c r="G643" s="2" t="s">
        <v>822</v>
      </c>
      <c r="H643" s="2" t="s">
        <v>822</v>
      </c>
      <c r="I643" s="2" t="s">
        <v>822</v>
      </c>
      <c r="J643" s="2" t="s">
        <v>822</v>
      </c>
      <c r="K643" s="2" t="s">
        <v>822</v>
      </c>
      <c r="L643" s="2" t="s">
        <v>822</v>
      </c>
      <c r="M643" s="2" t="s">
        <v>822</v>
      </c>
      <c r="N643" s="2" t="s">
        <v>4120</v>
      </c>
      <c r="W643" s="31"/>
      <c r="X643" s="31"/>
      <c r="Y643" s="31"/>
      <c r="Z643" s="2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</row>
    <row r="644" spans="1:38" x14ac:dyDescent="0.2">
      <c r="A644" t="s">
        <v>801</v>
      </c>
      <c r="B644" s="5">
        <v>0.86</v>
      </c>
      <c r="C644" s="5" t="str">
        <f t="shared" si="45"/>
        <v>40.86</v>
      </c>
      <c r="D644" s="77">
        <v>8.8999999999999996E-2</v>
      </c>
      <c r="E644" s="2" t="s">
        <v>822</v>
      </c>
      <c r="F644" s="77">
        <v>0.17799999999999999</v>
      </c>
      <c r="G644" s="2" t="s">
        <v>822</v>
      </c>
      <c r="H644" s="2" t="s">
        <v>822</v>
      </c>
      <c r="I644" s="2" t="s">
        <v>822</v>
      </c>
      <c r="J644" s="2" t="s">
        <v>822</v>
      </c>
      <c r="K644" s="2" t="s">
        <v>822</v>
      </c>
      <c r="L644" s="2" t="s">
        <v>822</v>
      </c>
      <c r="M644" s="2" t="s">
        <v>822</v>
      </c>
      <c r="N644" s="2" t="s">
        <v>4120</v>
      </c>
      <c r="W644" s="31"/>
      <c r="X644" s="31"/>
      <c r="Y644" s="31"/>
      <c r="Z644" s="2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</row>
    <row r="645" spans="1:38" x14ac:dyDescent="0.2">
      <c r="A645" t="s">
        <v>801</v>
      </c>
      <c r="B645" s="5">
        <v>0.87</v>
      </c>
      <c r="C645" s="5" t="str">
        <f t="shared" si="45"/>
        <v>40.87</v>
      </c>
      <c r="D645" s="77">
        <v>8.7999999999999995E-2</v>
      </c>
      <c r="E645" s="2" t="s">
        <v>822</v>
      </c>
      <c r="F645" s="77">
        <v>0.17799999999999999</v>
      </c>
      <c r="G645" s="2" t="s">
        <v>822</v>
      </c>
      <c r="H645" s="2" t="s">
        <v>822</v>
      </c>
      <c r="I645" s="2" t="s">
        <v>822</v>
      </c>
      <c r="J645" s="2" t="s">
        <v>822</v>
      </c>
      <c r="K645" s="2" t="s">
        <v>822</v>
      </c>
      <c r="L645" s="2" t="s">
        <v>822</v>
      </c>
      <c r="M645" s="2" t="s">
        <v>822</v>
      </c>
      <c r="N645" s="2" t="s">
        <v>4120</v>
      </c>
      <c r="W645" s="31"/>
      <c r="X645" s="31"/>
      <c r="Y645" s="31"/>
      <c r="Z645" s="2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</row>
    <row r="646" spans="1:38" x14ac:dyDescent="0.2">
      <c r="A646" t="s">
        <v>801</v>
      </c>
      <c r="B646" s="5">
        <v>0.88</v>
      </c>
      <c r="C646" s="5" t="str">
        <f t="shared" si="45"/>
        <v>40.88</v>
      </c>
      <c r="D646" s="77">
        <v>8.6999999999999994E-2</v>
      </c>
      <c r="E646" s="2" t="s">
        <v>822</v>
      </c>
      <c r="F646" s="77">
        <v>0.17799999999999999</v>
      </c>
      <c r="G646" s="2" t="s">
        <v>822</v>
      </c>
      <c r="H646" s="2" t="s">
        <v>822</v>
      </c>
      <c r="I646" s="2" t="s">
        <v>822</v>
      </c>
      <c r="J646" s="2" t="s">
        <v>822</v>
      </c>
      <c r="K646" s="2" t="s">
        <v>822</v>
      </c>
      <c r="L646" s="2" t="s">
        <v>822</v>
      </c>
      <c r="M646" s="2" t="s">
        <v>822</v>
      </c>
      <c r="N646" s="2" t="s">
        <v>4120</v>
      </c>
      <c r="W646" s="31"/>
      <c r="X646" s="31"/>
      <c r="Y646" s="31"/>
      <c r="Z646" s="2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</row>
    <row r="647" spans="1:38" x14ac:dyDescent="0.2">
      <c r="A647" t="s">
        <v>801</v>
      </c>
      <c r="B647" s="5">
        <v>0.89</v>
      </c>
      <c r="C647" s="5" t="str">
        <f t="shared" si="45"/>
        <v>40.89</v>
      </c>
      <c r="D647" s="77">
        <v>8.5999999999999993E-2</v>
      </c>
      <c r="E647" s="2" t="s">
        <v>822</v>
      </c>
      <c r="F647" s="77">
        <v>0.17799999999999999</v>
      </c>
      <c r="G647" s="2" t="s">
        <v>822</v>
      </c>
      <c r="H647" s="2" t="s">
        <v>822</v>
      </c>
      <c r="I647" s="2" t="s">
        <v>822</v>
      </c>
      <c r="J647" s="2" t="s">
        <v>822</v>
      </c>
      <c r="K647" s="2" t="s">
        <v>822</v>
      </c>
      <c r="L647" s="2" t="s">
        <v>822</v>
      </c>
      <c r="M647" s="2" t="s">
        <v>822</v>
      </c>
      <c r="N647" s="2" t="s">
        <v>4120</v>
      </c>
      <c r="W647" s="31"/>
      <c r="X647" s="31"/>
      <c r="Y647" s="31"/>
      <c r="Z647" s="2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</row>
    <row r="648" spans="1:38" x14ac:dyDescent="0.2">
      <c r="A648" t="s">
        <v>801</v>
      </c>
      <c r="B648" s="5">
        <v>0.9</v>
      </c>
      <c r="C648" s="5" t="str">
        <f t="shared" si="45"/>
        <v>40.9</v>
      </c>
      <c r="D648" s="77">
        <v>8.5000000000000006E-2</v>
      </c>
      <c r="E648" s="2" t="s">
        <v>822</v>
      </c>
      <c r="F648" s="77">
        <v>0.17799999999999999</v>
      </c>
      <c r="G648" s="2" t="s">
        <v>822</v>
      </c>
      <c r="H648" s="2" t="s">
        <v>822</v>
      </c>
      <c r="I648" s="2" t="s">
        <v>822</v>
      </c>
      <c r="J648" s="2" t="s">
        <v>822</v>
      </c>
      <c r="K648" s="2" t="s">
        <v>822</v>
      </c>
      <c r="L648" s="2" t="s">
        <v>822</v>
      </c>
      <c r="M648" s="2" t="s">
        <v>822</v>
      </c>
      <c r="N648" s="2" t="s">
        <v>4120</v>
      </c>
      <c r="W648" s="31"/>
      <c r="X648" s="31"/>
      <c r="Y648" s="31"/>
      <c r="Z648" s="2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</row>
    <row r="649" spans="1:38" x14ac:dyDescent="0.2">
      <c r="A649" t="s">
        <v>801</v>
      </c>
      <c r="B649" s="5">
        <v>0.91</v>
      </c>
      <c r="C649" s="5" t="str">
        <f t="shared" si="45"/>
        <v>40.91</v>
      </c>
      <c r="D649" s="77">
        <v>8.5000000000000006E-2</v>
      </c>
      <c r="E649" s="2" t="s">
        <v>822</v>
      </c>
      <c r="F649" s="77">
        <v>0.17799999999999999</v>
      </c>
      <c r="G649" s="2" t="s">
        <v>822</v>
      </c>
      <c r="H649" s="2" t="s">
        <v>822</v>
      </c>
      <c r="I649" s="2" t="s">
        <v>822</v>
      </c>
      <c r="J649" s="2" t="s">
        <v>822</v>
      </c>
      <c r="K649" s="2" t="s">
        <v>822</v>
      </c>
      <c r="L649" s="2" t="s">
        <v>822</v>
      </c>
      <c r="M649" s="2" t="s">
        <v>822</v>
      </c>
      <c r="N649" s="2" t="s">
        <v>4120</v>
      </c>
      <c r="W649" s="31"/>
      <c r="X649" s="31"/>
      <c r="Y649" s="31"/>
      <c r="Z649" s="2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</row>
    <row r="650" spans="1:38" x14ac:dyDescent="0.2">
      <c r="A650" t="s">
        <v>801</v>
      </c>
      <c r="B650" s="5">
        <v>0.92</v>
      </c>
      <c r="C650" s="5" t="str">
        <f t="shared" si="45"/>
        <v>40.92</v>
      </c>
      <c r="D650" s="77">
        <v>8.4000000000000005E-2</v>
      </c>
      <c r="E650" s="2" t="s">
        <v>822</v>
      </c>
      <c r="F650" s="77">
        <v>0.17799999999999999</v>
      </c>
      <c r="G650" s="2" t="s">
        <v>822</v>
      </c>
      <c r="H650" s="2" t="s">
        <v>822</v>
      </c>
      <c r="I650" s="2" t="s">
        <v>822</v>
      </c>
      <c r="J650" s="2" t="s">
        <v>822</v>
      </c>
      <c r="K650" s="2" t="s">
        <v>822</v>
      </c>
      <c r="L650" s="2" t="s">
        <v>822</v>
      </c>
      <c r="M650" s="2" t="s">
        <v>822</v>
      </c>
      <c r="N650" s="2" t="s">
        <v>4120</v>
      </c>
      <c r="W650" s="31"/>
      <c r="X650" s="31"/>
      <c r="Y650" s="31"/>
      <c r="Z650" s="2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</row>
    <row r="651" spans="1:38" x14ac:dyDescent="0.2">
      <c r="A651" t="s">
        <v>801</v>
      </c>
      <c r="B651" s="5">
        <v>0.93</v>
      </c>
      <c r="C651" s="5" t="str">
        <f t="shared" si="45"/>
        <v>40.93</v>
      </c>
      <c r="D651" s="77">
        <v>8.3000000000000004E-2</v>
      </c>
      <c r="E651" s="2" t="s">
        <v>822</v>
      </c>
      <c r="F651" s="77">
        <v>0.17799999999999999</v>
      </c>
      <c r="G651" s="2" t="s">
        <v>822</v>
      </c>
      <c r="H651" s="2" t="s">
        <v>822</v>
      </c>
      <c r="I651" s="2" t="s">
        <v>822</v>
      </c>
      <c r="J651" s="2" t="s">
        <v>822</v>
      </c>
      <c r="K651" s="2" t="s">
        <v>822</v>
      </c>
      <c r="L651" s="2" t="s">
        <v>822</v>
      </c>
      <c r="M651" s="2" t="s">
        <v>822</v>
      </c>
      <c r="N651" s="2" t="s">
        <v>4120</v>
      </c>
      <c r="W651" s="31"/>
      <c r="X651" s="31"/>
      <c r="Y651" s="31"/>
      <c r="Z651" s="2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</row>
    <row r="652" spans="1:38" x14ac:dyDescent="0.2">
      <c r="A652" t="s">
        <v>801</v>
      </c>
      <c r="B652" s="5">
        <v>0.94</v>
      </c>
      <c r="C652" s="5" t="str">
        <f t="shared" si="45"/>
        <v>40.94</v>
      </c>
      <c r="D652" s="77">
        <v>8.1000000000000003E-2</v>
      </c>
      <c r="E652" s="2" t="s">
        <v>822</v>
      </c>
      <c r="F652" s="77">
        <v>0.17799999999999999</v>
      </c>
      <c r="G652" s="2" t="s">
        <v>822</v>
      </c>
      <c r="H652" s="2" t="s">
        <v>822</v>
      </c>
      <c r="I652" s="2" t="s">
        <v>822</v>
      </c>
      <c r="J652" s="2" t="s">
        <v>822</v>
      </c>
      <c r="K652" s="2" t="s">
        <v>822</v>
      </c>
      <c r="L652" s="2" t="s">
        <v>822</v>
      </c>
      <c r="M652" s="2" t="s">
        <v>822</v>
      </c>
      <c r="N652" s="2" t="s">
        <v>4120</v>
      </c>
      <c r="W652" s="31"/>
      <c r="X652" s="31"/>
      <c r="Y652" s="31"/>
      <c r="Z652" s="2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</row>
    <row r="653" spans="1:38" x14ac:dyDescent="0.2">
      <c r="A653" t="s">
        <v>801</v>
      </c>
      <c r="B653" s="5">
        <v>0.95</v>
      </c>
      <c r="C653" s="5" t="str">
        <f t="shared" si="45"/>
        <v>40.95</v>
      </c>
      <c r="D653" s="77">
        <v>8.1000000000000003E-2</v>
      </c>
      <c r="E653" s="2" t="s">
        <v>822</v>
      </c>
      <c r="F653" s="77">
        <v>0.17799999999999999</v>
      </c>
      <c r="G653" s="2" t="s">
        <v>822</v>
      </c>
      <c r="H653" s="2" t="s">
        <v>822</v>
      </c>
      <c r="I653" s="2" t="s">
        <v>822</v>
      </c>
      <c r="J653" s="2" t="s">
        <v>822</v>
      </c>
      <c r="K653" s="2" t="s">
        <v>822</v>
      </c>
      <c r="L653" s="2" t="s">
        <v>822</v>
      </c>
      <c r="M653" s="2" t="s">
        <v>822</v>
      </c>
      <c r="N653" s="2" t="s">
        <v>4120</v>
      </c>
      <c r="W653" s="31"/>
      <c r="X653" s="31"/>
      <c r="Y653" s="31"/>
      <c r="Z653" s="2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</row>
    <row r="654" spans="1:38" x14ac:dyDescent="0.2">
      <c r="A654" t="s">
        <v>801</v>
      </c>
      <c r="B654" s="5">
        <v>0.96</v>
      </c>
      <c r="C654" s="5" t="str">
        <f t="shared" si="45"/>
        <v>40.96</v>
      </c>
      <c r="D654" s="77">
        <v>0.08</v>
      </c>
      <c r="E654" s="2" t="s">
        <v>822</v>
      </c>
      <c r="F654" s="77">
        <v>0.17799999999999999</v>
      </c>
      <c r="G654" s="2" t="s">
        <v>822</v>
      </c>
      <c r="H654" s="2" t="s">
        <v>822</v>
      </c>
      <c r="I654" s="2" t="s">
        <v>822</v>
      </c>
      <c r="J654" s="2" t="s">
        <v>822</v>
      </c>
      <c r="K654" s="2" t="s">
        <v>822</v>
      </c>
      <c r="L654" s="2" t="s">
        <v>822</v>
      </c>
      <c r="M654" s="2" t="s">
        <v>822</v>
      </c>
      <c r="N654" s="2" t="s">
        <v>4120</v>
      </c>
      <c r="W654" s="31"/>
      <c r="X654" s="31"/>
      <c r="Y654" s="31"/>
      <c r="Z654" s="2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</row>
    <row r="655" spans="1:38" x14ac:dyDescent="0.2">
      <c r="A655" t="s">
        <v>801</v>
      </c>
      <c r="B655" s="5">
        <v>0.97</v>
      </c>
      <c r="C655" s="5" t="str">
        <f t="shared" si="45"/>
        <v>40.97</v>
      </c>
      <c r="D655" s="77">
        <v>7.9000000000000001E-2</v>
      </c>
      <c r="E655" s="2" t="s">
        <v>822</v>
      </c>
      <c r="F655" s="77">
        <v>0.17799999999999999</v>
      </c>
      <c r="G655" s="2" t="s">
        <v>822</v>
      </c>
      <c r="H655" s="2" t="s">
        <v>822</v>
      </c>
      <c r="I655" s="2" t="s">
        <v>822</v>
      </c>
      <c r="J655" s="2" t="s">
        <v>822</v>
      </c>
      <c r="K655" s="2" t="s">
        <v>822</v>
      </c>
      <c r="L655" s="2" t="s">
        <v>822</v>
      </c>
      <c r="M655" s="2" t="s">
        <v>822</v>
      </c>
      <c r="N655" s="2" t="s">
        <v>4120</v>
      </c>
      <c r="W655" s="31"/>
      <c r="X655" s="31"/>
      <c r="Y655" s="31"/>
      <c r="Z655" s="2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</row>
    <row r="656" spans="1:38" x14ac:dyDescent="0.2">
      <c r="A656" t="s">
        <v>801</v>
      </c>
      <c r="B656" s="5">
        <v>0.98</v>
      </c>
      <c r="C656" s="5" t="str">
        <f t="shared" si="45"/>
        <v>40.98</v>
      </c>
      <c r="D656" s="77">
        <v>7.8E-2</v>
      </c>
      <c r="E656" s="2" t="s">
        <v>822</v>
      </c>
      <c r="F656" s="77">
        <v>0.17799999999999999</v>
      </c>
      <c r="G656" s="2" t="s">
        <v>822</v>
      </c>
      <c r="H656" s="2" t="s">
        <v>822</v>
      </c>
      <c r="I656" s="2" t="s">
        <v>822</v>
      </c>
      <c r="J656" s="2" t="s">
        <v>822</v>
      </c>
      <c r="K656" s="2" t="s">
        <v>822</v>
      </c>
      <c r="L656" s="2" t="s">
        <v>822</v>
      </c>
      <c r="M656" s="2" t="s">
        <v>822</v>
      </c>
      <c r="N656" s="2" t="s">
        <v>4120</v>
      </c>
      <c r="W656" s="31"/>
      <c r="X656" s="31"/>
      <c r="Y656" s="31"/>
      <c r="Z656" s="2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</row>
    <row r="657" spans="1:38" x14ac:dyDescent="0.2">
      <c r="A657" t="s">
        <v>801</v>
      </c>
      <c r="B657" s="5">
        <v>0.99</v>
      </c>
      <c r="C657" s="5" t="str">
        <f t="shared" si="45"/>
        <v>40.99</v>
      </c>
      <c r="D657" s="77">
        <v>7.6999999999999999E-2</v>
      </c>
      <c r="E657" s="2" t="s">
        <v>822</v>
      </c>
      <c r="F657" s="77">
        <v>0.17799999999999999</v>
      </c>
      <c r="G657" s="2" t="s">
        <v>822</v>
      </c>
      <c r="H657" s="2" t="s">
        <v>822</v>
      </c>
      <c r="I657" s="2" t="s">
        <v>822</v>
      </c>
      <c r="J657" s="2" t="s">
        <v>822</v>
      </c>
      <c r="K657" s="2" t="s">
        <v>822</v>
      </c>
      <c r="L657" s="2" t="s">
        <v>822</v>
      </c>
      <c r="M657" s="2" t="s">
        <v>822</v>
      </c>
      <c r="N657" s="2" t="s">
        <v>4120</v>
      </c>
      <c r="W657" s="31"/>
      <c r="X657" s="31"/>
      <c r="Y657" s="31"/>
      <c r="Z657" s="2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</row>
    <row r="658" spans="1:38" x14ac:dyDescent="0.2">
      <c r="A658" t="s">
        <v>801</v>
      </c>
      <c r="B658" s="5">
        <v>1</v>
      </c>
      <c r="C658" s="5" t="str">
        <f t="shared" si="45"/>
        <v>41</v>
      </c>
      <c r="D658" s="77">
        <v>7.5999999999999998E-2</v>
      </c>
      <c r="E658" s="2" t="s">
        <v>822</v>
      </c>
      <c r="F658" s="77">
        <v>0.17799999999999999</v>
      </c>
      <c r="G658" s="2" t="s">
        <v>822</v>
      </c>
      <c r="H658" s="2" t="s">
        <v>822</v>
      </c>
      <c r="I658" s="2" t="s">
        <v>822</v>
      </c>
      <c r="J658" s="2" t="s">
        <v>822</v>
      </c>
      <c r="K658" s="2" t="s">
        <v>822</v>
      </c>
      <c r="L658" s="2" t="s">
        <v>822</v>
      </c>
      <c r="M658" s="2" t="s">
        <v>822</v>
      </c>
      <c r="N658" s="2" t="s">
        <v>4120</v>
      </c>
      <c r="W658" s="31"/>
      <c r="X658" s="31"/>
      <c r="Y658" s="31"/>
      <c r="Z658" s="2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</row>
    <row r="659" spans="1:38" x14ac:dyDescent="0.2">
      <c r="A659" t="s">
        <v>801</v>
      </c>
      <c r="B659" s="5">
        <v>1.01</v>
      </c>
      <c r="C659" s="5" t="str">
        <f t="shared" si="45"/>
        <v>41.01</v>
      </c>
      <c r="D659" s="77">
        <v>7.4999999999999997E-2</v>
      </c>
      <c r="E659" s="2" t="s">
        <v>822</v>
      </c>
      <c r="F659" s="77">
        <v>0.17799999999999999</v>
      </c>
      <c r="G659" s="2" t="s">
        <v>822</v>
      </c>
      <c r="H659" s="2" t="s">
        <v>822</v>
      </c>
      <c r="I659" s="2" t="s">
        <v>822</v>
      </c>
      <c r="J659" s="2" t="s">
        <v>822</v>
      </c>
      <c r="K659" s="2" t="s">
        <v>822</v>
      </c>
      <c r="L659" s="2" t="s">
        <v>822</v>
      </c>
      <c r="M659" s="2" t="s">
        <v>822</v>
      </c>
      <c r="N659" s="2" t="s">
        <v>4120</v>
      </c>
      <c r="W659" s="31"/>
      <c r="X659" s="31"/>
      <c r="Y659" s="31"/>
      <c r="Z659" s="2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</row>
    <row r="660" spans="1:38" x14ac:dyDescent="0.2">
      <c r="A660" t="s">
        <v>801</v>
      </c>
      <c r="B660" s="5">
        <v>1.02</v>
      </c>
      <c r="C660" s="5" t="str">
        <f t="shared" si="45"/>
        <v>41.02</v>
      </c>
      <c r="D660" s="77">
        <v>7.4999999999999997E-2</v>
      </c>
      <c r="E660" s="2" t="s">
        <v>822</v>
      </c>
      <c r="F660" s="77">
        <v>0.17799999999999999</v>
      </c>
      <c r="G660" s="2" t="s">
        <v>822</v>
      </c>
      <c r="H660" s="2" t="s">
        <v>822</v>
      </c>
      <c r="I660" s="2" t="s">
        <v>822</v>
      </c>
      <c r="J660" s="2" t="s">
        <v>822</v>
      </c>
      <c r="K660" s="2" t="s">
        <v>822</v>
      </c>
      <c r="L660" s="2" t="s">
        <v>822</v>
      </c>
      <c r="M660" s="2" t="s">
        <v>822</v>
      </c>
      <c r="N660" s="2" t="s">
        <v>4120</v>
      </c>
      <c r="W660" s="31"/>
      <c r="X660" s="31"/>
      <c r="Y660" s="31"/>
      <c r="Z660" s="2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</row>
    <row r="661" spans="1:38" x14ac:dyDescent="0.2">
      <c r="A661" t="s">
        <v>801</v>
      </c>
      <c r="B661" s="5">
        <v>1.03</v>
      </c>
      <c r="C661" s="5" t="str">
        <f t="shared" si="45"/>
        <v>41.03</v>
      </c>
      <c r="D661" s="77">
        <v>7.3999999999999996E-2</v>
      </c>
      <c r="E661" s="2" t="s">
        <v>822</v>
      </c>
      <c r="F661" s="77">
        <v>0.17799999999999999</v>
      </c>
      <c r="G661" s="2" t="s">
        <v>822</v>
      </c>
      <c r="H661" s="2" t="s">
        <v>822</v>
      </c>
      <c r="I661" s="2" t="s">
        <v>822</v>
      </c>
      <c r="J661" s="2" t="s">
        <v>822</v>
      </c>
      <c r="K661" s="2" t="s">
        <v>822</v>
      </c>
      <c r="L661" s="2" t="s">
        <v>822</v>
      </c>
      <c r="M661" s="2" t="s">
        <v>822</v>
      </c>
      <c r="N661" s="2" t="s">
        <v>4120</v>
      </c>
      <c r="W661" s="31"/>
      <c r="X661" s="31"/>
      <c r="Y661" s="31"/>
      <c r="Z661" s="2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</row>
    <row r="662" spans="1:38" x14ac:dyDescent="0.2">
      <c r="A662" t="s">
        <v>801</v>
      </c>
      <c r="B662" s="5">
        <v>1.04</v>
      </c>
      <c r="C662" s="5" t="str">
        <f t="shared" si="45"/>
        <v>41.04</v>
      </c>
      <c r="D662" s="77">
        <v>7.2999999999999995E-2</v>
      </c>
      <c r="E662" s="2" t="s">
        <v>822</v>
      </c>
      <c r="F662" s="77">
        <v>0.17799999999999999</v>
      </c>
      <c r="G662" s="2" t="s">
        <v>822</v>
      </c>
      <c r="H662" s="2" t="s">
        <v>822</v>
      </c>
      <c r="I662" s="2" t="s">
        <v>822</v>
      </c>
      <c r="J662" s="2" t="s">
        <v>822</v>
      </c>
      <c r="K662" s="2" t="s">
        <v>822</v>
      </c>
      <c r="L662" s="2" t="s">
        <v>822</v>
      </c>
      <c r="M662" s="2" t="s">
        <v>822</v>
      </c>
      <c r="N662" s="2" t="s">
        <v>4120</v>
      </c>
      <c r="W662" s="31"/>
      <c r="X662" s="31"/>
      <c r="Y662" s="31"/>
      <c r="Z662" s="2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</row>
    <row r="663" spans="1:38" x14ac:dyDescent="0.2">
      <c r="A663" t="s">
        <v>801</v>
      </c>
      <c r="B663" s="5">
        <v>1.05</v>
      </c>
      <c r="C663" s="5" t="str">
        <f t="shared" si="45"/>
        <v>41.05</v>
      </c>
      <c r="D663" s="77">
        <v>7.1999999999999995E-2</v>
      </c>
      <c r="E663" s="2" t="s">
        <v>822</v>
      </c>
      <c r="F663" s="77">
        <v>0.17799999999999999</v>
      </c>
      <c r="G663" s="2" t="s">
        <v>822</v>
      </c>
      <c r="H663" s="2" t="s">
        <v>822</v>
      </c>
      <c r="I663" s="2" t="s">
        <v>822</v>
      </c>
      <c r="J663" s="2" t="s">
        <v>822</v>
      </c>
      <c r="K663" s="2" t="s">
        <v>822</v>
      </c>
      <c r="L663" s="2" t="s">
        <v>822</v>
      </c>
      <c r="M663" s="2" t="s">
        <v>822</v>
      </c>
      <c r="N663" s="2" t="s">
        <v>4120</v>
      </c>
      <c r="W663" s="31"/>
      <c r="X663" s="31"/>
      <c r="Y663" s="31"/>
      <c r="Z663" s="2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</row>
    <row r="664" spans="1:38" x14ac:dyDescent="0.2">
      <c r="A664" t="s">
        <v>801</v>
      </c>
      <c r="B664" s="5">
        <v>1.06</v>
      </c>
      <c r="C664" s="5" t="str">
        <f t="shared" si="45"/>
        <v>41.06</v>
      </c>
      <c r="D664" s="77">
        <v>7.0999999999999994E-2</v>
      </c>
      <c r="E664" s="2" t="s">
        <v>822</v>
      </c>
      <c r="F664" s="77">
        <v>0.17799999999999999</v>
      </c>
      <c r="G664" s="2" t="s">
        <v>822</v>
      </c>
      <c r="H664" s="2" t="s">
        <v>822</v>
      </c>
      <c r="I664" s="2" t="s">
        <v>822</v>
      </c>
      <c r="J664" s="2" t="s">
        <v>822</v>
      </c>
      <c r="K664" s="2" t="s">
        <v>822</v>
      </c>
      <c r="L664" s="2" t="s">
        <v>822</v>
      </c>
      <c r="M664" s="2" t="s">
        <v>822</v>
      </c>
      <c r="N664" s="2" t="s">
        <v>4120</v>
      </c>
      <c r="W664" s="31"/>
      <c r="X664" s="31"/>
      <c r="Y664" s="31"/>
      <c r="Z664" s="2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</row>
    <row r="665" spans="1:38" x14ac:dyDescent="0.2">
      <c r="A665" t="s">
        <v>801</v>
      </c>
      <c r="B665" s="5">
        <v>1.07</v>
      </c>
      <c r="C665" s="5" t="str">
        <f t="shared" si="45"/>
        <v>41.07</v>
      </c>
      <c r="D665" s="77">
        <v>7.0000000000000007E-2</v>
      </c>
      <c r="E665" s="2" t="s">
        <v>822</v>
      </c>
      <c r="F665" s="77">
        <v>0.17799999999999999</v>
      </c>
      <c r="G665" s="2" t="s">
        <v>822</v>
      </c>
      <c r="H665" s="2" t="s">
        <v>822</v>
      </c>
      <c r="I665" s="2" t="s">
        <v>822</v>
      </c>
      <c r="J665" s="2" t="s">
        <v>822</v>
      </c>
      <c r="K665" s="2" t="s">
        <v>822</v>
      </c>
      <c r="L665" s="2" t="s">
        <v>822</v>
      </c>
      <c r="M665" s="2" t="s">
        <v>822</v>
      </c>
      <c r="N665" s="2" t="s">
        <v>4120</v>
      </c>
      <c r="W665" s="31"/>
      <c r="X665" s="31"/>
      <c r="Y665" s="31"/>
      <c r="Z665" s="2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</row>
    <row r="666" spans="1:38" x14ac:dyDescent="0.2">
      <c r="A666" t="s">
        <v>801</v>
      </c>
      <c r="B666" s="5">
        <v>1.08</v>
      </c>
      <c r="C666" s="5" t="str">
        <f t="shared" si="45"/>
        <v>41.08</v>
      </c>
      <c r="D666" s="77">
        <v>6.9000000000000006E-2</v>
      </c>
      <c r="E666" s="2" t="s">
        <v>822</v>
      </c>
      <c r="F666" s="77">
        <v>0.17799999999999999</v>
      </c>
      <c r="G666" s="2" t="s">
        <v>822</v>
      </c>
      <c r="H666" s="2" t="s">
        <v>822</v>
      </c>
      <c r="I666" s="2" t="s">
        <v>822</v>
      </c>
      <c r="J666" s="2" t="s">
        <v>822</v>
      </c>
      <c r="K666" s="2" t="s">
        <v>822</v>
      </c>
      <c r="L666" s="2" t="s">
        <v>822</v>
      </c>
      <c r="M666" s="2" t="s">
        <v>822</v>
      </c>
      <c r="N666" s="2" t="s">
        <v>4120</v>
      </c>
      <c r="W666" s="31"/>
      <c r="X666" s="31"/>
      <c r="Y666" s="31"/>
      <c r="Z666" s="2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</row>
    <row r="667" spans="1:38" x14ac:dyDescent="0.2">
      <c r="A667" t="s">
        <v>801</v>
      </c>
      <c r="B667" s="5">
        <v>1.0900000000000001</v>
      </c>
      <c r="C667" s="5" t="str">
        <f t="shared" si="45"/>
        <v>41.09</v>
      </c>
      <c r="D667" s="77">
        <v>6.8000000000000005E-2</v>
      </c>
      <c r="E667" s="2" t="s">
        <v>822</v>
      </c>
      <c r="F667" s="77">
        <v>0.17799999999999999</v>
      </c>
      <c r="G667" s="2" t="s">
        <v>822</v>
      </c>
      <c r="H667" s="2" t="s">
        <v>822</v>
      </c>
      <c r="I667" s="2" t="s">
        <v>822</v>
      </c>
      <c r="J667" s="2" t="s">
        <v>822</v>
      </c>
      <c r="K667" s="2" t="s">
        <v>822</v>
      </c>
      <c r="L667" s="2" t="s">
        <v>822</v>
      </c>
      <c r="M667" s="2" t="s">
        <v>822</v>
      </c>
      <c r="N667" s="2" t="s">
        <v>4120</v>
      </c>
      <c r="W667" s="31"/>
      <c r="X667" s="31"/>
      <c r="Y667" s="31"/>
      <c r="Z667" s="2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</row>
    <row r="668" spans="1:38" x14ac:dyDescent="0.2">
      <c r="A668" t="s">
        <v>801</v>
      </c>
      <c r="B668" s="5">
        <v>1.1000000000000001</v>
      </c>
      <c r="C668" s="5" t="str">
        <f t="shared" si="45"/>
        <v>41.1</v>
      </c>
      <c r="D668" s="77">
        <v>6.7000000000000004E-2</v>
      </c>
      <c r="E668" s="2" t="s">
        <v>822</v>
      </c>
      <c r="F668" s="77">
        <v>0.17799999999999999</v>
      </c>
      <c r="G668" s="2" t="s">
        <v>822</v>
      </c>
      <c r="H668" s="2" t="s">
        <v>822</v>
      </c>
      <c r="I668" s="2" t="s">
        <v>822</v>
      </c>
      <c r="J668" s="2" t="s">
        <v>822</v>
      </c>
      <c r="K668" s="2" t="s">
        <v>822</v>
      </c>
      <c r="L668" s="2" t="s">
        <v>822</v>
      </c>
      <c r="M668" s="2" t="s">
        <v>822</v>
      </c>
      <c r="N668" s="2" t="s">
        <v>4120</v>
      </c>
      <c r="W668" s="31"/>
      <c r="X668" s="31"/>
      <c r="Y668" s="31"/>
      <c r="Z668" s="2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</row>
    <row r="669" spans="1:38" x14ac:dyDescent="0.2">
      <c r="A669" t="s">
        <v>801</v>
      </c>
      <c r="B669" s="5">
        <v>1.1100000000000001</v>
      </c>
      <c r="C669" s="5" t="str">
        <f t="shared" si="45"/>
        <v>41.11</v>
      </c>
      <c r="D669" s="77">
        <v>6.7000000000000004E-2</v>
      </c>
      <c r="E669" s="2" t="s">
        <v>822</v>
      </c>
      <c r="F669" s="77">
        <v>0.17799999999999999</v>
      </c>
      <c r="G669" s="2" t="s">
        <v>822</v>
      </c>
      <c r="H669" s="2" t="s">
        <v>822</v>
      </c>
      <c r="I669" s="2" t="s">
        <v>822</v>
      </c>
      <c r="J669" s="2" t="s">
        <v>822</v>
      </c>
      <c r="K669" s="2" t="s">
        <v>822</v>
      </c>
      <c r="L669" s="2" t="s">
        <v>822</v>
      </c>
      <c r="M669" s="2" t="s">
        <v>822</v>
      </c>
      <c r="N669" s="2" t="s">
        <v>4120</v>
      </c>
      <c r="W669" s="31"/>
      <c r="X669" s="31"/>
      <c r="Y669" s="31"/>
      <c r="Z669" s="2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</row>
    <row r="670" spans="1:38" x14ac:dyDescent="0.2">
      <c r="A670" t="s">
        <v>801</v>
      </c>
      <c r="B670" s="5">
        <v>1.1200000000000001</v>
      </c>
      <c r="C670" s="5" t="str">
        <f t="shared" si="45"/>
        <v>41.12</v>
      </c>
      <c r="D670" s="77">
        <v>6.6000000000000003E-2</v>
      </c>
      <c r="E670" s="2" t="s">
        <v>822</v>
      </c>
      <c r="F670" s="77">
        <v>0.17799999999999999</v>
      </c>
      <c r="G670" s="2" t="s">
        <v>822</v>
      </c>
      <c r="H670" s="2" t="s">
        <v>822</v>
      </c>
      <c r="I670" s="2" t="s">
        <v>822</v>
      </c>
      <c r="J670" s="2" t="s">
        <v>822</v>
      </c>
      <c r="K670" s="2" t="s">
        <v>822</v>
      </c>
      <c r="L670" s="2" t="s">
        <v>822</v>
      </c>
      <c r="M670" s="2" t="s">
        <v>822</v>
      </c>
      <c r="N670" s="2" t="s">
        <v>4120</v>
      </c>
      <c r="W670" s="31"/>
      <c r="X670" s="31"/>
      <c r="Y670" s="31"/>
      <c r="Z670" s="2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</row>
    <row r="671" spans="1:38" x14ac:dyDescent="0.2">
      <c r="A671" t="s">
        <v>801</v>
      </c>
      <c r="B671" s="5">
        <v>1.1299999999999999</v>
      </c>
      <c r="C671" s="5" t="str">
        <f t="shared" si="45"/>
        <v>41.13</v>
      </c>
      <c r="D671" s="77">
        <v>6.5000000000000002E-2</v>
      </c>
      <c r="E671" s="2" t="s">
        <v>822</v>
      </c>
      <c r="F671" s="77">
        <v>0.17799999999999999</v>
      </c>
      <c r="G671" s="2" t="s">
        <v>822</v>
      </c>
      <c r="H671" s="2" t="s">
        <v>822</v>
      </c>
      <c r="I671" s="2" t="s">
        <v>822</v>
      </c>
      <c r="J671" s="2" t="s">
        <v>822</v>
      </c>
      <c r="K671" s="2" t="s">
        <v>822</v>
      </c>
      <c r="L671" s="2" t="s">
        <v>822</v>
      </c>
      <c r="M671" s="2" t="s">
        <v>822</v>
      </c>
      <c r="N671" s="2" t="s">
        <v>4120</v>
      </c>
      <c r="W671" s="31"/>
      <c r="X671" s="31"/>
      <c r="Y671" s="31"/>
      <c r="Z671" s="2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</row>
    <row r="672" spans="1:38" x14ac:dyDescent="0.2">
      <c r="A672" t="s">
        <v>801</v>
      </c>
      <c r="B672" s="5">
        <v>1.1399999999999999</v>
      </c>
      <c r="C672" s="5" t="str">
        <f t="shared" si="45"/>
        <v>41.14</v>
      </c>
      <c r="D672" s="77">
        <v>6.4000000000000001E-2</v>
      </c>
      <c r="E672" s="2" t="s">
        <v>822</v>
      </c>
      <c r="F672" s="77">
        <v>0.17799999999999999</v>
      </c>
      <c r="G672" s="2" t="s">
        <v>822</v>
      </c>
      <c r="H672" s="2" t="s">
        <v>822</v>
      </c>
      <c r="I672" s="2" t="s">
        <v>822</v>
      </c>
      <c r="J672" s="2" t="s">
        <v>822</v>
      </c>
      <c r="K672" s="2" t="s">
        <v>822</v>
      </c>
      <c r="L672" s="2" t="s">
        <v>822</v>
      </c>
      <c r="M672" s="2" t="s">
        <v>822</v>
      </c>
      <c r="N672" s="2" t="s">
        <v>4120</v>
      </c>
      <c r="W672" s="31"/>
      <c r="X672" s="31"/>
      <c r="Y672" s="31"/>
      <c r="Z672" s="2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</row>
    <row r="673" spans="1:38" x14ac:dyDescent="0.2">
      <c r="A673" t="s">
        <v>801</v>
      </c>
      <c r="B673" s="5">
        <v>1.1499999999999999</v>
      </c>
      <c r="C673" s="5" t="str">
        <f t="shared" si="45"/>
        <v>41.15</v>
      </c>
      <c r="D673" s="77">
        <v>6.3E-2</v>
      </c>
      <c r="E673" s="2" t="s">
        <v>822</v>
      </c>
      <c r="F673" s="77">
        <v>0.17799999999999999</v>
      </c>
      <c r="G673" s="2" t="s">
        <v>822</v>
      </c>
      <c r="H673" s="2" t="s">
        <v>822</v>
      </c>
      <c r="I673" s="2" t="s">
        <v>822</v>
      </c>
      <c r="J673" s="2" t="s">
        <v>822</v>
      </c>
      <c r="K673" s="2" t="s">
        <v>822</v>
      </c>
      <c r="L673" s="2" t="s">
        <v>822</v>
      </c>
      <c r="M673" s="2" t="s">
        <v>822</v>
      </c>
      <c r="N673" s="2" t="s">
        <v>4120</v>
      </c>
      <c r="W673" s="31"/>
      <c r="X673" s="31"/>
      <c r="Y673" s="31"/>
      <c r="Z673" s="2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</row>
    <row r="674" spans="1:38" x14ac:dyDescent="0.2">
      <c r="A674" t="s">
        <v>801</v>
      </c>
      <c r="B674" s="5">
        <v>1.1599999999999999</v>
      </c>
      <c r="C674" s="5" t="str">
        <f t="shared" si="45"/>
        <v>41.16</v>
      </c>
      <c r="D674" s="77">
        <v>6.2E-2</v>
      </c>
      <c r="E674" s="2" t="s">
        <v>822</v>
      </c>
      <c r="F674" s="77">
        <v>0.17799999999999999</v>
      </c>
      <c r="G674" s="2" t="s">
        <v>822</v>
      </c>
      <c r="H674" s="2" t="s">
        <v>822</v>
      </c>
      <c r="I674" s="2" t="s">
        <v>822</v>
      </c>
      <c r="J674" s="2" t="s">
        <v>822</v>
      </c>
      <c r="K674" s="2" t="s">
        <v>822</v>
      </c>
      <c r="L674" s="2" t="s">
        <v>822</v>
      </c>
      <c r="M674" s="2" t="s">
        <v>822</v>
      </c>
      <c r="N674" s="2" t="s">
        <v>4120</v>
      </c>
      <c r="W674" s="31"/>
      <c r="X674" s="31"/>
      <c r="Y674" s="31"/>
      <c r="Z674" s="2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</row>
    <row r="675" spans="1:38" x14ac:dyDescent="0.2">
      <c r="A675" t="s">
        <v>801</v>
      </c>
      <c r="B675" s="5">
        <v>1.17</v>
      </c>
      <c r="C675" s="5" t="str">
        <f t="shared" si="45"/>
        <v>41.17</v>
      </c>
      <c r="D675" s="77">
        <v>6.0999999999999999E-2</v>
      </c>
      <c r="E675" s="2" t="s">
        <v>822</v>
      </c>
      <c r="F675" s="77">
        <v>0.17799999999999999</v>
      </c>
      <c r="G675" s="2" t="s">
        <v>822</v>
      </c>
      <c r="H675" s="2" t="s">
        <v>822</v>
      </c>
      <c r="I675" s="2" t="s">
        <v>822</v>
      </c>
      <c r="J675" s="2" t="s">
        <v>822</v>
      </c>
      <c r="K675" s="2" t="s">
        <v>822</v>
      </c>
      <c r="L675" s="2" t="s">
        <v>822</v>
      </c>
      <c r="M675" s="2" t="s">
        <v>822</v>
      </c>
      <c r="N675" s="2" t="s">
        <v>4120</v>
      </c>
      <c r="W675" s="31"/>
      <c r="X675" s="31"/>
      <c r="Y675" s="31"/>
      <c r="Z675" s="2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</row>
    <row r="676" spans="1:38" x14ac:dyDescent="0.2">
      <c r="A676" t="s">
        <v>801</v>
      </c>
      <c r="B676" s="5">
        <v>1.18</v>
      </c>
      <c r="C676" s="5" t="str">
        <f t="shared" ref="C676:C739" si="46">SUBSTITUTE(4&amp;B676," ","")</f>
        <v>41.18</v>
      </c>
      <c r="D676" s="77">
        <v>0.06</v>
      </c>
      <c r="E676" s="2" t="s">
        <v>822</v>
      </c>
      <c r="F676" s="77">
        <v>0.17799999999999999</v>
      </c>
      <c r="G676" s="2" t="s">
        <v>822</v>
      </c>
      <c r="H676" s="2" t="s">
        <v>822</v>
      </c>
      <c r="I676" s="2" t="s">
        <v>822</v>
      </c>
      <c r="J676" s="2" t="s">
        <v>822</v>
      </c>
      <c r="K676" s="2" t="s">
        <v>822</v>
      </c>
      <c r="L676" s="2" t="s">
        <v>822</v>
      </c>
      <c r="M676" s="2" t="s">
        <v>822</v>
      </c>
      <c r="N676" s="2" t="s">
        <v>4120</v>
      </c>
      <c r="W676" s="31"/>
      <c r="X676" s="31"/>
      <c r="Y676" s="31"/>
      <c r="Z676" s="2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</row>
    <row r="677" spans="1:38" x14ac:dyDescent="0.2">
      <c r="A677" t="s">
        <v>801</v>
      </c>
      <c r="B677" s="5">
        <v>1.19</v>
      </c>
      <c r="C677" s="5" t="str">
        <f t="shared" si="46"/>
        <v>41.19</v>
      </c>
      <c r="D677" s="77">
        <v>5.8999999999999997E-2</v>
      </c>
      <c r="E677" s="2" t="s">
        <v>822</v>
      </c>
      <c r="F677" s="77">
        <v>0.17799999999999999</v>
      </c>
      <c r="G677" s="2" t="s">
        <v>822</v>
      </c>
      <c r="H677" s="2" t="s">
        <v>822</v>
      </c>
      <c r="I677" s="2" t="s">
        <v>822</v>
      </c>
      <c r="J677" s="2" t="s">
        <v>822</v>
      </c>
      <c r="K677" s="2" t="s">
        <v>822</v>
      </c>
      <c r="L677" s="2" t="s">
        <v>822</v>
      </c>
      <c r="M677" s="2" t="s">
        <v>822</v>
      </c>
      <c r="N677" s="2" t="s">
        <v>4120</v>
      </c>
      <c r="W677" s="31"/>
      <c r="X677" s="31"/>
      <c r="Y677" s="31"/>
      <c r="Z677" s="2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</row>
    <row r="678" spans="1:38" x14ac:dyDescent="0.2">
      <c r="A678" t="s">
        <v>801</v>
      </c>
      <c r="B678" s="5">
        <v>1.2</v>
      </c>
      <c r="C678" s="5" t="str">
        <f t="shared" si="46"/>
        <v>41.2</v>
      </c>
      <c r="D678" s="77">
        <v>5.8000000000000003E-2</v>
      </c>
      <c r="E678" s="2" t="s">
        <v>822</v>
      </c>
      <c r="F678" s="77">
        <v>0.17799999999999999</v>
      </c>
      <c r="G678" s="2" t="s">
        <v>822</v>
      </c>
      <c r="H678" s="2" t="s">
        <v>822</v>
      </c>
      <c r="I678" s="2" t="s">
        <v>822</v>
      </c>
      <c r="J678" s="2" t="s">
        <v>822</v>
      </c>
      <c r="K678" s="2" t="s">
        <v>822</v>
      </c>
      <c r="L678" s="2" t="s">
        <v>822</v>
      </c>
      <c r="M678" s="2" t="s">
        <v>822</v>
      </c>
      <c r="N678" s="2" t="s">
        <v>4120</v>
      </c>
      <c r="W678" s="31"/>
      <c r="X678" s="31"/>
      <c r="Y678" s="31"/>
      <c r="Z678" s="2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</row>
    <row r="679" spans="1:38" x14ac:dyDescent="0.2">
      <c r="A679" t="s">
        <v>801</v>
      </c>
      <c r="B679" s="5">
        <v>1.21</v>
      </c>
      <c r="C679" s="5" t="str">
        <f t="shared" si="46"/>
        <v>41.21</v>
      </c>
      <c r="D679" s="77">
        <v>5.8000000000000003E-2</v>
      </c>
      <c r="E679" s="2" t="s">
        <v>822</v>
      </c>
      <c r="F679" s="77">
        <v>0.17799999999999999</v>
      </c>
      <c r="G679" s="2" t="s">
        <v>822</v>
      </c>
      <c r="H679" s="2" t="s">
        <v>822</v>
      </c>
      <c r="I679" s="2" t="s">
        <v>822</v>
      </c>
      <c r="J679" s="2" t="s">
        <v>822</v>
      </c>
      <c r="K679" s="2" t="s">
        <v>822</v>
      </c>
      <c r="L679" s="2" t="s">
        <v>822</v>
      </c>
      <c r="M679" s="2" t="s">
        <v>822</v>
      </c>
      <c r="N679" s="2" t="s">
        <v>4120</v>
      </c>
      <c r="W679" s="31"/>
      <c r="X679" s="31"/>
      <c r="Y679" s="31"/>
      <c r="Z679" s="2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</row>
    <row r="680" spans="1:38" x14ac:dyDescent="0.2">
      <c r="A680" t="s">
        <v>801</v>
      </c>
      <c r="B680" s="5">
        <v>1.22</v>
      </c>
      <c r="C680" s="5" t="str">
        <f t="shared" si="46"/>
        <v>41.22</v>
      </c>
      <c r="D680" s="77">
        <v>5.7000000000000002E-2</v>
      </c>
      <c r="E680" s="2" t="s">
        <v>822</v>
      </c>
      <c r="F680" s="77">
        <v>0.17799999999999999</v>
      </c>
      <c r="G680" s="2" t="s">
        <v>822</v>
      </c>
      <c r="H680" s="2" t="s">
        <v>822</v>
      </c>
      <c r="I680" s="2" t="s">
        <v>822</v>
      </c>
      <c r="J680" s="2" t="s">
        <v>822</v>
      </c>
      <c r="K680" s="2" t="s">
        <v>822</v>
      </c>
      <c r="L680" s="2" t="s">
        <v>822</v>
      </c>
      <c r="M680" s="2" t="s">
        <v>822</v>
      </c>
      <c r="N680" s="2" t="s">
        <v>4120</v>
      </c>
      <c r="W680" s="31"/>
      <c r="X680" s="31"/>
      <c r="Y680" s="31"/>
      <c r="Z680" s="2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</row>
    <row r="681" spans="1:38" x14ac:dyDescent="0.2">
      <c r="A681" t="s">
        <v>801</v>
      </c>
      <c r="B681" s="5">
        <v>1.23</v>
      </c>
      <c r="C681" s="5" t="str">
        <f t="shared" si="46"/>
        <v>41.23</v>
      </c>
      <c r="D681" s="77">
        <v>5.6000000000000001E-2</v>
      </c>
      <c r="E681" s="2" t="s">
        <v>822</v>
      </c>
      <c r="F681" s="77">
        <v>0.17799999999999999</v>
      </c>
      <c r="G681" s="2" t="s">
        <v>822</v>
      </c>
      <c r="H681" s="2" t="s">
        <v>822</v>
      </c>
      <c r="I681" s="2" t="s">
        <v>822</v>
      </c>
      <c r="J681" s="2" t="s">
        <v>822</v>
      </c>
      <c r="K681" s="2" t="s">
        <v>822</v>
      </c>
      <c r="L681" s="2" t="s">
        <v>822</v>
      </c>
      <c r="M681" s="2" t="s">
        <v>822</v>
      </c>
      <c r="N681" s="2" t="s">
        <v>4120</v>
      </c>
      <c r="W681" s="31"/>
      <c r="X681" s="31"/>
      <c r="Y681" s="31"/>
      <c r="Z681" s="2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</row>
    <row r="682" spans="1:38" x14ac:dyDescent="0.2">
      <c r="A682" t="s">
        <v>801</v>
      </c>
      <c r="B682" s="5">
        <v>1.24</v>
      </c>
      <c r="C682" s="5" t="str">
        <f t="shared" si="46"/>
        <v>41.24</v>
      </c>
      <c r="D682" s="77">
        <v>5.5E-2</v>
      </c>
      <c r="E682" s="2" t="s">
        <v>822</v>
      </c>
      <c r="F682" s="77">
        <v>0.17799999999999999</v>
      </c>
      <c r="G682" s="2" t="s">
        <v>822</v>
      </c>
      <c r="H682" s="2" t="s">
        <v>822</v>
      </c>
      <c r="I682" s="2" t="s">
        <v>822</v>
      </c>
      <c r="J682" s="2" t="s">
        <v>822</v>
      </c>
      <c r="K682" s="2" t="s">
        <v>822</v>
      </c>
      <c r="L682" s="2" t="s">
        <v>822</v>
      </c>
      <c r="M682" s="2" t="s">
        <v>822</v>
      </c>
      <c r="N682" s="2" t="s">
        <v>4120</v>
      </c>
      <c r="W682" s="31"/>
      <c r="X682" s="31"/>
      <c r="Y682" s="31"/>
      <c r="Z682" s="2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</row>
    <row r="683" spans="1:38" x14ac:dyDescent="0.2">
      <c r="A683" t="s">
        <v>801</v>
      </c>
      <c r="B683" s="5">
        <v>1.25</v>
      </c>
      <c r="C683" s="5" t="str">
        <f t="shared" si="46"/>
        <v>41.25</v>
      </c>
      <c r="D683" s="77">
        <v>5.3999999999999999E-2</v>
      </c>
      <c r="E683" s="2" t="s">
        <v>822</v>
      </c>
      <c r="F683" s="77">
        <v>0.17799999999999999</v>
      </c>
      <c r="G683" s="2" t="s">
        <v>822</v>
      </c>
      <c r="H683" s="2" t="s">
        <v>822</v>
      </c>
      <c r="I683" s="2" t="s">
        <v>822</v>
      </c>
      <c r="J683" s="2" t="s">
        <v>822</v>
      </c>
      <c r="K683" s="2" t="s">
        <v>822</v>
      </c>
      <c r="L683" s="2" t="s">
        <v>822</v>
      </c>
      <c r="M683" s="2" t="s">
        <v>822</v>
      </c>
      <c r="N683" s="2" t="s">
        <v>4120</v>
      </c>
      <c r="W683" s="31"/>
      <c r="X683" s="31"/>
      <c r="Y683" s="31"/>
      <c r="Z683" s="2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</row>
    <row r="684" spans="1:38" x14ac:dyDescent="0.2">
      <c r="A684" t="s">
        <v>801</v>
      </c>
      <c r="B684" s="5">
        <v>1.26</v>
      </c>
      <c r="C684" s="5" t="str">
        <f t="shared" si="46"/>
        <v>41.26</v>
      </c>
      <c r="D684" s="77">
        <v>5.2999999999999999E-2</v>
      </c>
      <c r="E684" s="2" t="s">
        <v>822</v>
      </c>
      <c r="F684" s="77">
        <v>0.17799999999999999</v>
      </c>
      <c r="G684" s="2" t="s">
        <v>822</v>
      </c>
      <c r="H684" s="2" t="s">
        <v>822</v>
      </c>
      <c r="I684" s="2" t="s">
        <v>822</v>
      </c>
      <c r="J684" s="2" t="s">
        <v>822</v>
      </c>
      <c r="K684" s="2" t="s">
        <v>822</v>
      </c>
      <c r="L684" s="2" t="s">
        <v>822</v>
      </c>
      <c r="M684" s="2" t="s">
        <v>822</v>
      </c>
      <c r="N684" s="2" t="s">
        <v>4120</v>
      </c>
      <c r="W684" s="31"/>
      <c r="X684" s="31"/>
      <c r="Y684" s="31"/>
      <c r="Z684" s="2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</row>
    <row r="685" spans="1:38" x14ac:dyDescent="0.2">
      <c r="A685" t="s">
        <v>801</v>
      </c>
      <c r="B685" s="5">
        <v>1.27</v>
      </c>
      <c r="C685" s="5" t="str">
        <f t="shared" si="46"/>
        <v>41.27</v>
      </c>
      <c r="D685" s="77">
        <v>5.1999999999999998E-2</v>
      </c>
      <c r="E685" s="2" t="s">
        <v>822</v>
      </c>
      <c r="F685" s="77">
        <v>0.17799999999999999</v>
      </c>
      <c r="G685" s="2" t="s">
        <v>822</v>
      </c>
      <c r="H685" s="2" t="s">
        <v>822</v>
      </c>
      <c r="I685" s="2" t="s">
        <v>822</v>
      </c>
      <c r="J685" s="2" t="s">
        <v>822</v>
      </c>
      <c r="K685" s="2" t="s">
        <v>822</v>
      </c>
      <c r="L685" s="2" t="s">
        <v>822</v>
      </c>
      <c r="M685" s="2" t="s">
        <v>822</v>
      </c>
      <c r="N685" s="2" t="s">
        <v>4120</v>
      </c>
      <c r="W685" s="31"/>
      <c r="X685" s="31"/>
      <c r="Y685" s="31"/>
      <c r="Z685" s="2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</row>
    <row r="686" spans="1:38" x14ac:dyDescent="0.2">
      <c r="A686" t="s">
        <v>801</v>
      </c>
      <c r="B686" s="5">
        <v>1.28</v>
      </c>
      <c r="C686" s="5" t="str">
        <f t="shared" si="46"/>
        <v>41.28</v>
      </c>
      <c r="D686" s="77">
        <v>5.1999999999999998E-2</v>
      </c>
      <c r="E686" s="2" t="s">
        <v>822</v>
      </c>
      <c r="F686" s="77">
        <v>0.17799999999999999</v>
      </c>
      <c r="G686" s="2" t="s">
        <v>822</v>
      </c>
      <c r="H686" s="2" t="s">
        <v>822</v>
      </c>
      <c r="I686" s="2" t="s">
        <v>822</v>
      </c>
      <c r="J686" s="2" t="s">
        <v>822</v>
      </c>
      <c r="K686" s="2" t="s">
        <v>822</v>
      </c>
      <c r="L686" s="2" t="s">
        <v>822</v>
      </c>
      <c r="M686" s="2" t="s">
        <v>822</v>
      </c>
      <c r="N686" s="2" t="s">
        <v>4120</v>
      </c>
      <c r="W686" s="31"/>
      <c r="X686" s="31"/>
      <c r="Y686" s="31"/>
      <c r="Z686" s="2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</row>
    <row r="687" spans="1:38" x14ac:dyDescent="0.2">
      <c r="A687" t="s">
        <v>801</v>
      </c>
      <c r="B687" s="5">
        <v>1.29</v>
      </c>
      <c r="C687" s="5" t="str">
        <f t="shared" si="46"/>
        <v>41.29</v>
      </c>
      <c r="D687" s="77">
        <v>5.0999999999999997E-2</v>
      </c>
      <c r="E687" s="2" t="s">
        <v>822</v>
      </c>
      <c r="F687" s="77">
        <v>0.17799999999999999</v>
      </c>
      <c r="G687" s="2" t="s">
        <v>822</v>
      </c>
      <c r="H687" s="2" t="s">
        <v>822</v>
      </c>
      <c r="I687" s="2" t="s">
        <v>822</v>
      </c>
      <c r="J687" s="2" t="s">
        <v>822</v>
      </c>
      <c r="K687" s="2" t="s">
        <v>822</v>
      </c>
      <c r="L687" s="2" t="s">
        <v>822</v>
      </c>
      <c r="M687" s="2" t="s">
        <v>822</v>
      </c>
      <c r="N687" s="2" t="s">
        <v>4120</v>
      </c>
      <c r="W687" s="31"/>
      <c r="X687" s="31"/>
      <c r="Y687" s="31"/>
      <c r="Z687" s="2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</row>
    <row r="688" spans="1:38" x14ac:dyDescent="0.2">
      <c r="A688" t="s">
        <v>801</v>
      </c>
      <c r="B688" s="5">
        <v>1.3</v>
      </c>
      <c r="C688" s="5" t="str">
        <f t="shared" si="46"/>
        <v>41.3</v>
      </c>
      <c r="D688" s="77">
        <v>0.05</v>
      </c>
      <c r="E688" s="2" t="s">
        <v>822</v>
      </c>
      <c r="F688" s="77">
        <v>0.17799999999999999</v>
      </c>
      <c r="G688" s="2" t="s">
        <v>822</v>
      </c>
      <c r="H688" s="2" t="s">
        <v>822</v>
      </c>
      <c r="I688" s="2" t="s">
        <v>822</v>
      </c>
      <c r="J688" s="2" t="s">
        <v>822</v>
      </c>
      <c r="K688" s="2" t="s">
        <v>822</v>
      </c>
      <c r="L688" s="2" t="s">
        <v>822</v>
      </c>
      <c r="M688" s="2" t="s">
        <v>822</v>
      </c>
      <c r="N688" s="2" t="s">
        <v>4120</v>
      </c>
      <c r="W688" s="31"/>
      <c r="X688" s="31"/>
      <c r="Y688" s="31"/>
      <c r="Z688" s="2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</row>
    <row r="689" spans="1:38" x14ac:dyDescent="0.2">
      <c r="A689" t="s">
        <v>801</v>
      </c>
      <c r="B689" s="5">
        <v>1.31</v>
      </c>
      <c r="C689" s="5" t="str">
        <f t="shared" si="46"/>
        <v>41.31</v>
      </c>
      <c r="D689" s="77">
        <v>4.9000000000000002E-2</v>
      </c>
      <c r="E689" s="2" t="s">
        <v>822</v>
      </c>
      <c r="F689" s="77">
        <v>0.17799999999999999</v>
      </c>
      <c r="G689" s="2" t="s">
        <v>822</v>
      </c>
      <c r="H689" s="2" t="s">
        <v>822</v>
      </c>
      <c r="I689" s="2" t="s">
        <v>822</v>
      </c>
      <c r="J689" s="2" t="s">
        <v>822</v>
      </c>
      <c r="K689" s="2" t="s">
        <v>822</v>
      </c>
      <c r="L689" s="2" t="s">
        <v>822</v>
      </c>
      <c r="M689" s="2" t="s">
        <v>822</v>
      </c>
      <c r="N689" s="2" t="s">
        <v>4120</v>
      </c>
      <c r="W689" s="31"/>
      <c r="X689" s="31"/>
      <c r="Y689" s="31"/>
      <c r="Z689" s="2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</row>
    <row r="690" spans="1:38" x14ac:dyDescent="0.2">
      <c r="A690" t="s">
        <v>801</v>
      </c>
      <c r="B690" s="5">
        <v>1.32</v>
      </c>
      <c r="C690" s="5" t="str">
        <f t="shared" si="46"/>
        <v>41.32</v>
      </c>
      <c r="D690" s="77">
        <v>4.8000000000000001E-2</v>
      </c>
      <c r="E690" s="2" t="s">
        <v>822</v>
      </c>
      <c r="F690" s="77">
        <v>0.17799999999999999</v>
      </c>
      <c r="G690" s="2" t="s">
        <v>822</v>
      </c>
      <c r="H690" s="2" t="s">
        <v>822</v>
      </c>
      <c r="I690" s="2" t="s">
        <v>822</v>
      </c>
      <c r="J690" s="2" t="s">
        <v>822</v>
      </c>
      <c r="K690" s="2" t="s">
        <v>822</v>
      </c>
      <c r="L690" s="2" t="s">
        <v>822</v>
      </c>
      <c r="M690" s="2" t="s">
        <v>822</v>
      </c>
      <c r="N690" s="2" t="s">
        <v>4120</v>
      </c>
      <c r="W690" s="31"/>
      <c r="X690" s="31"/>
      <c r="Y690" s="31"/>
      <c r="Z690" s="2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</row>
    <row r="691" spans="1:38" x14ac:dyDescent="0.2">
      <c r="A691" t="s">
        <v>801</v>
      </c>
      <c r="B691" s="5">
        <v>1.33</v>
      </c>
      <c r="C691" s="5" t="str">
        <f t="shared" si="46"/>
        <v>41.33</v>
      </c>
      <c r="D691" s="77">
        <v>4.7E-2</v>
      </c>
      <c r="E691" s="2" t="s">
        <v>822</v>
      </c>
      <c r="F691" s="77">
        <v>0.17799999999999999</v>
      </c>
      <c r="G691" s="2" t="s">
        <v>822</v>
      </c>
      <c r="H691" s="2" t="s">
        <v>822</v>
      </c>
      <c r="I691" s="2" t="s">
        <v>822</v>
      </c>
      <c r="J691" s="2" t="s">
        <v>822</v>
      </c>
      <c r="K691" s="2" t="s">
        <v>822</v>
      </c>
      <c r="L691" s="2" t="s">
        <v>822</v>
      </c>
      <c r="M691" s="2" t="s">
        <v>822</v>
      </c>
      <c r="N691" s="2" t="s">
        <v>4120</v>
      </c>
      <c r="W691" s="31"/>
      <c r="X691" s="31"/>
      <c r="Y691" s="31"/>
      <c r="Z691" s="2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</row>
    <row r="692" spans="1:38" x14ac:dyDescent="0.2">
      <c r="A692" t="s">
        <v>801</v>
      </c>
      <c r="B692" s="5">
        <v>1.34</v>
      </c>
      <c r="C692" s="5" t="str">
        <f t="shared" si="46"/>
        <v>41.34</v>
      </c>
      <c r="D692" s="77">
        <v>4.5999999999999999E-2</v>
      </c>
      <c r="E692" s="2" t="s">
        <v>822</v>
      </c>
      <c r="F692" s="77">
        <v>0.17799999999999999</v>
      </c>
      <c r="G692" s="2" t="s">
        <v>822</v>
      </c>
      <c r="H692" s="2" t="s">
        <v>822</v>
      </c>
      <c r="I692" s="2" t="s">
        <v>822</v>
      </c>
      <c r="J692" s="2" t="s">
        <v>822</v>
      </c>
      <c r="K692" s="2" t="s">
        <v>822</v>
      </c>
      <c r="L692" s="2" t="s">
        <v>822</v>
      </c>
      <c r="M692" s="2" t="s">
        <v>822</v>
      </c>
      <c r="N692" s="2" t="s">
        <v>4120</v>
      </c>
      <c r="W692" s="31"/>
      <c r="X692" s="31"/>
      <c r="Y692" s="31"/>
      <c r="Z692" s="2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</row>
    <row r="693" spans="1:38" x14ac:dyDescent="0.2">
      <c r="A693" t="s">
        <v>801</v>
      </c>
      <c r="B693" s="5">
        <v>1.35</v>
      </c>
      <c r="C693" s="5" t="str">
        <f t="shared" si="46"/>
        <v>41.35</v>
      </c>
      <c r="D693" s="77">
        <v>4.4999999999999998E-2</v>
      </c>
      <c r="E693" s="2" t="s">
        <v>822</v>
      </c>
      <c r="F693" s="77">
        <v>0.17799999999999999</v>
      </c>
      <c r="G693" s="2" t="s">
        <v>822</v>
      </c>
      <c r="H693" s="2" t="s">
        <v>822</v>
      </c>
      <c r="I693" s="2" t="s">
        <v>822</v>
      </c>
      <c r="J693" s="2" t="s">
        <v>822</v>
      </c>
      <c r="K693" s="2" t="s">
        <v>822</v>
      </c>
      <c r="L693" s="2" t="s">
        <v>822</v>
      </c>
      <c r="M693" s="2" t="s">
        <v>822</v>
      </c>
      <c r="N693" s="2" t="s">
        <v>4120</v>
      </c>
      <c r="W693" s="31"/>
      <c r="X693" s="31"/>
      <c r="Y693" s="31"/>
      <c r="Z693" s="2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</row>
    <row r="694" spans="1:38" x14ac:dyDescent="0.2">
      <c r="A694" t="s">
        <v>801</v>
      </c>
      <c r="B694" s="5">
        <v>1.36</v>
      </c>
      <c r="C694" s="5" t="str">
        <f t="shared" si="46"/>
        <v>41.36</v>
      </c>
      <c r="D694" s="77">
        <v>4.3999999999999997E-2</v>
      </c>
      <c r="E694" s="2" t="s">
        <v>822</v>
      </c>
      <c r="F694" s="77">
        <v>0.17799999999999999</v>
      </c>
      <c r="G694" s="2" t="s">
        <v>822</v>
      </c>
      <c r="H694" s="2" t="s">
        <v>822</v>
      </c>
      <c r="I694" s="2" t="s">
        <v>822</v>
      </c>
      <c r="J694" s="2" t="s">
        <v>822</v>
      </c>
      <c r="K694" s="2" t="s">
        <v>822</v>
      </c>
      <c r="L694" s="2" t="s">
        <v>822</v>
      </c>
      <c r="M694" s="2" t="s">
        <v>822</v>
      </c>
      <c r="N694" s="2" t="s">
        <v>4120</v>
      </c>
      <c r="W694" s="31"/>
      <c r="X694" s="31"/>
      <c r="Y694" s="31"/>
      <c r="Z694" s="2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</row>
    <row r="695" spans="1:38" x14ac:dyDescent="0.2">
      <c r="A695" t="s">
        <v>801</v>
      </c>
      <c r="B695" s="5">
        <v>1.37</v>
      </c>
      <c r="C695" s="5" t="str">
        <f t="shared" si="46"/>
        <v>41.37</v>
      </c>
      <c r="D695" s="77">
        <v>4.2999999999999997E-2</v>
      </c>
      <c r="E695" s="2" t="s">
        <v>822</v>
      </c>
      <c r="F695" s="77">
        <v>0.17799999999999999</v>
      </c>
      <c r="G695" s="2" t="s">
        <v>822</v>
      </c>
      <c r="H695" s="2" t="s">
        <v>822</v>
      </c>
      <c r="I695" s="2" t="s">
        <v>822</v>
      </c>
      <c r="J695" s="2" t="s">
        <v>822</v>
      </c>
      <c r="K695" s="2" t="s">
        <v>822</v>
      </c>
      <c r="L695" s="2" t="s">
        <v>822</v>
      </c>
      <c r="M695" s="2" t="s">
        <v>822</v>
      </c>
      <c r="N695" s="2" t="s">
        <v>4120</v>
      </c>
      <c r="W695" s="31"/>
      <c r="X695" s="31"/>
      <c r="Y695" s="31"/>
      <c r="Z695" s="2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</row>
    <row r="696" spans="1:38" x14ac:dyDescent="0.2">
      <c r="A696" t="s">
        <v>801</v>
      </c>
      <c r="B696" s="5">
        <v>1.38</v>
      </c>
      <c r="C696" s="5" t="str">
        <f t="shared" si="46"/>
        <v>41.38</v>
      </c>
      <c r="D696" s="77">
        <v>4.2999999999999997E-2</v>
      </c>
      <c r="E696" s="2" t="s">
        <v>822</v>
      </c>
      <c r="F696" s="77">
        <v>0.17799999999999999</v>
      </c>
      <c r="G696" s="2" t="s">
        <v>822</v>
      </c>
      <c r="H696" s="2" t="s">
        <v>822</v>
      </c>
      <c r="I696" s="2" t="s">
        <v>822</v>
      </c>
      <c r="J696" s="2" t="s">
        <v>822</v>
      </c>
      <c r="K696" s="2" t="s">
        <v>822</v>
      </c>
      <c r="L696" s="2" t="s">
        <v>822</v>
      </c>
      <c r="M696" s="2" t="s">
        <v>822</v>
      </c>
      <c r="N696" s="2" t="s">
        <v>4120</v>
      </c>
      <c r="W696" s="31"/>
      <c r="X696" s="31"/>
      <c r="Y696" s="31"/>
      <c r="Z696" s="2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</row>
    <row r="697" spans="1:38" x14ac:dyDescent="0.2">
      <c r="A697" t="s">
        <v>801</v>
      </c>
      <c r="B697" s="5">
        <v>1.39</v>
      </c>
      <c r="C697" s="5" t="str">
        <f t="shared" si="46"/>
        <v>41.39</v>
      </c>
      <c r="D697" s="77">
        <v>4.2000000000000003E-2</v>
      </c>
      <c r="E697" s="2" t="s">
        <v>822</v>
      </c>
      <c r="F697" s="77">
        <v>0.17799999999999999</v>
      </c>
      <c r="G697" s="2" t="s">
        <v>822</v>
      </c>
      <c r="H697" s="2" t="s">
        <v>822</v>
      </c>
      <c r="I697" s="2" t="s">
        <v>822</v>
      </c>
      <c r="J697" s="2" t="s">
        <v>822</v>
      </c>
      <c r="K697" s="2" t="s">
        <v>822</v>
      </c>
      <c r="L697" s="2" t="s">
        <v>822</v>
      </c>
      <c r="M697" s="2" t="s">
        <v>822</v>
      </c>
      <c r="N697" s="2" t="s">
        <v>4120</v>
      </c>
      <c r="W697" s="31"/>
      <c r="X697" s="31"/>
      <c r="Y697" s="31"/>
      <c r="Z697" s="2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</row>
    <row r="698" spans="1:38" x14ac:dyDescent="0.2">
      <c r="A698" t="s">
        <v>801</v>
      </c>
      <c r="B698" s="5">
        <v>1.4</v>
      </c>
      <c r="C698" s="5" t="str">
        <f t="shared" si="46"/>
        <v>41.4</v>
      </c>
      <c r="D698" s="77">
        <v>4.1000000000000002E-2</v>
      </c>
      <c r="E698" s="2" t="s">
        <v>822</v>
      </c>
      <c r="F698" s="77">
        <v>0.17799999999999999</v>
      </c>
      <c r="G698" s="2" t="s">
        <v>822</v>
      </c>
      <c r="H698" s="2" t="s">
        <v>822</v>
      </c>
      <c r="I698" s="2" t="s">
        <v>822</v>
      </c>
      <c r="J698" s="2" t="s">
        <v>822</v>
      </c>
      <c r="K698" s="2" t="s">
        <v>822</v>
      </c>
      <c r="L698" s="2" t="s">
        <v>822</v>
      </c>
      <c r="M698" s="2" t="s">
        <v>822</v>
      </c>
      <c r="N698" s="2" t="s">
        <v>4120</v>
      </c>
      <c r="W698" s="31"/>
      <c r="X698" s="31"/>
      <c r="Y698" s="31"/>
      <c r="Z698" s="2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</row>
    <row r="699" spans="1:38" x14ac:dyDescent="0.2">
      <c r="A699" t="s">
        <v>801</v>
      </c>
      <c r="B699" s="5">
        <v>1.41</v>
      </c>
      <c r="C699" s="5" t="str">
        <f t="shared" si="46"/>
        <v>41.41</v>
      </c>
      <c r="D699" s="77">
        <v>0.04</v>
      </c>
      <c r="E699" s="2" t="s">
        <v>822</v>
      </c>
      <c r="F699" s="77">
        <v>0.17799999999999999</v>
      </c>
      <c r="G699" s="2" t="s">
        <v>822</v>
      </c>
      <c r="H699" s="2" t="s">
        <v>822</v>
      </c>
      <c r="I699" s="2" t="s">
        <v>822</v>
      </c>
      <c r="J699" s="2" t="s">
        <v>822</v>
      </c>
      <c r="K699" s="2" t="s">
        <v>822</v>
      </c>
      <c r="L699" s="2" t="s">
        <v>822</v>
      </c>
      <c r="M699" s="2" t="s">
        <v>822</v>
      </c>
      <c r="N699" s="2" t="s">
        <v>4120</v>
      </c>
      <c r="W699" s="31"/>
      <c r="X699" s="31"/>
      <c r="Y699" s="31"/>
      <c r="Z699" s="2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</row>
    <row r="700" spans="1:38" x14ac:dyDescent="0.2">
      <c r="A700" t="s">
        <v>801</v>
      </c>
      <c r="B700" s="5">
        <v>1.42</v>
      </c>
      <c r="C700" s="5" t="str">
        <f t="shared" si="46"/>
        <v>41.42</v>
      </c>
      <c r="D700" s="77">
        <v>3.9E-2</v>
      </c>
      <c r="E700" s="2" t="s">
        <v>822</v>
      </c>
      <c r="F700" s="77">
        <v>0.17799999999999999</v>
      </c>
      <c r="G700" s="2" t="s">
        <v>822</v>
      </c>
      <c r="H700" s="2" t="s">
        <v>822</v>
      </c>
      <c r="I700" s="2" t="s">
        <v>822</v>
      </c>
      <c r="J700" s="2" t="s">
        <v>822</v>
      </c>
      <c r="K700" s="2" t="s">
        <v>822</v>
      </c>
      <c r="L700" s="2" t="s">
        <v>822</v>
      </c>
      <c r="M700" s="2" t="s">
        <v>822</v>
      </c>
      <c r="N700" s="2" t="s">
        <v>4120</v>
      </c>
      <c r="W700" s="31"/>
      <c r="X700" s="31"/>
      <c r="Y700" s="31"/>
      <c r="Z700" s="2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</row>
    <row r="701" spans="1:38" x14ac:dyDescent="0.2">
      <c r="A701" t="s">
        <v>801</v>
      </c>
      <c r="B701" s="5">
        <v>1.43</v>
      </c>
      <c r="C701" s="5" t="str">
        <f t="shared" si="46"/>
        <v>41.43</v>
      </c>
      <c r="D701" s="77">
        <v>3.7999999999999999E-2</v>
      </c>
      <c r="E701" s="2" t="s">
        <v>822</v>
      </c>
      <c r="F701" s="77">
        <v>0.17799999999999999</v>
      </c>
      <c r="G701" s="2" t="s">
        <v>822</v>
      </c>
      <c r="H701" s="2" t="s">
        <v>822</v>
      </c>
      <c r="I701" s="2" t="s">
        <v>822</v>
      </c>
      <c r="J701" s="2" t="s">
        <v>822</v>
      </c>
      <c r="K701" s="2" t="s">
        <v>822</v>
      </c>
      <c r="L701" s="2" t="s">
        <v>822</v>
      </c>
      <c r="M701" s="2" t="s">
        <v>822</v>
      </c>
      <c r="N701" s="2" t="s">
        <v>4120</v>
      </c>
      <c r="W701" s="31"/>
      <c r="X701" s="31"/>
      <c r="Y701" s="31"/>
      <c r="Z701" s="2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</row>
    <row r="702" spans="1:38" x14ac:dyDescent="0.2">
      <c r="A702" t="s">
        <v>801</v>
      </c>
      <c r="B702" s="5">
        <v>1.44</v>
      </c>
      <c r="C702" s="5" t="str">
        <f t="shared" si="46"/>
        <v>41.44</v>
      </c>
      <c r="D702" s="77">
        <v>3.6999999999999998E-2</v>
      </c>
      <c r="E702" s="2" t="s">
        <v>822</v>
      </c>
      <c r="F702" s="77">
        <v>0.17799999999999999</v>
      </c>
      <c r="G702" s="2" t="s">
        <v>822</v>
      </c>
      <c r="H702" s="2" t="s">
        <v>822</v>
      </c>
      <c r="I702" s="2" t="s">
        <v>822</v>
      </c>
      <c r="J702" s="2" t="s">
        <v>822</v>
      </c>
      <c r="K702" s="2" t="s">
        <v>822</v>
      </c>
      <c r="L702" s="2" t="s">
        <v>822</v>
      </c>
      <c r="M702" s="2" t="s">
        <v>822</v>
      </c>
      <c r="N702" s="2" t="s">
        <v>4120</v>
      </c>
      <c r="W702" s="31"/>
      <c r="X702" s="31"/>
      <c r="Y702" s="31"/>
      <c r="Z702" s="2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</row>
    <row r="703" spans="1:38" x14ac:dyDescent="0.2">
      <c r="A703" t="s">
        <v>801</v>
      </c>
      <c r="B703" s="5">
        <v>1.45</v>
      </c>
      <c r="C703" s="5" t="str">
        <f t="shared" si="46"/>
        <v>41.45</v>
      </c>
      <c r="D703" s="77">
        <v>3.6999999999999998E-2</v>
      </c>
      <c r="E703" s="2" t="s">
        <v>822</v>
      </c>
      <c r="F703" s="77">
        <v>0.17799999999999999</v>
      </c>
      <c r="G703" s="2" t="s">
        <v>822</v>
      </c>
      <c r="H703" s="2" t="s">
        <v>822</v>
      </c>
      <c r="I703" s="2" t="s">
        <v>822</v>
      </c>
      <c r="J703" s="2" t="s">
        <v>822</v>
      </c>
      <c r="K703" s="2" t="s">
        <v>822</v>
      </c>
      <c r="L703" s="2" t="s">
        <v>822</v>
      </c>
      <c r="M703" s="2" t="s">
        <v>822</v>
      </c>
      <c r="N703" s="2" t="s">
        <v>4120</v>
      </c>
      <c r="W703" s="31"/>
      <c r="X703" s="31"/>
      <c r="Y703" s="31"/>
      <c r="Z703" s="2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</row>
    <row r="704" spans="1:38" x14ac:dyDescent="0.2">
      <c r="A704" t="s">
        <v>801</v>
      </c>
      <c r="B704" s="5">
        <v>1.46</v>
      </c>
      <c r="C704" s="5" t="str">
        <f t="shared" si="46"/>
        <v>41.46</v>
      </c>
      <c r="D704" s="77">
        <v>3.6000000000000004E-2</v>
      </c>
      <c r="E704" s="2" t="s">
        <v>822</v>
      </c>
      <c r="F704" s="77">
        <v>0.17799999999999999</v>
      </c>
      <c r="G704" s="2" t="s">
        <v>822</v>
      </c>
      <c r="H704" s="2" t="s">
        <v>822</v>
      </c>
      <c r="I704" s="2" t="s">
        <v>822</v>
      </c>
      <c r="J704" s="2" t="s">
        <v>822</v>
      </c>
      <c r="K704" s="2" t="s">
        <v>822</v>
      </c>
      <c r="L704" s="2" t="s">
        <v>822</v>
      </c>
      <c r="M704" s="2" t="s">
        <v>822</v>
      </c>
      <c r="N704" s="2" t="s">
        <v>4120</v>
      </c>
      <c r="W704" s="31"/>
      <c r="X704" s="31"/>
      <c r="Y704" s="31"/>
      <c r="Z704" s="2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</row>
    <row r="705" spans="1:38" x14ac:dyDescent="0.2">
      <c r="A705" t="s">
        <v>801</v>
      </c>
      <c r="B705" s="5">
        <v>1.47</v>
      </c>
      <c r="C705" s="5" t="str">
        <f t="shared" si="46"/>
        <v>41.47</v>
      </c>
      <c r="D705" s="77">
        <v>3.5000000000000003E-2</v>
      </c>
      <c r="E705" s="2" t="s">
        <v>822</v>
      </c>
      <c r="F705" s="77">
        <v>0.17799999999999999</v>
      </c>
      <c r="G705" s="2" t="s">
        <v>822</v>
      </c>
      <c r="H705" s="2" t="s">
        <v>822</v>
      </c>
      <c r="I705" s="2" t="s">
        <v>822</v>
      </c>
      <c r="J705" s="2" t="s">
        <v>822</v>
      </c>
      <c r="K705" s="2" t="s">
        <v>822</v>
      </c>
      <c r="L705" s="2" t="s">
        <v>822</v>
      </c>
      <c r="M705" s="2" t="s">
        <v>822</v>
      </c>
      <c r="N705" s="2" t="s">
        <v>4120</v>
      </c>
      <c r="W705" s="31"/>
      <c r="X705" s="31"/>
      <c r="Y705" s="31"/>
      <c r="Z705" s="2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</row>
    <row r="706" spans="1:38" x14ac:dyDescent="0.2">
      <c r="A706" t="s">
        <v>801</v>
      </c>
      <c r="B706" s="5">
        <v>1.48</v>
      </c>
      <c r="C706" s="5" t="str">
        <f t="shared" si="46"/>
        <v>41.48</v>
      </c>
      <c r="D706" s="77">
        <v>3.4000000000000002E-2</v>
      </c>
      <c r="E706" s="2" t="s">
        <v>822</v>
      </c>
      <c r="F706" s="77">
        <v>0.17799999999999999</v>
      </c>
      <c r="G706" s="2" t="s">
        <v>822</v>
      </c>
      <c r="H706" s="2" t="s">
        <v>822</v>
      </c>
      <c r="I706" s="2" t="s">
        <v>822</v>
      </c>
      <c r="J706" s="2" t="s">
        <v>822</v>
      </c>
      <c r="K706" s="2" t="s">
        <v>822</v>
      </c>
      <c r="L706" s="2" t="s">
        <v>822</v>
      </c>
      <c r="M706" s="2" t="s">
        <v>822</v>
      </c>
      <c r="N706" s="2" t="s">
        <v>4120</v>
      </c>
      <c r="W706" s="31"/>
      <c r="X706" s="31"/>
      <c r="Y706" s="31"/>
      <c r="Z706" s="2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</row>
    <row r="707" spans="1:38" x14ac:dyDescent="0.2">
      <c r="A707" t="s">
        <v>801</v>
      </c>
      <c r="B707" s="5">
        <v>1.49</v>
      </c>
      <c r="C707" s="5" t="str">
        <f t="shared" si="46"/>
        <v>41.49</v>
      </c>
      <c r="D707" s="77">
        <v>3.3000000000000002E-2</v>
      </c>
      <c r="E707" s="2" t="s">
        <v>822</v>
      </c>
      <c r="F707" s="77">
        <v>0.17799999999999999</v>
      </c>
      <c r="G707" s="2" t="s">
        <v>822</v>
      </c>
      <c r="H707" s="2" t="s">
        <v>822</v>
      </c>
      <c r="I707" s="2" t="s">
        <v>822</v>
      </c>
      <c r="J707" s="2" t="s">
        <v>822</v>
      </c>
      <c r="K707" s="2" t="s">
        <v>822</v>
      </c>
      <c r="L707" s="2" t="s">
        <v>822</v>
      </c>
      <c r="M707" s="2" t="s">
        <v>822</v>
      </c>
      <c r="N707" s="2" t="s">
        <v>4120</v>
      </c>
      <c r="W707" s="31"/>
      <c r="X707" s="31"/>
      <c r="Y707" s="31"/>
      <c r="Z707" s="2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</row>
    <row r="708" spans="1:38" x14ac:dyDescent="0.2">
      <c r="A708" t="s">
        <v>801</v>
      </c>
      <c r="B708" s="5">
        <v>1.5</v>
      </c>
      <c r="C708" s="5" t="str">
        <f t="shared" si="46"/>
        <v>41.5</v>
      </c>
      <c r="D708" s="77">
        <v>3.2000000000000001E-2</v>
      </c>
      <c r="E708" s="2" t="s">
        <v>822</v>
      </c>
      <c r="F708" s="77">
        <v>0.17799999999999999</v>
      </c>
      <c r="G708" s="2" t="s">
        <v>822</v>
      </c>
      <c r="H708" s="2" t="s">
        <v>822</v>
      </c>
      <c r="I708" s="2" t="s">
        <v>822</v>
      </c>
      <c r="J708" s="2" t="s">
        <v>822</v>
      </c>
      <c r="K708" s="2" t="s">
        <v>822</v>
      </c>
      <c r="L708" s="2" t="s">
        <v>822</v>
      </c>
      <c r="M708" s="2" t="s">
        <v>822</v>
      </c>
      <c r="N708" s="2" t="s">
        <v>4120</v>
      </c>
      <c r="W708" s="31"/>
      <c r="X708" s="31"/>
      <c r="Y708" s="31"/>
      <c r="Z708" s="2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</row>
    <row r="709" spans="1:38" x14ac:dyDescent="0.2">
      <c r="A709" t="s">
        <v>801</v>
      </c>
      <c r="B709" s="5">
        <v>1.51</v>
      </c>
      <c r="C709" s="5" t="str">
        <f t="shared" si="46"/>
        <v>41.51</v>
      </c>
      <c r="D709" s="77">
        <v>3.1E-2</v>
      </c>
      <c r="E709" s="2" t="s">
        <v>822</v>
      </c>
      <c r="F709" s="77">
        <v>0.17799999999999999</v>
      </c>
      <c r="G709" s="2" t="s">
        <v>822</v>
      </c>
      <c r="H709" s="2" t="s">
        <v>822</v>
      </c>
      <c r="I709" s="2" t="s">
        <v>822</v>
      </c>
      <c r="J709" s="2" t="s">
        <v>822</v>
      </c>
      <c r="K709" s="2" t="s">
        <v>822</v>
      </c>
      <c r="L709" s="2" t="s">
        <v>822</v>
      </c>
      <c r="M709" s="2" t="s">
        <v>822</v>
      </c>
      <c r="N709" s="2" t="s">
        <v>4120</v>
      </c>
      <c r="W709" s="31"/>
      <c r="X709" s="31"/>
      <c r="Y709" s="31"/>
      <c r="Z709" s="2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</row>
    <row r="710" spans="1:38" x14ac:dyDescent="0.2">
      <c r="A710" t="s">
        <v>801</v>
      </c>
      <c r="B710" s="5">
        <v>1.52</v>
      </c>
      <c r="C710" s="5" t="str">
        <f t="shared" si="46"/>
        <v>41.52</v>
      </c>
      <c r="D710" s="77">
        <v>0.03</v>
      </c>
      <c r="E710" s="2" t="s">
        <v>822</v>
      </c>
      <c r="F710" s="77">
        <v>0.17799999999999999</v>
      </c>
      <c r="G710" s="2" t="s">
        <v>822</v>
      </c>
      <c r="H710" s="2" t="s">
        <v>822</v>
      </c>
      <c r="I710" s="2" t="s">
        <v>822</v>
      </c>
      <c r="J710" s="2" t="s">
        <v>822</v>
      </c>
      <c r="K710" s="2" t="s">
        <v>822</v>
      </c>
      <c r="L710" s="2" t="s">
        <v>822</v>
      </c>
      <c r="M710" s="2" t="s">
        <v>822</v>
      </c>
      <c r="N710" s="2" t="s">
        <v>4120</v>
      </c>
      <c r="W710" s="31"/>
      <c r="X710" s="31"/>
      <c r="Y710" s="31"/>
      <c r="Z710" s="2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</row>
    <row r="711" spans="1:38" x14ac:dyDescent="0.2">
      <c r="A711" t="s">
        <v>801</v>
      </c>
      <c r="B711" s="5">
        <v>1.53</v>
      </c>
      <c r="C711" s="5" t="str">
        <f t="shared" si="46"/>
        <v>41.53</v>
      </c>
      <c r="D711" s="77">
        <v>2.9000000000000001E-2</v>
      </c>
      <c r="E711" s="2" t="s">
        <v>822</v>
      </c>
      <c r="F711" s="77">
        <v>0.17799999999999999</v>
      </c>
      <c r="G711" s="2" t="s">
        <v>822</v>
      </c>
      <c r="H711" s="2" t="s">
        <v>822</v>
      </c>
      <c r="I711" s="2" t="s">
        <v>822</v>
      </c>
      <c r="J711" s="2" t="s">
        <v>822</v>
      </c>
      <c r="K711" s="2" t="s">
        <v>822</v>
      </c>
      <c r="L711" s="2" t="s">
        <v>822</v>
      </c>
      <c r="M711" s="2" t="s">
        <v>822</v>
      </c>
      <c r="N711" s="2" t="s">
        <v>4120</v>
      </c>
      <c r="W711" s="31"/>
      <c r="X711" s="31"/>
      <c r="Y711" s="31"/>
      <c r="Z711" s="2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</row>
    <row r="712" spans="1:38" x14ac:dyDescent="0.2">
      <c r="A712" t="s">
        <v>801</v>
      </c>
      <c r="B712" s="5">
        <v>1.54</v>
      </c>
      <c r="C712" s="5" t="str">
        <f t="shared" si="46"/>
        <v>41.54</v>
      </c>
      <c r="D712" s="77">
        <v>2.9000000000000001E-2</v>
      </c>
      <c r="E712" s="2" t="s">
        <v>822</v>
      </c>
      <c r="F712" s="77">
        <v>0.17799999999999999</v>
      </c>
      <c r="G712" s="2" t="s">
        <v>822</v>
      </c>
      <c r="H712" s="2" t="s">
        <v>822</v>
      </c>
      <c r="I712" s="2" t="s">
        <v>822</v>
      </c>
      <c r="J712" s="2" t="s">
        <v>822</v>
      </c>
      <c r="K712" s="2" t="s">
        <v>822</v>
      </c>
      <c r="L712" s="2" t="s">
        <v>822</v>
      </c>
      <c r="M712" s="2" t="s">
        <v>822</v>
      </c>
      <c r="N712" s="2" t="s">
        <v>4120</v>
      </c>
      <c r="W712" s="31"/>
      <c r="X712" s="31"/>
      <c r="Y712" s="31"/>
      <c r="Z712" s="2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</row>
    <row r="713" spans="1:38" x14ac:dyDescent="0.2">
      <c r="A713" t="s">
        <v>801</v>
      </c>
      <c r="B713" s="5">
        <v>1.55</v>
      </c>
      <c r="C713" s="5" t="str">
        <f t="shared" si="46"/>
        <v>41.55</v>
      </c>
      <c r="D713" s="77">
        <v>2.8000000000000001E-2</v>
      </c>
      <c r="E713" s="2" t="s">
        <v>822</v>
      </c>
      <c r="F713" s="77">
        <v>0.17799999999999999</v>
      </c>
      <c r="G713" s="2" t="s">
        <v>822</v>
      </c>
      <c r="H713" s="2" t="s">
        <v>822</v>
      </c>
      <c r="I713" s="2" t="s">
        <v>822</v>
      </c>
      <c r="J713" s="2" t="s">
        <v>822</v>
      </c>
      <c r="K713" s="2" t="s">
        <v>822</v>
      </c>
      <c r="L713" s="2" t="s">
        <v>822</v>
      </c>
      <c r="M713" s="2" t="s">
        <v>822</v>
      </c>
      <c r="N713" s="2" t="s">
        <v>4120</v>
      </c>
      <c r="W713" s="31"/>
      <c r="X713" s="31"/>
      <c r="Y713" s="31"/>
      <c r="Z713" s="2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</row>
    <row r="714" spans="1:38" x14ac:dyDescent="0.2">
      <c r="A714" t="s">
        <v>801</v>
      </c>
      <c r="B714" s="5">
        <v>1.56</v>
      </c>
      <c r="C714" s="5" t="str">
        <f t="shared" si="46"/>
        <v>41.56</v>
      </c>
      <c r="D714" s="77">
        <v>2.7E-2</v>
      </c>
      <c r="E714" s="2" t="s">
        <v>822</v>
      </c>
      <c r="F714" s="77">
        <v>0.17799999999999999</v>
      </c>
      <c r="G714" s="2" t="s">
        <v>822</v>
      </c>
      <c r="H714" s="2" t="s">
        <v>822</v>
      </c>
      <c r="I714" s="2" t="s">
        <v>822</v>
      </c>
      <c r="J714" s="2" t="s">
        <v>822</v>
      </c>
      <c r="K714" s="2" t="s">
        <v>822</v>
      </c>
      <c r="L714" s="2" t="s">
        <v>822</v>
      </c>
      <c r="M714" s="2" t="s">
        <v>822</v>
      </c>
      <c r="N714" s="2" t="s">
        <v>4120</v>
      </c>
      <c r="W714" s="31"/>
      <c r="X714" s="31"/>
      <c r="Y714" s="31"/>
      <c r="Z714" s="2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</row>
    <row r="715" spans="1:38" x14ac:dyDescent="0.2">
      <c r="A715" t="s">
        <v>801</v>
      </c>
      <c r="B715" s="5">
        <v>1.57</v>
      </c>
      <c r="C715" s="5" t="str">
        <f t="shared" si="46"/>
        <v>41.57</v>
      </c>
      <c r="D715" s="77">
        <v>2.5999999999999999E-2</v>
      </c>
      <c r="E715" s="2" t="s">
        <v>822</v>
      </c>
      <c r="F715" s="77">
        <v>0.17799999999999999</v>
      </c>
      <c r="G715" s="2" t="s">
        <v>822</v>
      </c>
      <c r="H715" s="2" t="s">
        <v>822</v>
      </c>
      <c r="I715" s="2" t="s">
        <v>822</v>
      </c>
      <c r="J715" s="2" t="s">
        <v>822</v>
      </c>
      <c r="K715" s="2" t="s">
        <v>822</v>
      </c>
      <c r="L715" s="2" t="s">
        <v>822</v>
      </c>
      <c r="M715" s="2" t="s">
        <v>822</v>
      </c>
      <c r="N715" s="2" t="s">
        <v>4120</v>
      </c>
      <c r="W715" s="31"/>
      <c r="X715" s="31"/>
      <c r="Y715" s="31"/>
      <c r="Z715" s="2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</row>
    <row r="716" spans="1:38" x14ac:dyDescent="0.2">
      <c r="A716" t="s">
        <v>801</v>
      </c>
      <c r="B716" s="5">
        <v>1.58</v>
      </c>
      <c r="C716" s="5" t="str">
        <f t="shared" si="46"/>
        <v>41.58</v>
      </c>
      <c r="D716" s="77">
        <v>2.5000000000000001E-2</v>
      </c>
      <c r="E716" s="2" t="s">
        <v>822</v>
      </c>
      <c r="F716" s="77">
        <v>0.17799999999999999</v>
      </c>
      <c r="G716" s="2" t="s">
        <v>822</v>
      </c>
      <c r="H716" s="2" t="s">
        <v>822</v>
      </c>
      <c r="I716" s="2" t="s">
        <v>822</v>
      </c>
      <c r="J716" s="2" t="s">
        <v>822</v>
      </c>
      <c r="K716" s="2" t="s">
        <v>822</v>
      </c>
      <c r="L716" s="2" t="s">
        <v>822</v>
      </c>
      <c r="M716" s="2" t="s">
        <v>822</v>
      </c>
      <c r="N716" s="2" t="s">
        <v>4120</v>
      </c>
      <c r="W716" s="31"/>
      <c r="X716" s="31"/>
      <c r="Y716" s="31"/>
      <c r="Z716" s="2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</row>
    <row r="717" spans="1:38" x14ac:dyDescent="0.2">
      <c r="A717" t="s">
        <v>801</v>
      </c>
      <c r="B717" s="5">
        <v>1.59</v>
      </c>
      <c r="C717" s="5" t="str">
        <f t="shared" si="46"/>
        <v>41.59</v>
      </c>
      <c r="D717" s="77">
        <v>2.4E-2</v>
      </c>
      <c r="E717" s="2" t="s">
        <v>822</v>
      </c>
      <c r="F717" s="77">
        <v>0.17799999999999999</v>
      </c>
      <c r="G717" s="2" t="s">
        <v>822</v>
      </c>
      <c r="H717" s="2" t="s">
        <v>822</v>
      </c>
      <c r="I717" s="2" t="s">
        <v>822</v>
      </c>
      <c r="J717" s="2" t="s">
        <v>822</v>
      </c>
      <c r="K717" s="2" t="s">
        <v>822</v>
      </c>
      <c r="L717" s="2" t="s">
        <v>822</v>
      </c>
      <c r="M717" s="2" t="s">
        <v>822</v>
      </c>
      <c r="N717" s="2" t="s">
        <v>4120</v>
      </c>
      <c r="W717" s="31"/>
      <c r="X717" s="31"/>
      <c r="Y717" s="31"/>
      <c r="Z717" s="2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</row>
    <row r="718" spans="1:38" x14ac:dyDescent="0.2">
      <c r="A718" t="s">
        <v>801</v>
      </c>
      <c r="B718" s="5">
        <v>1.6</v>
      </c>
      <c r="C718" s="5" t="str">
        <f t="shared" si="46"/>
        <v>41.6</v>
      </c>
      <c r="D718" s="77">
        <v>2.3E-2</v>
      </c>
      <c r="E718" s="2" t="s">
        <v>822</v>
      </c>
      <c r="F718" s="77">
        <v>0.17799999999999999</v>
      </c>
      <c r="G718" s="2" t="s">
        <v>822</v>
      </c>
      <c r="H718" s="2" t="s">
        <v>822</v>
      </c>
      <c r="I718" s="2" t="s">
        <v>822</v>
      </c>
      <c r="J718" s="2" t="s">
        <v>822</v>
      </c>
      <c r="K718" s="2" t="s">
        <v>822</v>
      </c>
      <c r="L718" s="2" t="s">
        <v>822</v>
      </c>
      <c r="M718" s="2" t="s">
        <v>822</v>
      </c>
      <c r="N718" s="2" t="s">
        <v>4120</v>
      </c>
      <c r="W718" s="31"/>
      <c r="X718" s="31"/>
      <c r="Y718" s="31"/>
      <c r="Z718" s="2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</row>
    <row r="719" spans="1:38" x14ac:dyDescent="0.2">
      <c r="A719" t="s">
        <v>801</v>
      </c>
      <c r="B719" s="5">
        <v>1.61</v>
      </c>
      <c r="C719" s="5" t="str">
        <f t="shared" si="46"/>
        <v>41.61</v>
      </c>
      <c r="D719" s="77">
        <v>2.1999999999999999E-2</v>
      </c>
      <c r="E719" s="2" t="s">
        <v>822</v>
      </c>
      <c r="F719" s="77">
        <v>0.17799999999999999</v>
      </c>
      <c r="G719" s="2" t="s">
        <v>822</v>
      </c>
      <c r="H719" s="2" t="s">
        <v>822</v>
      </c>
      <c r="I719" s="2" t="s">
        <v>822</v>
      </c>
      <c r="J719" s="2" t="s">
        <v>822</v>
      </c>
      <c r="K719" s="2" t="s">
        <v>822</v>
      </c>
      <c r="L719" s="2" t="s">
        <v>822</v>
      </c>
      <c r="M719" s="2" t="s">
        <v>822</v>
      </c>
      <c r="N719" s="2" t="s">
        <v>4120</v>
      </c>
      <c r="W719" s="31"/>
      <c r="X719" s="31"/>
      <c r="Y719" s="31"/>
      <c r="Z719" s="2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</row>
    <row r="720" spans="1:38" x14ac:dyDescent="0.2">
      <c r="A720" t="s">
        <v>801</v>
      </c>
      <c r="B720" s="5">
        <v>1.62</v>
      </c>
      <c r="C720" s="5" t="str">
        <f t="shared" si="46"/>
        <v>41.62</v>
      </c>
      <c r="D720" s="77">
        <v>2.1000000000000001E-2</v>
      </c>
      <c r="E720" s="2" t="s">
        <v>822</v>
      </c>
      <c r="F720" s="77">
        <v>0.17799999999999999</v>
      </c>
      <c r="G720" s="2" t="s">
        <v>822</v>
      </c>
      <c r="H720" s="2" t="s">
        <v>822</v>
      </c>
      <c r="I720" s="2" t="s">
        <v>822</v>
      </c>
      <c r="J720" s="2" t="s">
        <v>822</v>
      </c>
      <c r="K720" s="2" t="s">
        <v>822</v>
      </c>
      <c r="L720" s="2" t="s">
        <v>822</v>
      </c>
      <c r="M720" s="2" t="s">
        <v>822</v>
      </c>
      <c r="N720" s="2" t="s">
        <v>4120</v>
      </c>
      <c r="W720" s="31"/>
      <c r="X720" s="31"/>
      <c r="Y720" s="31"/>
      <c r="Z720" s="2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</row>
    <row r="721" spans="1:38" x14ac:dyDescent="0.2">
      <c r="A721" t="s">
        <v>801</v>
      </c>
      <c r="B721" s="5">
        <v>1.63</v>
      </c>
      <c r="C721" s="5" t="str">
        <f t="shared" si="46"/>
        <v>41.63</v>
      </c>
      <c r="D721" s="77">
        <v>0.02</v>
      </c>
      <c r="E721" s="2" t="s">
        <v>822</v>
      </c>
      <c r="F721" s="77">
        <v>0.17799999999999999</v>
      </c>
      <c r="G721" s="2" t="s">
        <v>822</v>
      </c>
      <c r="H721" s="2" t="s">
        <v>822</v>
      </c>
      <c r="I721" s="2" t="s">
        <v>822</v>
      </c>
      <c r="J721" s="2" t="s">
        <v>822</v>
      </c>
      <c r="K721" s="2" t="s">
        <v>822</v>
      </c>
      <c r="L721" s="2" t="s">
        <v>822</v>
      </c>
      <c r="M721" s="2" t="s">
        <v>822</v>
      </c>
      <c r="N721" s="2" t="s">
        <v>4120</v>
      </c>
      <c r="W721" s="31"/>
      <c r="X721" s="31"/>
      <c r="Y721" s="31"/>
      <c r="Z721" s="2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</row>
    <row r="722" spans="1:38" x14ac:dyDescent="0.2">
      <c r="A722" t="s">
        <v>801</v>
      </c>
      <c r="B722" s="5">
        <v>1.64</v>
      </c>
      <c r="C722" s="5" t="str">
        <f t="shared" si="46"/>
        <v>41.64</v>
      </c>
      <c r="D722" s="77">
        <v>0.02</v>
      </c>
      <c r="E722" s="2" t="s">
        <v>822</v>
      </c>
      <c r="F722" s="77">
        <v>0.17799999999999999</v>
      </c>
      <c r="G722" s="2" t="s">
        <v>822</v>
      </c>
      <c r="H722" s="2" t="s">
        <v>822</v>
      </c>
      <c r="I722" s="2" t="s">
        <v>822</v>
      </c>
      <c r="J722" s="2" t="s">
        <v>822</v>
      </c>
      <c r="K722" s="2" t="s">
        <v>822</v>
      </c>
      <c r="L722" s="2" t="s">
        <v>822</v>
      </c>
      <c r="M722" s="2" t="s">
        <v>822</v>
      </c>
      <c r="N722" s="2" t="s">
        <v>4120</v>
      </c>
      <c r="W722" s="31"/>
      <c r="X722" s="31"/>
      <c r="Y722" s="31"/>
      <c r="Z722" s="2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</row>
    <row r="723" spans="1:38" x14ac:dyDescent="0.2">
      <c r="A723" t="s">
        <v>801</v>
      </c>
      <c r="B723" s="5">
        <v>1.65</v>
      </c>
      <c r="C723" s="5" t="str">
        <f t="shared" si="46"/>
        <v>41.65</v>
      </c>
      <c r="D723" s="77">
        <v>1.9E-2</v>
      </c>
      <c r="E723" s="2" t="s">
        <v>822</v>
      </c>
      <c r="F723" s="77">
        <v>0.17799999999999999</v>
      </c>
      <c r="G723" s="2" t="s">
        <v>822</v>
      </c>
      <c r="H723" s="2" t="s">
        <v>822</v>
      </c>
      <c r="I723" s="2" t="s">
        <v>822</v>
      </c>
      <c r="J723" s="2" t="s">
        <v>822</v>
      </c>
      <c r="K723" s="2" t="s">
        <v>822</v>
      </c>
      <c r="L723" s="2" t="s">
        <v>822</v>
      </c>
      <c r="M723" s="2" t="s">
        <v>822</v>
      </c>
      <c r="N723" s="2" t="s">
        <v>4120</v>
      </c>
      <c r="W723" s="31"/>
      <c r="X723" s="31"/>
      <c r="Y723" s="31"/>
      <c r="Z723" s="2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</row>
    <row r="724" spans="1:38" x14ac:dyDescent="0.2">
      <c r="A724" t="s">
        <v>801</v>
      </c>
      <c r="B724" s="5">
        <v>1.66</v>
      </c>
      <c r="C724" s="5" t="str">
        <f t="shared" si="46"/>
        <v>41.66</v>
      </c>
      <c r="D724" s="77">
        <v>1.9E-2</v>
      </c>
      <c r="E724" s="2" t="s">
        <v>822</v>
      </c>
      <c r="F724" s="77">
        <v>0.17799999999999999</v>
      </c>
      <c r="G724" s="2" t="s">
        <v>822</v>
      </c>
      <c r="H724" s="2" t="s">
        <v>822</v>
      </c>
      <c r="I724" s="2" t="s">
        <v>822</v>
      </c>
      <c r="J724" s="2" t="s">
        <v>822</v>
      </c>
      <c r="K724" s="2" t="s">
        <v>822</v>
      </c>
      <c r="L724" s="2" t="s">
        <v>822</v>
      </c>
      <c r="M724" s="2" t="s">
        <v>822</v>
      </c>
      <c r="N724" s="2" t="s">
        <v>4120</v>
      </c>
      <c r="W724" s="31"/>
      <c r="X724" s="31"/>
      <c r="Y724" s="31"/>
      <c r="Z724" s="2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</row>
    <row r="725" spans="1:38" x14ac:dyDescent="0.2">
      <c r="A725" t="s">
        <v>801</v>
      </c>
      <c r="B725" s="5">
        <v>1.67</v>
      </c>
      <c r="C725" s="5" t="str">
        <f t="shared" si="46"/>
        <v>41.67</v>
      </c>
      <c r="D725" s="77">
        <v>1.9E-2</v>
      </c>
      <c r="E725" s="2" t="s">
        <v>822</v>
      </c>
      <c r="F725" s="77">
        <v>0.17799999999999999</v>
      </c>
      <c r="G725" s="2" t="s">
        <v>822</v>
      </c>
      <c r="H725" s="2" t="s">
        <v>822</v>
      </c>
      <c r="I725" s="2" t="s">
        <v>822</v>
      </c>
      <c r="J725" s="2" t="s">
        <v>822</v>
      </c>
      <c r="K725" s="2" t="s">
        <v>822</v>
      </c>
      <c r="L725" s="2" t="s">
        <v>822</v>
      </c>
      <c r="M725" s="2" t="s">
        <v>822</v>
      </c>
      <c r="N725" s="2" t="s">
        <v>4120</v>
      </c>
      <c r="W725" s="31"/>
      <c r="X725" s="31"/>
      <c r="Y725" s="31"/>
      <c r="Z725" s="2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</row>
    <row r="726" spans="1:38" x14ac:dyDescent="0.2">
      <c r="A726" t="s">
        <v>801</v>
      </c>
      <c r="B726" s="5">
        <v>1.68</v>
      </c>
      <c r="C726" s="5" t="str">
        <f t="shared" si="46"/>
        <v>41.68</v>
      </c>
      <c r="D726" s="77">
        <v>1.9E-2</v>
      </c>
      <c r="E726" s="2" t="s">
        <v>822</v>
      </c>
      <c r="F726" s="77">
        <v>0.17799999999999999</v>
      </c>
      <c r="G726" s="2" t="s">
        <v>822</v>
      </c>
      <c r="H726" s="2" t="s">
        <v>822</v>
      </c>
      <c r="I726" s="2" t="s">
        <v>822</v>
      </c>
      <c r="J726" s="2" t="s">
        <v>822</v>
      </c>
      <c r="K726" s="2" t="s">
        <v>822</v>
      </c>
      <c r="L726" s="2" t="s">
        <v>822</v>
      </c>
      <c r="M726" s="2" t="s">
        <v>822</v>
      </c>
      <c r="N726" s="2" t="s">
        <v>4120</v>
      </c>
      <c r="W726" s="31"/>
      <c r="X726" s="31"/>
      <c r="Y726" s="31"/>
      <c r="Z726" s="2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</row>
    <row r="727" spans="1:38" x14ac:dyDescent="0.2">
      <c r="A727" t="s">
        <v>801</v>
      </c>
      <c r="B727" s="5">
        <v>1.69</v>
      </c>
      <c r="C727" s="5" t="str">
        <f t="shared" si="46"/>
        <v>41.69</v>
      </c>
      <c r="D727" s="77">
        <v>1.9E-2</v>
      </c>
      <c r="E727" s="2" t="s">
        <v>822</v>
      </c>
      <c r="F727" s="77">
        <v>0.17799999999999999</v>
      </c>
      <c r="G727" s="2" t="s">
        <v>822</v>
      </c>
      <c r="H727" s="2" t="s">
        <v>822</v>
      </c>
      <c r="I727" s="2" t="s">
        <v>822</v>
      </c>
      <c r="J727" s="2" t="s">
        <v>822</v>
      </c>
      <c r="K727" s="2" t="s">
        <v>822</v>
      </c>
      <c r="L727" s="2" t="s">
        <v>822</v>
      </c>
      <c r="M727" s="2" t="s">
        <v>822</v>
      </c>
      <c r="N727" s="2" t="s">
        <v>4120</v>
      </c>
      <c r="W727" s="31"/>
      <c r="X727" s="31"/>
      <c r="Y727" s="31"/>
      <c r="Z727" s="2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</row>
    <row r="728" spans="1:38" x14ac:dyDescent="0.2">
      <c r="A728" t="s">
        <v>801</v>
      </c>
      <c r="B728" s="5">
        <v>1.7</v>
      </c>
      <c r="C728" s="5" t="str">
        <f t="shared" si="46"/>
        <v>41.7</v>
      </c>
      <c r="D728" s="77">
        <v>1.9E-2</v>
      </c>
      <c r="E728" s="2" t="s">
        <v>822</v>
      </c>
      <c r="F728" s="77">
        <v>0.17799999999999999</v>
      </c>
      <c r="G728" s="2" t="s">
        <v>822</v>
      </c>
      <c r="H728" s="2" t="s">
        <v>822</v>
      </c>
      <c r="I728" s="2" t="s">
        <v>822</v>
      </c>
      <c r="J728" s="2" t="s">
        <v>822</v>
      </c>
      <c r="K728" s="2" t="s">
        <v>822</v>
      </c>
      <c r="L728" s="2" t="s">
        <v>822</v>
      </c>
      <c r="M728" s="2" t="s">
        <v>822</v>
      </c>
      <c r="N728" s="2" t="s">
        <v>4120</v>
      </c>
      <c r="W728" s="31"/>
      <c r="X728" s="31"/>
      <c r="Y728" s="31"/>
      <c r="Z728" s="2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</row>
    <row r="729" spans="1:38" x14ac:dyDescent="0.2">
      <c r="A729" t="s">
        <v>801</v>
      </c>
      <c r="B729" s="5">
        <v>1.71</v>
      </c>
      <c r="C729" s="5" t="str">
        <f t="shared" si="46"/>
        <v>41.71</v>
      </c>
      <c r="D729" s="77">
        <v>1.9E-2</v>
      </c>
      <c r="E729" s="2" t="s">
        <v>822</v>
      </c>
      <c r="F729" s="77">
        <v>0.17799999999999999</v>
      </c>
      <c r="G729" s="2" t="s">
        <v>822</v>
      </c>
      <c r="H729" s="2" t="s">
        <v>822</v>
      </c>
      <c r="I729" s="2" t="s">
        <v>822</v>
      </c>
      <c r="J729" s="2" t="s">
        <v>822</v>
      </c>
      <c r="K729" s="2" t="s">
        <v>822</v>
      </c>
      <c r="L729" s="2" t="s">
        <v>822</v>
      </c>
      <c r="M729" s="2" t="s">
        <v>822</v>
      </c>
      <c r="N729" s="2" t="s">
        <v>4120</v>
      </c>
      <c r="W729" s="31"/>
      <c r="X729" s="31"/>
      <c r="Y729" s="31"/>
      <c r="Z729" s="2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</row>
    <row r="730" spans="1:38" x14ac:dyDescent="0.2">
      <c r="A730" t="s">
        <v>801</v>
      </c>
      <c r="B730" s="5">
        <v>1.72</v>
      </c>
      <c r="C730" s="5" t="str">
        <f t="shared" si="46"/>
        <v>41.72</v>
      </c>
      <c r="D730" s="77">
        <v>1.9E-2</v>
      </c>
      <c r="E730" s="2" t="s">
        <v>822</v>
      </c>
      <c r="F730" s="77">
        <v>0.17799999999999999</v>
      </c>
      <c r="G730" s="2" t="s">
        <v>822</v>
      </c>
      <c r="H730" s="2" t="s">
        <v>822</v>
      </c>
      <c r="I730" s="2" t="s">
        <v>822</v>
      </c>
      <c r="J730" s="2" t="s">
        <v>822</v>
      </c>
      <c r="K730" s="2" t="s">
        <v>822</v>
      </c>
      <c r="L730" s="2" t="s">
        <v>822</v>
      </c>
      <c r="M730" s="2" t="s">
        <v>822</v>
      </c>
      <c r="N730" s="2" t="s">
        <v>4120</v>
      </c>
      <c r="W730" s="31"/>
      <c r="X730" s="31"/>
      <c r="Y730" s="31"/>
      <c r="Z730" s="2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</row>
    <row r="731" spans="1:38" x14ac:dyDescent="0.2">
      <c r="A731" t="s">
        <v>801</v>
      </c>
      <c r="B731" s="5">
        <v>1.73</v>
      </c>
      <c r="C731" s="5" t="str">
        <f t="shared" si="46"/>
        <v>41.73</v>
      </c>
      <c r="D731" s="77">
        <v>1.9E-2</v>
      </c>
      <c r="E731" s="2" t="s">
        <v>822</v>
      </c>
      <c r="F731" s="77">
        <v>0.17799999999999999</v>
      </c>
      <c r="G731" s="2" t="s">
        <v>822</v>
      </c>
      <c r="H731" s="2" t="s">
        <v>822</v>
      </c>
      <c r="I731" s="2" t="s">
        <v>822</v>
      </c>
      <c r="J731" s="2" t="s">
        <v>822</v>
      </c>
      <c r="K731" s="2" t="s">
        <v>822</v>
      </c>
      <c r="L731" s="2" t="s">
        <v>822</v>
      </c>
      <c r="M731" s="2" t="s">
        <v>822</v>
      </c>
      <c r="N731" s="2" t="s">
        <v>4120</v>
      </c>
      <c r="W731" s="31"/>
      <c r="X731" s="31"/>
      <c r="Y731" s="31"/>
      <c r="Z731" s="2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</row>
    <row r="732" spans="1:38" x14ac:dyDescent="0.2">
      <c r="A732" t="s">
        <v>801</v>
      </c>
      <c r="B732" s="5">
        <v>1.74</v>
      </c>
      <c r="C732" s="5" t="str">
        <f t="shared" si="46"/>
        <v>41.74</v>
      </c>
      <c r="D732" s="77">
        <v>1.9E-2</v>
      </c>
      <c r="E732" s="2" t="s">
        <v>822</v>
      </c>
      <c r="F732" s="77">
        <v>0.17799999999999999</v>
      </c>
      <c r="G732" s="2" t="s">
        <v>822</v>
      </c>
      <c r="H732" s="2" t="s">
        <v>822</v>
      </c>
      <c r="I732" s="2" t="s">
        <v>822</v>
      </c>
      <c r="J732" s="2" t="s">
        <v>822</v>
      </c>
      <c r="K732" s="2" t="s">
        <v>822</v>
      </c>
      <c r="L732" s="2" t="s">
        <v>822</v>
      </c>
      <c r="M732" s="2" t="s">
        <v>822</v>
      </c>
      <c r="N732" s="2" t="s">
        <v>4120</v>
      </c>
      <c r="W732" s="31"/>
      <c r="X732" s="31"/>
      <c r="Y732" s="31"/>
      <c r="Z732" s="2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</row>
    <row r="733" spans="1:38" x14ac:dyDescent="0.2">
      <c r="A733" t="s">
        <v>801</v>
      </c>
      <c r="B733" s="5">
        <v>1.75</v>
      </c>
      <c r="C733" s="5" t="str">
        <f t="shared" si="46"/>
        <v>41.75</v>
      </c>
      <c r="D733" s="77">
        <v>1.9E-2</v>
      </c>
      <c r="E733" s="2" t="s">
        <v>822</v>
      </c>
      <c r="F733" s="77">
        <v>0.17799999999999999</v>
      </c>
      <c r="G733" s="2" t="s">
        <v>822</v>
      </c>
      <c r="H733" s="2" t="s">
        <v>822</v>
      </c>
      <c r="I733" s="2" t="s">
        <v>822</v>
      </c>
      <c r="J733" s="2" t="s">
        <v>822</v>
      </c>
      <c r="K733" s="2" t="s">
        <v>822</v>
      </c>
      <c r="L733" s="2" t="s">
        <v>822</v>
      </c>
      <c r="M733" s="2" t="s">
        <v>822</v>
      </c>
      <c r="N733" s="2" t="s">
        <v>4120</v>
      </c>
      <c r="W733" s="31"/>
      <c r="X733" s="31"/>
      <c r="Y733" s="31"/>
      <c r="Z733" s="2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</row>
    <row r="734" spans="1:38" x14ac:dyDescent="0.2">
      <c r="A734" t="s">
        <v>801</v>
      </c>
      <c r="B734" s="5">
        <v>1.76</v>
      </c>
      <c r="C734" s="5" t="str">
        <f t="shared" si="46"/>
        <v>41.76</v>
      </c>
      <c r="D734" s="77">
        <v>1.9E-2</v>
      </c>
      <c r="E734" s="2" t="s">
        <v>822</v>
      </c>
      <c r="F734" s="77">
        <v>0.17799999999999999</v>
      </c>
      <c r="G734" s="2" t="s">
        <v>822</v>
      </c>
      <c r="H734" s="2" t="s">
        <v>822</v>
      </c>
      <c r="I734" s="2" t="s">
        <v>822</v>
      </c>
      <c r="J734" s="2" t="s">
        <v>822</v>
      </c>
      <c r="K734" s="2" t="s">
        <v>822</v>
      </c>
      <c r="L734" s="2" t="s">
        <v>822</v>
      </c>
      <c r="M734" s="2" t="s">
        <v>822</v>
      </c>
      <c r="N734" s="2" t="s">
        <v>4120</v>
      </c>
      <c r="W734" s="31"/>
      <c r="X734" s="31"/>
      <c r="Y734" s="31"/>
      <c r="Z734" s="2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</row>
    <row r="735" spans="1:38" x14ac:dyDescent="0.2">
      <c r="A735" t="s">
        <v>801</v>
      </c>
      <c r="B735" s="5">
        <v>1.77</v>
      </c>
      <c r="C735" s="5" t="str">
        <f t="shared" si="46"/>
        <v>41.77</v>
      </c>
      <c r="D735" s="77">
        <v>1.9E-2</v>
      </c>
      <c r="E735" s="2" t="s">
        <v>822</v>
      </c>
      <c r="F735" s="77">
        <v>0.17799999999999999</v>
      </c>
      <c r="G735" s="2" t="s">
        <v>822</v>
      </c>
      <c r="H735" s="2" t="s">
        <v>822</v>
      </c>
      <c r="I735" s="2" t="s">
        <v>822</v>
      </c>
      <c r="J735" s="2" t="s">
        <v>822</v>
      </c>
      <c r="K735" s="2" t="s">
        <v>822</v>
      </c>
      <c r="L735" s="2" t="s">
        <v>822</v>
      </c>
      <c r="M735" s="2" t="s">
        <v>822</v>
      </c>
      <c r="N735" s="2" t="s">
        <v>4120</v>
      </c>
      <c r="W735" s="31"/>
      <c r="X735" s="31"/>
      <c r="Y735" s="31"/>
      <c r="Z735" s="2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</row>
    <row r="736" spans="1:38" x14ac:dyDescent="0.2">
      <c r="A736" t="s">
        <v>801</v>
      </c>
      <c r="B736" s="5">
        <v>1.78</v>
      </c>
      <c r="C736" s="5" t="str">
        <f t="shared" si="46"/>
        <v>41.78</v>
      </c>
      <c r="D736" s="77">
        <v>1.9E-2</v>
      </c>
      <c r="E736" s="2" t="s">
        <v>822</v>
      </c>
      <c r="F736" s="77">
        <v>0.17799999999999999</v>
      </c>
      <c r="G736" s="2" t="s">
        <v>822</v>
      </c>
      <c r="H736" s="2" t="s">
        <v>822</v>
      </c>
      <c r="I736" s="2" t="s">
        <v>822</v>
      </c>
      <c r="J736" s="2" t="s">
        <v>822</v>
      </c>
      <c r="K736" s="2" t="s">
        <v>822</v>
      </c>
      <c r="L736" s="2" t="s">
        <v>822</v>
      </c>
      <c r="M736" s="2" t="s">
        <v>822</v>
      </c>
      <c r="N736" s="2" t="s">
        <v>4120</v>
      </c>
      <c r="W736" s="31"/>
      <c r="X736" s="31"/>
      <c r="Y736" s="31"/>
      <c r="Z736" s="2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</row>
    <row r="737" spans="1:38" x14ac:dyDescent="0.2">
      <c r="A737" t="s">
        <v>801</v>
      </c>
      <c r="B737" s="5">
        <v>1.79</v>
      </c>
      <c r="C737" s="5" t="str">
        <f t="shared" si="46"/>
        <v>41.79</v>
      </c>
      <c r="D737" s="77">
        <v>1.9E-2</v>
      </c>
      <c r="E737" s="2" t="s">
        <v>822</v>
      </c>
      <c r="F737" s="77">
        <v>0.17799999999999999</v>
      </c>
      <c r="G737" s="2" t="s">
        <v>822</v>
      </c>
      <c r="H737" s="2" t="s">
        <v>822</v>
      </c>
      <c r="I737" s="2" t="s">
        <v>822</v>
      </c>
      <c r="J737" s="2" t="s">
        <v>822</v>
      </c>
      <c r="K737" s="2" t="s">
        <v>822</v>
      </c>
      <c r="L737" s="2" t="s">
        <v>822</v>
      </c>
      <c r="M737" s="2" t="s">
        <v>822</v>
      </c>
      <c r="N737" s="2" t="s">
        <v>4120</v>
      </c>
      <c r="W737" s="31"/>
      <c r="X737" s="31"/>
      <c r="Y737" s="31"/>
      <c r="Z737" s="2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</row>
    <row r="738" spans="1:38" x14ac:dyDescent="0.2">
      <c r="A738" t="s">
        <v>801</v>
      </c>
      <c r="B738" s="5">
        <v>1.8</v>
      </c>
      <c r="C738" s="5" t="str">
        <f t="shared" si="46"/>
        <v>41.8</v>
      </c>
      <c r="D738" s="77">
        <v>1.9E-2</v>
      </c>
      <c r="E738" s="2" t="s">
        <v>822</v>
      </c>
      <c r="F738" s="77">
        <v>0.17799999999999999</v>
      </c>
      <c r="G738" s="2" t="s">
        <v>822</v>
      </c>
      <c r="H738" s="2" t="s">
        <v>822</v>
      </c>
      <c r="I738" s="2" t="s">
        <v>822</v>
      </c>
      <c r="J738" s="2" t="s">
        <v>822</v>
      </c>
      <c r="K738" s="2" t="s">
        <v>822</v>
      </c>
      <c r="L738" s="2" t="s">
        <v>822</v>
      </c>
      <c r="M738" s="2" t="s">
        <v>822</v>
      </c>
      <c r="N738" s="2" t="s">
        <v>4120</v>
      </c>
      <c r="W738" s="31"/>
      <c r="X738" s="31"/>
      <c r="Y738" s="31"/>
      <c r="Z738" s="2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</row>
    <row r="739" spans="1:38" x14ac:dyDescent="0.2">
      <c r="A739" t="s">
        <v>801</v>
      </c>
      <c r="B739" s="5">
        <v>1.81</v>
      </c>
      <c r="C739" s="5" t="str">
        <f t="shared" si="46"/>
        <v>41.81</v>
      </c>
      <c r="D739" s="77">
        <v>1.9E-2</v>
      </c>
      <c r="E739" s="2" t="s">
        <v>822</v>
      </c>
      <c r="F739" s="77">
        <v>0.17799999999999999</v>
      </c>
      <c r="G739" s="2" t="s">
        <v>822</v>
      </c>
      <c r="H739" s="2" t="s">
        <v>822</v>
      </c>
      <c r="I739" s="2" t="s">
        <v>822</v>
      </c>
      <c r="J739" s="2" t="s">
        <v>822</v>
      </c>
      <c r="K739" s="2" t="s">
        <v>822</v>
      </c>
      <c r="L739" s="2" t="s">
        <v>822</v>
      </c>
      <c r="M739" s="2" t="s">
        <v>822</v>
      </c>
      <c r="N739" s="2" t="s">
        <v>4120</v>
      </c>
      <c r="W739" s="31"/>
      <c r="X739" s="31"/>
      <c r="Y739" s="31"/>
      <c r="Z739" s="2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</row>
    <row r="740" spans="1:38" x14ac:dyDescent="0.2">
      <c r="A740" t="s">
        <v>801</v>
      </c>
      <c r="B740" s="5">
        <v>1.82</v>
      </c>
      <c r="C740" s="5" t="str">
        <f t="shared" ref="C740:C803" si="47">SUBSTITUTE(4&amp;B740," ","")</f>
        <v>41.82</v>
      </c>
      <c r="D740" s="77">
        <v>1.9E-2</v>
      </c>
      <c r="E740" s="2" t="s">
        <v>822</v>
      </c>
      <c r="F740" s="77">
        <v>0.17799999999999999</v>
      </c>
      <c r="G740" s="2" t="s">
        <v>822</v>
      </c>
      <c r="H740" s="2" t="s">
        <v>822</v>
      </c>
      <c r="I740" s="2" t="s">
        <v>822</v>
      </c>
      <c r="J740" s="2" t="s">
        <v>822</v>
      </c>
      <c r="K740" s="2" t="s">
        <v>822</v>
      </c>
      <c r="L740" s="2" t="s">
        <v>822</v>
      </c>
      <c r="M740" s="2" t="s">
        <v>822</v>
      </c>
      <c r="N740" s="2" t="s">
        <v>4120</v>
      </c>
      <c r="W740" s="31"/>
      <c r="X740" s="31"/>
      <c r="Y740" s="31"/>
      <c r="Z740" s="2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</row>
    <row r="741" spans="1:38" x14ac:dyDescent="0.2">
      <c r="A741" t="s">
        <v>801</v>
      </c>
      <c r="B741" s="5">
        <v>1.83</v>
      </c>
      <c r="C741" s="5" t="str">
        <f t="shared" si="47"/>
        <v>41.83</v>
      </c>
      <c r="D741" s="77">
        <v>1.9E-2</v>
      </c>
      <c r="E741" s="2" t="s">
        <v>822</v>
      </c>
      <c r="F741" s="77">
        <v>0.17799999999999999</v>
      </c>
      <c r="G741" s="2" t="s">
        <v>822</v>
      </c>
      <c r="H741" s="2" t="s">
        <v>822</v>
      </c>
      <c r="I741" s="2" t="s">
        <v>822</v>
      </c>
      <c r="J741" s="2" t="s">
        <v>822</v>
      </c>
      <c r="K741" s="2" t="s">
        <v>822</v>
      </c>
      <c r="L741" s="2" t="s">
        <v>822</v>
      </c>
      <c r="M741" s="2" t="s">
        <v>822</v>
      </c>
      <c r="N741" s="2" t="s">
        <v>4120</v>
      </c>
      <c r="W741" s="31"/>
      <c r="X741" s="31"/>
      <c r="Y741" s="31"/>
      <c r="Z741" s="2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</row>
    <row r="742" spans="1:38" x14ac:dyDescent="0.2">
      <c r="A742" t="s">
        <v>801</v>
      </c>
      <c r="B742" s="5">
        <v>1.84</v>
      </c>
      <c r="C742" s="5" t="str">
        <f t="shared" si="47"/>
        <v>41.84</v>
      </c>
      <c r="D742" s="77">
        <v>1.9E-2</v>
      </c>
      <c r="E742" s="2" t="s">
        <v>822</v>
      </c>
      <c r="F742" s="77">
        <v>0.17799999999999999</v>
      </c>
      <c r="G742" s="2" t="s">
        <v>822</v>
      </c>
      <c r="H742" s="2" t="s">
        <v>822</v>
      </c>
      <c r="I742" s="2" t="s">
        <v>822</v>
      </c>
      <c r="J742" s="2" t="s">
        <v>822</v>
      </c>
      <c r="K742" s="2" t="s">
        <v>822</v>
      </c>
      <c r="L742" s="2" t="s">
        <v>822</v>
      </c>
      <c r="M742" s="2" t="s">
        <v>822</v>
      </c>
      <c r="N742" s="2" t="s">
        <v>4120</v>
      </c>
      <c r="W742" s="31"/>
      <c r="X742" s="31"/>
      <c r="Y742" s="31"/>
      <c r="Z742" s="2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</row>
    <row r="743" spans="1:38" x14ac:dyDescent="0.2">
      <c r="A743" t="s">
        <v>801</v>
      </c>
      <c r="B743" s="5">
        <v>1.85</v>
      </c>
      <c r="C743" s="5" t="str">
        <f t="shared" si="47"/>
        <v>41.85</v>
      </c>
      <c r="D743" s="77">
        <v>1.9E-2</v>
      </c>
      <c r="E743" s="2" t="s">
        <v>822</v>
      </c>
      <c r="F743" s="77">
        <v>0.17799999999999999</v>
      </c>
      <c r="G743" s="2" t="s">
        <v>822</v>
      </c>
      <c r="H743" s="2" t="s">
        <v>822</v>
      </c>
      <c r="I743" s="2" t="s">
        <v>822</v>
      </c>
      <c r="J743" s="2" t="s">
        <v>822</v>
      </c>
      <c r="K743" s="2" t="s">
        <v>822</v>
      </c>
      <c r="L743" s="2" t="s">
        <v>822</v>
      </c>
      <c r="M743" s="2" t="s">
        <v>822</v>
      </c>
      <c r="N743" s="2" t="s">
        <v>4120</v>
      </c>
      <c r="W743" s="31"/>
      <c r="X743" s="31"/>
      <c r="Y743" s="31"/>
      <c r="Z743" s="2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</row>
    <row r="744" spans="1:38" x14ac:dyDescent="0.2">
      <c r="A744" t="s">
        <v>801</v>
      </c>
      <c r="B744" s="5">
        <v>1.86</v>
      </c>
      <c r="C744" s="5" t="str">
        <f t="shared" si="47"/>
        <v>41.86</v>
      </c>
      <c r="D744" s="77">
        <v>1.9E-2</v>
      </c>
      <c r="E744" s="2" t="s">
        <v>822</v>
      </c>
      <c r="F744" s="77">
        <v>0.17799999999999999</v>
      </c>
      <c r="G744" s="2" t="s">
        <v>822</v>
      </c>
      <c r="H744" s="2" t="s">
        <v>822</v>
      </c>
      <c r="I744" s="2" t="s">
        <v>822</v>
      </c>
      <c r="J744" s="2" t="s">
        <v>822</v>
      </c>
      <c r="K744" s="2" t="s">
        <v>822</v>
      </c>
      <c r="L744" s="2" t="s">
        <v>822</v>
      </c>
      <c r="M744" s="2" t="s">
        <v>822</v>
      </c>
      <c r="N744" s="2" t="s">
        <v>4120</v>
      </c>
      <c r="W744" s="31"/>
      <c r="X744" s="31"/>
      <c r="Y744" s="31"/>
      <c r="Z744" s="2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</row>
    <row r="745" spans="1:38" x14ac:dyDescent="0.2">
      <c r="A745" t="s">
        <v>801</v>
      </c>
      <c r="B745" s="5">
        <v>1.87</v>
      </c>
      <c r="C745" s="5" t="str">
        <f t="shared" si="47"/>
        <v>41.87</v>
      </c>
      <c r="D745" s="77">
        <v>1.9E-2</v>
      </c>
      <c r="E745" s="2" t="s">
        <v>822</v>
      </c>
      <c r="F745" s="77">
        <v>0.17799999999999999</v>
      </c>
      <c r="G745" s="2" t="s">
        <v>822</v>
      </c>
      <c r="H745" s="2" t="s">
        <v>822</v>
      </c>
      <c r="I745" s="2" t="s">
        <v>822</v>
      </c>
      <c r="J745" s="2" t="s">
        <v>822</v>
      </c>
      <c r="K745" s="2" t="s">
        <v>822</v>
      </c>
      <c r="L745" s="2" t="s">
        <v>822</v>
      </c>
      <c r="M745" s="2" t="s">
        <v>822</v>
      </c>
      <c r="N745" s="2" t="s">
        <v>4120</v>
      </c>
      <c r="W745" s="31"/>
      <c r="X745" s="31"/>
      <c r="Y745" s="31"/>
      <c r="Z745" s="2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</row>
    <row r="746" spans="1:38" x14ac:dyDescent="0.2">
      <c r="A746" t="s">
        <v>801</v>
      </c>
      <c r="B746" s="5">
        <v>1.88</v>
      </c>
      <c r="C746" s="5" t="str">
        <f t="shared" si="47"/>
        <v>41.88</v>
      </c>
      <c r="D746" s="77">
        <v>1.9E-2</v>
      </c>
      <c r="E746" s="2" t="s">
        <v>822</v>
      </c>
      <c r="F746" s="77">
        <v>0.17799999999999999</v>
      </c>
      <c r="G746" s="2" t="s">
        <v>822</v>
      </c>
      <c r="H746" s="2" t="s">
        <v>822</v>
      </c>
      <c r="I746" s="2" t="s">
        <v>822</v>
      </c>
      <c r="J746" s="2" t="s">
        <v>822</v>
      </c>
      <c r="K746" s="2" t="s">
        <v>822</v>
      </c>
      <c r="L746" s="2" t="s">
        <v>822</v>
      </c>
      <c r="M746" s="2" t="s">
        <v>822</v>
      </c>
      <c r="N746" s="2" t="s">
        <v>4120</v>
      </c>
      <c r="W746" s="31"/>
      <c r="X746" s="31"/>
      <c r="Y746" s="31"/>
      <c r="Z746" s="2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</row>
    <row r="747" spans="1:38" x14ac:dyDescent="0.2">
      <c r="A747" t="s">
        <v>801</v>
      </c>
      <c r="B747" s="5">
        <v>1.89</v>
      </c>
      <c r="C747" s="5" t="str">
        <f t="shared" si="47"/>
        <v>41.89</v>
      </c>
      <c r="D747" s="77">
        <v>1.9E-2</v>
      </c>
      <c r="E747" s="2" t="s">
        <v>822</v>
      </c>
      <c r="F747" s="77">
        <v>0.17799999999999999</v>
      </c>
      <c r="G747" s="2" t="s">
        <v>822</v>
      </c>
      <c r="H747" s="2" t="s">
        <v>822</v>
      </c>
      <c r="I747" s="2" t="s">
        <v>822</v>
      </c>
      <c r="J747" s="2" t="s">
        <v>822</v>
      </c>
      <c r="K747" s="2" t="s">
        <v>822</v>
      </c>
      <c r="L747" s="2" t="s">
        <v>822</v>
      </c>
      <c r="M747" s="2" t="s">
        <v>822</v>
      </c>
      <c r="N747" s="2" t="s">
        <v>4120</v>
      </c>
      <c r="W747" s="31"/>
      <c r="X747" s="31"/>
      <c r="Y747" s="31"/>
      <c r="Z747" s="2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</row>
    <row r="748" spans="1:38" x14ac:dyDescent="0.2">
      <c r="A748" t="s">
        <v>801</v>
      </c>
      <c r="B748" s="5">
        <v>1.9</v>
      </c>
      <c r="C748" s="5" t="str">
        <f t="shared" si="47"/>
        <v>41.9</v>
      </c>
      <c r="D748" s="77">
        <v>1.9E-2</v>
      </c>
      <c r="E748" s="2" t="s">
        <v>822</v>
      </c>
      <c r="F748" s="77">
        <v>0.17799999999999999</v>
      </c>
      <c r="G748" s="2" t="s">
        <v>822</v>
      </c>
      <c r="H748" s="2" t="s">
        <v>822</v>
      </c>
      <c r="I748" s="2" t="s">
        <v>822</v>
      </c>
      <c r="J748" s="2" t="s">
        <v>822</v>
      </c>
      <c r="K748" s="2" t="s">
        <v>822</v>
      </c>
      <c r="L748" s="2" t="s">
        <v>822</v>
      </c>
      <c r="M748" s="2" t="s">
        <v>822</v>
      </c>
      <c r="N748" s="2" t="s">
        <v>4120</v>
      </c>
      <c r="W748" s="31"/>
      <c r="X748" s="31"/>
      <c r="Y748" s="31"/>
      <c r="Z748" s="2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</row>
    <row r="749" spans="1:38" x14ac:dyDescent="0.2">
      <c r="A749" t="s">
        <v>801</v>
      </c>
      <c r="B749" s="5">
        <v>1.91</v>
      </c>
      <c r="C749" s="5" t="str">
        <f t="shared" si="47"/>
        <v>41.91</v>
      </c>
      <c r="D749" s="77">
        <v>1.9E-2</v>
      </c>
      <c r="E749" s="2" t="s">
        <v>822</v>
      </c>
      <c r="F749" s="77">
        <v>0.17799999999999999</v>
      </c>
      <c r="G749" s="2" t="s">
        <v>822</v>
      </c>
      <c r="H749" s="2" t="s">
        <v>822</v>
      </c>
      <c r="I749" s="2" t="s">
        <v>822</v>
      </c>
      <c r="J749" s="2" t="s">
        <v>822</v>
      </c>
      <c r="K749" s="2" t="s">
        <v>822</v>
      </c>
      <c r="L749" s="2" t="s">
        <v>822</v>
      </c>
      <c r="M749" s="2" t="s">
        <v>822</v>
      </c>
      <c r="N749" s="2" t="s">
        <v>4120</v>
      </c>
      <c r="W749" s="31"/>
      <c r="X749" s="31"/>
      <c r="Y749" s="31"/>
      <c r="Z749" s="2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</row>
    <row r="750" spans="1:38" x14ac:dyDescent="0.2">
      <c r="A750" t="s">
        <v>801</v>
      </c>
      <c r="B750" s="5">
        <v>1.92</v>
      </c>
      <c r="C750" s="5" t="str">
        <f t="shared" si="47"/>
        <v>41.92</v>
      </c>
      <c r="D750" s="77">
        <v>1.9E-2</v>
      </c>
      <c r="E750" s="2" t="s">
        <v>822</v>
      </c>
      <c r="F750" s="77">
        <v>0.17799999999999999</v>
      </c>
      <c r="G750" s="2" t="s">
        <v>822</v>
      </c>
      <c r="H750" s="2" t="s">
        <v>822</v>
      </c>
      <c r="I750" s="2" t="s">
        <v>822</v>
      </c>
      <c r="J750" s="2" t="s">
        <v>822</v>
      </c>
      <c r="K750" s="2" t="s">
        <v>822</v>
      </c>
      <c r="L750" s="2" t="s">
        <v>822</v>
      </c>
      <c r="M750" s="2" t="s">
        <v>822</v>
      </c>
      <c r="N750" s="2" t="s">
        <v>4120</v>
      </c>
      <c r="W750" s="31"/>
      <c r="X750" s="31"/>
      <c r="Y750" s="31"/>
      <c r="Z750" s="2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</row>
    <row r="751" spans="1:38" x14ac:dyDescent="0.2">
      <c r="A751" t="s">
        <v>801</v>
      </c>
      <c r="B751" s="5">
        <v>1.93</v>
      </c>
      <c r="C751" s="5" t="str">
        <f t="shared" si="47"/>
        <v>41.93</v>
      </c>
      <c r="D751" s="77">
        <v>1.9E-2</v>
      </c>
      <c r="E751" s="2" t="s">
        <v>822</v>
      </c>
      <c r="F751" s="77">
        <v>0.17799999999999999</v>
      </c>
      <c r="G751" s="2" t="s">
        <v>822</v>
      </c>
      <c r="H751" s="2" t="s">
        <v>822</v>
      </c>
      <c r="I751" s="2" t="s">
        <v>822</v>
      </c>
      <c r="J751" s="2" t="s">
        <v>822</v>
      </c>
      <c r="K751" s="2" t="s">
        <v>822</v>
      </c>
      <c r="L751" s="2" t="s">
        <v>822</v>
      </c>
      <c r="M751" s="2" t="s">
        <v>822</v>
      </c>
      <c r="N751" s="2" t="s">
        <v>4120</v>
      </c>
      <c r="W751" s="31"/>
      <c r="X751" s="31"/>
      <c r="Y751" s="31"/>
      <c r="Z751" s="2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</row>
    <row r="752" spans="1:38" x14ac:dyDescent="0.2">
      <c r="A752" t="s">
        <v>801</v>
      </c>
      <c r="B752" s="5">
        <v>1.94</v>
      </c>
      <c r="C752" s="5" t="str">
        <f t="shared" si="47"/>
        <v>41.94</v>
      </c>
      <c r="D752" s="77">
        <v>1.9E-2</v>
      </c>
      <c r="E752" s="2" t="s">
        <v>822</v>
      </c>
      <c r="F752" s="77">
        <v>0.17799999999999999</v>
      </c>
      <c r="G752" s="2" t="s">
        <v>822</v>
      </c>
      <c r="H752" s="2" t="s">
        <v>822</v>
      </c>
      <c r="I752" s="2" t="s">
        <v>822</v>
      </c>
      <c r="J752" s="2" t="s">
        <v>822</v>
      </c>
      <c r="K752" s="2" t="s">
        <v>822</v>
      </c>
      <c r="L752" s="2" t="s">
        <v>822</v>
      </c>
      <c r="M752" s="2" t="s">
        <v>822</v>
      </c>
      <c r="N752" s="2" t="s">
        <v>4120</v>
      </c>
      <c r="W752" s="31"/>
      <c r="X752" s="31"/>
      <c r="Y752" s="31"/>
      <c r="Z752" s="2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</row>
    <row r="753" spans="1:38" x14ac:dyDescent="0.2">
      <c r="A753" t="s">
        <v>801</v>
      </c>
      <c r="B753" s="5">
        <v>1.95</v>
      </c>
      <c r="C753" s="5" t="str">
        <f t="shared" si="47"/>
        <v>41.95</v>
      </c>
      <c r="D753" s="77">
        <v>1.9E-2</v>
      </c>
      <c r="E753" s="2" t="s">
        <v>822</v>
      </c>
      <c r="F753" s="77">
        <v>0.17799999999999999</v>
      </c>
      <c r="G753" s="2" t="s">
        <v>822</v>
      </c>
      <c r="H753" s="2" t="s">
        <v>822</v>
      </c>
      <c r="I753" s="2" t="s">
        <v>822</v>
      </c>
      <c r="J753" s="2" t="s">
        <v>822</v>
      </c>
      <c r="K753" s="2" t="s">
        <v>822</v>
      </c>
      <c r="L753" s="2" t="s">
        <v>822</v>
      </c>
      <c r="M753" s="2" t="s">
        <v>822</v>
      </c>
      <c r="N753" s="2" t="s">
        <v>4120</v>
      </c>
      <c r="W753" s="31"/>
      <c r="X753" s="31"/>
      <c r="Y753" s="31"/>
      <c r="Z753" s="2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</row>
    <row r="754" spans="1:38" x14ac:dyDescent="0.2">
      <c r="A754" t="s">
        <v>801</v>
      </c>
      <c r="B754" s="5">
        <v>1.96</v>
      </c>
      <c r="C754" s="5" t="str">
        <f t="shared" si="47"/>
        <v>41.96</v>
      </c>
      <c r="D754" s="77">
        <v>1.9E-2</v>
      </c>
      <c r="E754" s="2" t="s">
        <v>822</v>
      </c>
      <c r="F754" s="77">
        <v>0.17799999999999999</v>
      </c>
      <c r="G754" s="2" t="s">
        <v>822</v>
      </c>
      <c r="H754" s="2" t="s">
        <v>822</v>
      </c>
      <c r="I754" s="2" t="s">
        <v>822</v>
      </c>
      <c r="J754" s="2" t="s">
        <v>822</v>
      </c>
      <c r="K754" s="2" t="s">
        <v>822</v>
      </c>
      <c r="L754" s="2" t="s">
        <v>822</v>
      </c>
      <c r="M754" s="2" t="s">
        <v>822</v>
      </c>
      <c r="N754" s="2" t="s">
        <v>4120</v>
      </c>
      <c r="W754" s="31"/>
      <c r="X754" s="31"/>
      <c r="Y754" s="31"/>
      <c r="Z754" s="2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</row>
    <row r="755" spans="1:38" x14ac:dyDescent="0.2">
      <c r="A755" t="s">
        <v>801</v>
      </c>
      <c r="B755" s="5">
        <v>1.97</v>
      </c>
      <c r="C755" s="5" t="str">
        <f t="shared" si="47"/>
        <v>41.97</v>
      </c>
      <c r="D755" s="77">
        <v>1.9E-2</v>
      </c>
      <c r="E755" s="2" t="s">
        <v>822</v>
      </c>
      <c r="F755" s="77">
        <v>0.17799999999999999</v>
      </c>
      <c r="G755" s="2" t="s">
        <v>822</v>
      </c>
      <c r="H755" s="2" t="s">
        <v>822</v>
      </c>
      <c r="I755" s="2" t="s">
        <v>822</v>
      </c>
      <c r="J755" s="2" t="s">
        <v>822</v>
      </c>
      <c r="K755" s="2" t="s">
        <v>822</v>
      </c>
      <c r="L755" s="2" t="s">
        <v>822</v>
      </c>
      <c r="M755" s="2" t="s">
        <v>822</v>
      </c>
      <c r="N755" s="2" t="s">
        <v>4120</v>
      </c>
      <c r="W755" s="31"/>
      <c r="X755" s="31"/>
      <c r="Y755" s="31"/>
      <c r="Z755" s="2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</row>
    <row r="756" spans="1:38" x14ac:dyDescent="0.2">
      <c r="A756" t="s">
        <v>801</v>
      </c>
      <c r="B756" s="5">
        <v>1.98</v>
      </c>
      <c r="C756" s="5" t="str">
        <f t="shared" si="47"/>
        <v>41.98</v>
      </c>
      <c r="D756" s="77">
        <v>1.9E-2</v>
      </c>
      <c r="E756" s="2" t="s">
        <v>822</v>
      </c>
      <c r="F756" s="77">
        <v>0.17799999999999999</v>
      </c>
      <c r="G756" s="2" t="s">
        <v>822</v>
      </c>
      <c r="H756" s="2" t="s">
        <v>822</v>
      </c>
      <c r="I756" s="2" t="s">
        <v>822</v>
      </c>
      <c r="J756" s="2" t="s">
        <v>822</v>
      </c>
      <c r="K756" s="2" t="s">
        <v>822</v>
      </c>
      <c r="L756" s="2" t="s">
        <v>822</v>
      </c>
      <c r="M756" s="2" t="s">
        <v>822</v>
      </c>
      <c r="N756" s="2" t="s">
        <v>4120</v>
      </c>
      <c r="W756" s="31"/>
      <c r="X756" s="31"/>
      <c r="Y756" s="31"/>
      <c r="Z756" s="2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</row>
    <row r="757" spans="1:38" x14ac:dyDescent="0.2">
      <c r="A757" t="s">
        <v>801</v>
      </c>
      <c r="B757" s="5">
        <v>1.99</v>
      </c>
      <c r="C757" s="5" t="str">
        <f t="shared" si="47"/>
        <v>41.99</v>
      </c>
      <c r="D757" s="77">
        <v>1.9E-2</v>
      </c>
      <c r="E757" s="2" t="s">
        <v>822</v>
      </c>
      <c r="F757" s="77">
        <v>0.17799999999999999</v>
      </c>
      <c r="G757" s="2" t="s">
        <v>822</v>
      </c>
      <c r="H757" s="2" t="s">
        <v>822</v>
      </c>
      <c r="I757" s="2" t="s">
        <v>822</v>
      </c>
      <c r="J757" s="2" t="s">
        <v>822</v>
      </c>
      <c r="K757" s="2" t="s">
        <v>822</v>
      </c>
      <c r="L757" s="2" t="s">
        <v>822</v>
      </c>
      <c r="M757" s="2" t="s">
        <v>822</v>
      </c>
      <c r="N757" s="2" t="s">
        <v>4120</v>
      </c>
      <c r="W757" s="31"/>
      <c r="X757" s="31"/>
      <c r="Y757" s="31"/>
      <c r="Z757" s="2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</row>
    <row r="758" spans="1:38" x14ac:dyDescent="0.2">
      <c r="A758" t="s">
        <v>801</v>
      </c>
      <c r="B758" s="5">
        <v>2</v>
      </c>
      <c r="C758" s="5" t="str">
        <f t="shared" si="47"/>
        <v>42</v>
      </c>
      <c r="D758" s="77">
        <v>1.9E-2</v>
      </c>
      <c r="E758" s="2" t="s">
        <v>822</v>
      </c>
      <c r="F758" s="77">
        <v>0.17799999999999999</v>
      </c>
      <c r="G758" s="2" t="s">
        <v>822</v>
      </c>
      <c r="H758" s="2" t="s">
        <v>822</v>
      </c>
      <c r="I758" s="2" t="s">
        <v>822</v>
      </c>
      <c r="J758" s="2" t="s">
        <v>822</v>
      </c>
      <c r="K758" s="2" t="s">
        <v>822</v>
      </c>
      <c r="L758" s="2" t="s">
        <v>822</v>
      </c>
      <c r="M758" s="2" t="s">
        <v>822</v>
      </c>
      <c r="N758" s="2" t="s">
        <v>4120</v>
      </c>
      <c r="W758" s="31"/>
      <c r="X758" s="31"/>
      <c r="Y758" s="31"/>
      <c r="Z758" s="2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</row>
    <row r="759" spans="1:38" x14ac:dyDescent="0.2">
      <c r="A759" t="s">
        <v>801</v>
      </c>
      <c r="B759" s="5">
        <v>2.0099999999999998</v>
      </c>
      <c r="C759" s="5" t="str">
        <f t="shared" si="47"/>
        <v>42.01</v>
      </c>
      <c r="D759" s="77">
        <v>1.9E-2</v>
      </c>
      <c r="E759" s="2" t="s">
        <v>822</v>
      </c>
      <c r="F759" s="77">
        <v>0.17799999999999999</v>
      </c>
      <c r="G759" s="2" t="s">
        <v>822</v>
      </c>
      <c r="H759" s="2" t="s">
        <v>822</v>
      </c>
      <c r="I759" s="2" t="s">
        <v>822</v>
      </c>
      <c r="J759" s="2" t="s">
        <v>822</v>
      </c>
      <c r="K759" s="2" t="s">
        <v>822</v>
      </c>
      <c r="L759" s="2" t="s">
        <v>822</v>
      </c>
      <c r="M759" s="2" t="s">
        <v>822</v>
      </c>
      <c r="N759" s="2" t="s">
        <v>4120</v>
      </c>
      <c r="W759" s="31"/>
      <c r="X759" s="31"/>
      <c r="Y759" s="31"/>
      <c r="Z759" s="2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</row>
    <row r="760" spans="1:38" x14ac:dyDescent="0.2">
      <c r="A760" t="s">
        <v>801</v>
      </c>
      <c r="B760" s="5">
        <v>2.02</v>
      </c>
      <c r="C760" s="5" t="str">
        <f t="shared" si="47"/>
        <v>42.02</v>
      </c>
      <c r="D760" s="77">
        <v>1.9E-2</v>
      </c>
      <c r="E760" s="2" t="s">
        <v>822</v>
      </c>
      <c r="F760" s="77">
        <v>0.17799999999999999</v>
      </c>
      <c r="G760" s="2" t="s">
        <v>822</v>
      </c>
      <c r="H760" s="2" t="s">
        <v>822</v>
      </c>
      <c r="I760" s="2" t="s">
        <v>822</v>
      </c>
      <c r="J760" s="2" t="s">
        <v>822</v>
      </c>
      <c r="K760" s="2" t="s">
        <v>822</v>
      </c>
      <c r="L760" s="2" t="s">
        <v>822</v>
      </c>
      <c r="M760" s="2" t="s">
        <v>822</v>
      </c>
      <c r="N760" s="2" t="s">
        <v>4120</v>
      </c>
      <c r="W760" s="31"/>
      <c r="X760" s="31"/>
      <c r="Y760" s="31"/>
      <c r="Z760" s="2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</row>
    <row r="761" spans="1:38" x14ac:dyDescent="0.2">
      <c r="A761" t="s">
        <v>801</v>
      </c>
      <c r="B761" s="5">
        <v>2.0299999999999998</v>
      </c>
      <c r="C761" s="5" t="str">
        <f t="shared" si="47"/>
        <v>42.03</v>
      </c>
      <c r="D761" s="77">
        <v>1.9E-2</v>
      </c>
      <c r="E761" s="2" t="s">
        <v>822</v>
      </c>
      <c r="F761" s="77">
        <v>0.17799999999999999</v>
      </c>
      <c r="G761" s="2" t="s">
        <v>822</v>
      </c>
      <c r="H761" s="2" t="s">
        <v>822</v>
      </c>
      <c r="I761" s="2" t="s">
        <v>822</v>
      </c>
      <c r="J761" s="2" t="s">
        <v>822</v>
      </c>
      <c r="K761" s="2" t="s">
        <v>822</v>
      </c>
      <c r="L761" s="2" t="s">
        <v>822</v>
      </c>
      <c r="M761" s="2" t="s">
        <v>822</v>
      </c>
      <c r="N761" s="2" t="s">
        <v>4120</v>
      </c>
      <c r="W761" s="31"/>
      <c r="X761" s="31"/>
      <c r="Y761" s="31"/>
      <c r="Z761" s="2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</row>
    <row r="762" spans="1:38" x14ac:dyDescent="0.2">
      <c r="A762" t="s">
        <v>801</v>
      </c>
      <c r="B762" s="5">
        <v>2.04</v>
      </c>
      <c r="C762" s="5" t="str">
        <f t="shared" si="47"/>
        <v>42.04</v>
      </c>
      <c r="D762" s="77">
        <v>1.9E-2</v>
      </c>
      <c r="E762" s="2" t="s">
        <v>822</v>
      </c>
      <c r="F762" s="77">
        <v>0.17799999999999999</v>
      </c>
      <c r="G762" s="2" t="s">
        <v>822</v>
      </c>
      <c r="H762" s="2" t="s">
        <v>822</v>
      </c>
      <c r="I762" s="2" t="s">
        <v>822</v>
      </c>
      <c r="J762" s="2" t="s">
        <v>822</v>
      </c>
      <c r="K762" s="2" t="s">
        <v>822</v>
      </c>
      <c r="L762" s="2" t="s">
        <v>822</v>
      </c>
      <c r="M762" s="2" t="s">
        <v>822</v>
      </c>
      <c r="N762" s="2" t="s">
        <v>4120</v>
      </c>
      <c r="W762" s="31"/>
      <c r="X762" s="31"/>
      <c r="Y762" s="31"/>
      <c r="Z762" s="2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</row>
    <row r="763" spans="1:38" x14ac:dyDescent="0.2">
      <c r="A763" t="s">
        <v>801</v>
      </c>
      <c r="B763" s="5">
        <v>2.0499999999999998</v>
      </c>
      <c r="C763" s="5" t="str">
        <f t="shared" si="47"/>
        <v>42.05</v>
      </c>
      <c r="D763" s="77">
        <v>1.9E-2</v>
      </c>
      <c r="E763" s="2" t="s">
        <v>822</v>
      </c>
      <c r="F763" s="77">
        <v>0.17799999999999999</v>
      </c>
      <c r="G763" s="2" t="s">
        <v>822</v>
      </c>
      <c r="H763" s="2" t="s">
        <v>822</v>
      </c>
      <c r="I763" s="2" t="s">
        <v>822</v>
      </c>
      <c r="J763" s="2" t="s">
        <v>822</v>
      </c>
      <c r="K763" s="2" t="s">
        <v>822</v>
      </c>
      <c r="L763" s="2" t="s">
        <v>822</v>
      </c>
      <c r="M763" s="2" t="s">
        <v>822</v>
      </c>
      <c r="N763" s="2" t="s">
        <v>4120</v>
      </c>
      <c r="W763" s="31"/>
      <c r="X763" s="31"/>
      <c r="Y763" s="31"/>
      <c r="Z763" s="2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</row>
    <row r="764" spans="1:38" x14ac:dyDescent="0.2">
      <c r="A764" t="s">
        <v>801</v>
      </c>
      <c r="B764" s="5">
        <v>2.06</v>
      </c>
      <c r="C764" s="5" t="str">
        <f t="shared" si="47"/>
        <v>42.06</v>
      </c>
      <c r="D764" s="77">
        <v>1.9E-2</v>
      </c>
      <c r="E764" s="2" t="s">
        <v>822</v>
      </c>
      <c r="F764" s="77">
        <v>0.17799999999999999</v>
      </c>
      <c r="G764" s="2" t="s">
        <v>822</v>
      </c>
      <c r="H764" s="2" t="s">
        <v>822</v>
      </c>
      <c r="I764" s="2" t="s">
        <v>822</v>
      </c>
      <c r="J764" s="2" t="s">
        <v>822</v>
      </c>
      <c r="K764" s="2" t="s">
        <v>822</v>
      </c>
      <c r="L764" s="2" t="s">
        <v>822</v>
      </c>
      <c r="M764" s="2" t="s">
        <v>822</v>
      </c>
      <c r="N764" s="2" t="s">
        <v>4120</v>
      </c>
      <c r="W764" s="31"/>
      <c r="X764" s="31"/>
      <c r="Y764" s="31"/>
      <c r="Z764" s="2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</row>
    <row r="765" spans="1:38" x14ac:dyDescent="0.2">
      <c r="A765" t="s">
        <v>801</v>
      </c>
      <c r="B765" s="5">
        <v>2.0699999999999998</v>
      </c>
      <c r="C765" s="5" t="str">
        <f t="shared" si="47"/>
        <v>42.07</v>
      </c>
      <c r="D765" s="77">
        <v>1.9E-2</v>
      </c>
      <c r="E765" s="2" t="s">
        <v>822</v>
      </c>
      <c r="F765" s="77">
        <v>0.17799999999999999</v>
      </c>
      <c r="G765" s="2" t="s">
        <v>822</v>
      </c>
      <c r="H765" s="2" t="s">
        <v>822</v>
      </c>
      <c r="I765" s="2" t="s">
        <v>822</v>
      </c>
      <c r="J765" s="2" t="s">
        <v>822</v>
      </c>
      <c r="K765" s="2" t="s">
        <v>822</v>
      </c>
      <c r="L765" s="2" t="s">
        <v>822</v>
      </c>
      <c r="M765" s="2" t="s">
        <v>822</v>
      </c>
      <c r="N765" s="2" t="s">
        <v>4120</v>
      </c>
      <c r="W765" s="31"/>
      <c r="X765" s="31"/>
      <c r="Y765" s="31"/>
      <c r="Z765" s="2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</row>
    <row r="766" spans="1:38" x14ac:dyDescent="0.2">
      <c r="A766" t="s">
        <v>801</v>
      </c>
      <c r="B766" s="5">
        <v>2.08</v>
      </c>
      <c r="C766" s="5" t="str">
        <f t="shared" si="47"/>
        <v>42.08</v>
      </c>
      <c r="D766" s="77">
        <v>1.9E-2</v>
      </c>
      <c r="E766" s="2" t="s">
        <v>822</v>
      </c>
      <c r="F766" s="77">
        <v>0.17799999999999999</v>
      </c>
      <c r="G766" s="2" t="s">
        <v>822</v>
      </c>
      <c r="H766" s="2" t="s">
        <v>822</v>
      </c>
      <c r="I766" s="2" t="s">
        <v>822</v>
      </c>
      <c r="J766" s="2" t="s">
        <v>822</v>
      </c>
      <c r="K766" s="2" t="s">
        <v>822</v>
      </c>
      <c r="L766" s="2" t="s">
        <v>822</v>
      </c>
      <c r="M766" s="2" t="s">
        <v>822</v>
      </c>
      <c r="N766" s="2" t="s">
        <v>4120</v>
      </c>
      <c r="W766" s="31"/>
      <c r="X766" s="31"/>
      <c r="Y766" s="31"/>
      <c r="Z766" s="2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</row>
    <row r="767" spans="1:38" x14ac:dyDescent="0.2">
      <c r="A767" t="s">
        <v>801</v>
      </c>
      <c r="B767" s="5">
        <v>2.09</v>
      </c>
      <c r="C767" s="5" t="str">
        <f t="shared" si="47"/>
        <v>42.09</v>
      </c>
      <c r="D767" s="77">
        <v>1.9E-2</v>
      </c>
      <c r="E767" s="2" t="s">
        <v>822</v>
      </c>
      <c r="F767" s="77">
        <v>0.17799999999999999</v>
      </c>
      <c r="G767" s="2" t="s">
        <v>822</v>
      </c>
      <c r="H767" s="2" t="s">
        <v>822</v>
      </c>
      <c r="I767" s="2" t="s">
        <v>822</v>
      </c>
      <c r="J767" s="2" t="s">
        <v>822</v>
      </c>
      <c r="K767" s="2" t="s">
        <v>822</v>
      </c>
      <c r="L767" s="2" t="s">
        <v>822</v>
      </c>
      <c r="M767" s="2" t="s">
        <v>822</v>
      </c>
      <c r="N767" s="2" t="s">
        <v>4120</v>
      </c>
      <c r="W767" s="31"/>
      <c r="X767" s="31"/>
      <c r="Y767" s="31"/>
      <c r="Z767" s="2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</row>
    <row r="768" spans="1:38" x14ac:dyDescent="0.2">
      <c r="A768" t="s">
        <v>801</v>
      </c>
      <c r="B768" s="5">
        <v>2.1</v>
      </c>
      <c r="C768" s="5" t="str">
        <f t="shared" si="47"/>
        <v>42.1</v>
      </c>
      <c r="D768" s="77">
        <v>1.9E-2</v>
      </c>
      <c r="E768" s="2" t="s">
        <v>822</v>
      </c>
      <c r="F768" s="77">
        <v>0.17799999999999999</v>
      </c>
      <c r="G768" s="2" t="s">
        <v>822</v>
      </c>
      <c r="H768" s="2" t="s">
        <v>822</v>
      </c>
      <c r="I768" s="2" t="s">
        <v>822</v>
      </c>
      <c r="J768" s="2" t="s">
        <v>822</v>
      </c>
      <c r="K768" s="2" t="s">
        <v>822</v>
      </c>
      <c r="L768" s="2" t="s">
        <v>822</v>
      </c>
      <c r="M768" s="2" t="s">
        <v>822</v>
      </c>
      <c r="N768" s="2" t="s">
        <v>4120</v>
      </c>
      <c r="W768" s="31"/>
      <c r="X768" s="31"/>
      <c r="Y768" s="31"/>
      <c r="Z768" s="2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</row>
    <row r="769" spans="1:38" x14ac:dyDescent="0.2">
      <c r="A769" t="s">
        <v>801</v>
      </c>
      <c r="B769" s="5">
        <v>2.11</v>
      </c>
      <c r="C769" s="5" t="str">
        <f t="shared" si="47"/>
        <v>42.11</v>
      </c>
      <c r="D769" s="77">
        <v>1.9E-2</v>
      </c>
      <c r="E769" s="2" t="s">
        <v>822</v>
      </c>
      <c r="F769" s="77">
        <v>0.17799999999999999</v>
      </c>
      <c r="G769" s="2" t="s">
        <v>822</v>
      </c>
      <c r="H769" s="2" t="s">
        <v>822</v>
      </c>
      <c r="I769" s="2" t="s">
        <v>822</v>
      </c>
      <c r="J769" s="2" t="s">
        <v>822</v>
      </c>
      <c r="K769" s="2" t="s">
        <v>822</v>
      </c>
      <c r="L769" s="2" t="s">
        <v>822</v>
      </c>
      <c r="M769" s="2" t="s">
        <v>822</v>
      </c>
      <c r="N769" s="2" t="s">
        <v>4120</v>
      </c>
      <c r="W769" s="31"/>
      <c r="X769" s="31"/>
      <c r="Y769" s="31"/>
      <c r="Z769" s="2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</row>
    <row r="770" spans="1:38" x14ac:dyDescent="0.2">
      <c r="A770" t="s">
        <v>801</v>
      </c>
      <c r="B770" s="5">
        <v>2.12</v>
      </c>
      <c r="C770" s="5" t="str">
        <f t="shared" si="47"/>
        <v>42.12</v>
      </c>
      <c r="D770" s="77">
        <v>1.9E-2</v>
      </c>
      <c r="E770" s="2" t="s">
        <v>822</v>
      </c>
      <c r="F770" s="77">
        <v>0.17799999999999999</v>
      </c>
      <c r="G770" s="2" t="s">
        <v>822</v>
      </c>
      <c r="H770" s="2" t="s">
        <v>822</v>
      </c>
      <c r="I770" s="2" t="s">
        <v>822</v>
      </c>
      <c r="J770" s="2" t="s">
        <v>822</v>
      </c>
      <c r="K770" s="2" t="s">
        <v>822</v>
      </c>
      <c r="L770" s="2" t="s">
        <v>822</v>
      </c>
      <c r="M770" s="2" t="s">
        <v>822</v>
      </c>
      <c r="N770" s="2" t="s">
        <v>4120</v>
      </c>
      <c r="W770" s="31"/>
      <c r="X770" s="31"/>
      <c r="Y770" s="31"/>
      <c r="Z770" s="2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</row>
    <row r="771" spans="1:38" x14ac:dyDescent="0.2">
      <c r="A771" t="s">
        <v>801</v>
      </c>
      <c r="B771" s="5">
        <v>2.13</v>
      </c>
      <c r="C771" s="5" t="str">
        <f t="shared" si="47"/>
        <v>42.13</v>
      </c>
      <c r="D771" s="77">
        <v>1.9E-2</v>
      </c>
      <c r="E771" s="2" t="s">
        <v>822</v>
      </c>
      <c r="F771" s="77">
        <v>0.17799999999999999</v>
      </c>
      <c r="G771" s="2" t="s">
        <v>822</v>
      </c>
      <c r="H771" s="2" t="s">
        <v>822</v>
      </c>
      <c r="I771" s="2" t="s">
        <v>822</v>
      </c>
      <c r="J771" s="2" t="s">
        <v>822</v>
      </c>
      <c r="K771" s="2" t="s">
        <v>822</v>
      </c>
      <c r="L771" s="2" t="s">
        <v>822</v>
      </c>
      <c r="M771" s="2" t="s">
        <v>822</v>
      </c>
      <c r="N771" s="2" t="s">
        <v>4120</v>
      </c>
      <c r="W771" s="31"/>
      <c r="X771" s="31"/>
      <c r="Y771" s="31"/>
      <c r="Z771" s="2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</row>
    <row r="772" spans="1:38" x14ac:dyDescent="0.2">
      <c r="A772" t="s">
        <v>801</v>
      </c>
      <c r="B772" s="5">
        <v>2.14</v>
      </c>
      <c r="C772" s="5" t="str">
        <f t="shared" si="47"/>
        <v>42.14</v>
      </c>
      <c r="D772" s="77">
        <v>1.9E-2</v>
      </c>
      <c r="E772" s="2" t="s">
        <v>822</v>
      </c>
      <c r="F772" s="77">
        <v>0.17799999999999999</v>
      </c>
      <c r="G772" s="2" t="s">
        <v>822</v>
      </c>
      <c r="H772" s="2" t="s">
        <v>822</v>
      </c>
      <c r="I772" s="2" t="s">
        <v>822</v>
      </c>
      <c r="J772" s="2" t="s">
        <v>822</v>
      </c>
      <c r="K772" s="2" t="s">
        <v>822</v>
      </c>
      <c r="L772" s="2" t="s">
        <v>822</v>
      </c>
      <c r="M772" s="2" t="s">
        <v>822</v>
      </c>
      <c r="N772" s="2" t="s">
        <v>4120</v>
      </c>
      <c r="W772" s="31"/>
      <c r="X772" s="31"/>
      <c r="Y772" s="31"/>
      <c r="Z772" s="2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</row>
    <row r="773" spans="1:38" x14ac:dyDescent="0.2">
      <c r="A773" t="s">
        <v>801</v>
      </c>
      <c r="B773" s="5">
        <v>2.15</v>
      </c>
      <c r="C773" s="5" t="str">
        <f t="shared" si="47"/>
        <v>42.15</v>
      </c>
      <c r="D773" s="77">
        <v>1.9E-2</v>
      </c>
      <c r="E773" s="2" t="s">
        <v>822</v>
      </c>
      <c r="F773" s="77">
        <v>0.17799999999999999</v>
      </c>
      <c r="G773" s="2" t="s">
        <v>822</v>
      </c>
      <c r="H773" s="2" t="s">
        <v>822</v>
      </c>
      <c r="I773" s="2" t="s">
        <v>822</v>
      </c>
      <c r="J773" s="2" t="s">
        <v>822</v>
      </c>
      <c r="K773" s="2" t="s">
        <v>822</v>
      </c>
      <c r="L773" s="2" t="s">
        <v>822</v>
      </c>
      <c r="M773" s="2" t="s">
        <v>822</v>
      </c>
      <c r="N773" s="2" t="s">
        <v>4120</v>
      </c>
      <c r="W773" s="31"/>
      <c r="X773" s="31"/>
      <c r="Y773" s="31"/>
      <c r="Z773" s="2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</row>
    <row r="774" spans="1:38" x14ac:dyDescent="0.2">
      <c r="A774" t="s">
        <v>801</v>
      </c>
      <c r="B774" s="5">
        <v>2.16</v>
      </c>
      <c r="C774" s="5" t="str">
        <f t="shared" si="47"/>
        <v>42.16</v>
      </c>
      <c r="D774" s="77">
        <v>1.9E-2</v>
      </c>
      <c r="E774" s="2" t="s">
        <v>822</v>
      </c>
      <c r="F774" s="77">
        <v>0.17799999999999999</v>
      </c>
      <c r="G774" s="2" t="s">
        <v>822</v>
      </c>
      <c r="H774" s="2" t="s">
        <v>822</v>
      </c>
      <c r="I774" s="2" t="s">
        <v>822</v>
      </c>
      <c r="J774" s="2" t="s">
        <v>822</v>
      </c>
      <c r="K774" s="2" t="s">
        <v>822</v>
      </c>
      <c r="L774" s="2" t="s">
        <v>822</v>
      </c>
      <c r="M774" s="2" t="s">
        <v>822</v>
      </c>
      <c r="N774" s="2" t="s">
        <v>4120</v>
      </c>
      <c r="W774" s="31"/>
      <c r="X774" s="31"/>
      <c r="Y774" s="31"/>
      <c r="Z774" s="2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</row>
    <row r="775" spans="1:38" x14ac:dyDescent="0.2">
      <c r="A775" t="s">
        <v>801</v>
      </c>
      <c r="B775" s="5">
        <v>2.17</v>
      </c>
      <c r="C775" s="5" t="str">
        <f t="shared" si="47"/>
        <v>42.17</v>
      </c>
      <c r="D775" s="77">
        <v>1.9E-2</v>
      </c>
      <c r="E775" s="2" t="s">
        <v>822</v>
      </c>
      <c r="F775" s="77">
        <v>0.17799999999999999</v>
      </c>
      <c r="G775" s="2" t="s">
        <v>822</v>
      </c>
      <c r="H775" s="2" t="s">
        <v>822</v>
      </c>
      <c r="I775" s="2" t="s">
        <v>822</v>
      </c>
      <c r="J775" s="2" t="s">
        <v>822</v>
      </c>
      <c r="K775" s="2" t="s">
        <v>822</v>
      </c>
      <c r="L775" s="2" t="s">
        <v>822</v>
      </c>
      <c r="M775" s="2" t="s">
        <v>822</v>
      </c>
      <c r="N775" s="2" t="s">
        <v>4120</v>
      </c>
      <c r="W775" s="31"/>
      <c r="X775" s="31"/>
      <c r="Y775" s="31"/>
      <c r="Z775" s="2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</row>
    <row r="776" spans="1:38" x14ac:dyDescent="0.2">
      <c r="A776" t="s">
        <v>801</v>
      </c>
      <c r="B776" s="5">
        <v>2.1800000000000002</v>
      </c>
      <c r="C776" s="5" t="str">
        <f t="shared" si="47"/>
        <v>42.18</v>
      </c>
      <c r="D776" s="77">
        <v>1.9E-2</v>
      </c>
      <c r="E776" s="2" t="s">
        <v>822</v>
      </c>
      <c r="F776" s="77">
        <v>0.17799999999999999</v>
      </c>
      <c r="G776" s="2" t="s">
        <v>822</v>
      </c>
      <c r="H776" s="2" t="s">
        <v>822</v>
      </c>
      <c r="I776" s="2" t="s">
        <v>822</v>
      </c>
      <c r="J776" s="2" t="s">
        <v>822</v>
      </c>
      <c r="K776" s="2" t="s">
        <v>822</v>
      </c>
      <c r="L776" s="2" t="s">
        <v>822</v>
      </c>
      <c r="M776" s="2" t="s">
        <v>822</v>
      </c>
      <c r="N776" s="2" t="s">
        <v>4120</v>
      </c>
      <c r="W776" s="31"/>
      <c r="X776" s="31"/>
      <c r="Y776" s="31"/>
      <c r="Z776" s="2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</row>
    <row r="777" spans="1:38" x14ac:dyDescent="0.2">
      <c r="A777" t="s">
        <v>801</v>
      </c>
      <c r="B777" s="5">
        <v>2.19</v>
      </c>
      <c r="C777" s="5" t="str">
        <f t="shared" si="47"/>
        <v>42.19</v>
      </c>
      <c r="D777" s="77">
        <v>1.9E-2</v>
      </c>
      <c r="E777" s="2" t="s">
        <v>822</v>
      </c>
      <c r="F777" s="77">
        <v>0.17799999999999999</v>
      </c>
      <c r="G777" s="2" t="s">
        <v>822</v>
      </c>
      <c r="H777" s="2" t="s">
        <v>822</v>
      </c>
      <c r="I777" s="2" t="s">
        <v>822</v>
      </c>
      <c r="J777" s="2" t="s">
        <v>822</v>
      </c>
      <c r="K777" s="2" t="s">
        <v>822</v>
      </c>
      <c r="L777" s="2" t="s">
        <v>822</v>
      </c>
      <c r="M777" s="2" t="s">
        <v>822</v>
      </c>
      <c r="N777" s="2" t="s">
        <v>4120</v>
      </c>
      <c r="W777" s="31"/>
      <c r="X777" s="31"/>
      <c r="Y777" s="31"/>
      <c r="Z777" s="2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</row>
    <row r="778" spans="1:38" x14ac:dyDescent="0.2">
      <c r="A778" t="s">
        <v>801</v>
      </c>
      <c r="B778" s="5">
        <v>2.2000000000000002</v>
      </c>
      <c r="C778" s="5" t="str">
        <f t="shared" si="47"/>
        <v>42.2</v>
      </c>
      <c r="D778" s="77">
        <v>1.9E-2</v>
      </c>
      <c r="E778" s="2" t="s">
        <v>822</v>
      </c>
      <c r="F778" s="77">
        <v>0.17799999999999999</v>
      </c>
      <c r="G778" s="2" t="s">
        <v>822</v>
      </c>
      <c r="H778" s="2" t="s">
        <v>822</v>
      </c>
      <c r="I778" s="2" t="s">
        <v>822</v>
      </c>
      <c r="J778" s="2" t="s">
        <v>822</v>
      </c>
      <c r="K778" s="2" t="s">
        <v>822</v>
      </c>
      <c r="L778" s="2" t="s">
        <v>822</v>
      </c>
      <c r="M778" s="2" t="s">
        <v>822</v>
      </c>
      <c r="N778" s="2" t="s">
        <v>4120</v>
      </c>
      <c r="W778" s="31"/>
      <c r="X778" s="31"/>
      <c r="Y778" s="31"/>
      <c r="Z778" s="2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</row>
    <row r="779" spans="1:38" x14ac:dyDescent="0.2">
      <c r="A779" t="s">
        <v>801</v>
      </c>
      <c r="B779" s="5">
        <v>2.21</v>
      </c>
      <c r="C779" s="5" t="str">
        <f t="shared" si="47"/>
        <v>42.21</v>
      </c>
      <c r="D779" s="77">
        <v>1.9E-2</v>
      </c>
      <c r="E779" s="2" t="s">
        <v>822</v>
      </c>
      <c r="F779" s="77">
        <v>0.17799999999999999</v>
      </c>
      <c r="G779" s="2" t="s">
        <v>822</v>
      </c>
      <c r="H779" s="2" t="s">
        <v>822</v>
      </c>
      <c r="I779" s="2" t="s">
        <v>822</v>
      </c>
      <c r="J779" s="2" t="s">
        <v>822</v>
      </c>
      <c r="K779" s="2" t="s">
        <v>822</v>
      </c>
      <c r="L779" s="2" t="s">
        <v>822</v>
      </c>
      <c r="M779" s="2" t="s">
        <v>822</v>
      </c>
      <c r="N779" s="2" t="s">
        <v>4120</v>
      </c>
      <c r="W779" s="31"/>
      <c r="X779" s="31"/>
      <c r="Y779" s="31"/>
      <c r="Z779" s="2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</row>
    <row r="780" spans="1:38" x14ac:dyDescent="0.2">
      <c r="A780" t="s">
        <v>801</v>
      </c>
      <c r="B780" s="5">
        <v>2.2200000000000002</v>
      </c>
      <c r="C780" s="5" t="str">
        <f t="shared" si="47"/>
        <v>42.22</v>
      </c>
      <c r="D780" s="77">
        <v>1.9E-2</v>
      </c>
      <c r="E780" s="2" t="s">
        <v>822</v>
      </c>
      <c r="F780" s="77">
        <v>0.17799999999999999</v>
      </c>
      <c r="G780" s="2" t="s">
        <v>822</v>
      </c>
      <c r="H780" s="2" t="s">
        <v>822</v>
      </c>
      <c r="I780" s="2" t="s">
        <v>822</v>
      </c>
      <c r="J780" s="2" t="s">
        <v>822</v>
      </c>
      <c r="K780" s="2" t="s">
        <v>822</v>
      </c>
      <c r="L780" s="2" t="s">
        <v>822</v>
      </c>
      <c r="M780" s="2" t="s">
        <v>822</v>
      </c>
      <c r="N780" s="2" t="s">
        <v>4120</v>
      </c>
      <c r="W780" s="31"/>
      <c r="X780" s="31"/>
      <c r="Y780" s="31"/>
      <c r="Z780" s="2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</row>
    <row r="781" spans="1:38" x14ac:dyDescent="0.2">
      <c r="A781" t="s">
        <v>801</v>
      </c>
      <c r="B781" s="5">
        <v>2.23</v>
      </c>
      <c r="C781" s="5" t="str">
        <f t="shared" si="47"/>
        <v>42.23</v>
      </c>
      <c r="D781" s="77">
        <v>1.9E-2</v>
      </c>
      <c r="E781" s="2" t="s">
        <v>822</v>
      </c>
      <c r="F781" s="77">
        <v>0.17799999999999999</v>
      </c>
      <c r="G781" s="2" t="s">
        <v>822</v>
      </c>
      <c r="H781" s="2" t="s">
        <v>822</v>
      </c>
      <c r="I781" s="2" t="s">
        <v>822</v>
      </c>
      <c r="J781" s="2" t="s">
        <v>822</v>
      </c>
      <c r="K781" s="2" t="s">
        <v>822</v>
      </c>
      <c r="L781" s="2" t="s">
        <v>822</v>
      </c>
      <c r="M781" s="2" t="s">
        <v>822</v>
      </c>
      <c r="N781" s="2" t="s">
        <v>4120</v>
      </c>
      <c r="W781" s="31"/>
      <c r="X781" s="31"/>
      <c r="Y781" s="31"/>
      <c r="Z781" s="2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</row>
    <row r="782" spans="1:38" x14ac:dyDescent="0.2">
      <c r="A782" t="s">
        <v>801</v>
      </c>
      <c r="B782" s="5">
        <v>2.2400000000000002</v>
      </c>
      <c r="C782" s="5" t="str">
        <f t="shared" si="47"/>
        <v>42.24</v>
      </c>
      <c r="D782" s="77">
        <v>1.9E-2</v>
      </c>
      <c r="E782" s="2" t="s">
        <v>822</v>
      </c>
      <c r="F782" s="77">
        <v>0.17799999999999999</v>
      </c>
      <c r="G782" s="2" t="s">
        <v>822</v>
      </c>
      <c r="H782" s="2" t="s">
        <v>822</v>
      </c>
      <c r="I782" s="2" t="s">
        <v>822</v>
      </c>
      <c r="J782" s="2" t="s">
        <v>822</v>
      </c>
      <c r="K782" s="2" t="s">
        <v>822</v>
      </c>
      <c r="L782" s="2" t="s">
        <v>822</v>
      </c>
      <c r="M782" s="2" t="s">
        <v>822</v>
      </c>
      <c r="N782" s="2" t="s">
        <v>4120</v>
      </c>
      <c r="W782" s="31"/>
      <c r="X782" s="31"/>
      <c r="Y782" s="31"/>
      <c r="Z782" s="2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</row>
    <row r="783" spans="1:38" x14ac:dyDescent="0.2">
      <c r="A783" t="s">
        <v>801</v>
      </c>
      <c r="B783" s="5">
        <v>2.25</v>
      </c>
      <c r="C783" s="5" t="str">
        <f t="shared" si="47"/>
        <v>42.25</v>
      </c>
      <c r="D783" s="77">
        <v>1.9E-2</v>
      </c>
      <c r="E783" s="2" t="s">
        <v>822</v>
      </c>
      <c r="F783" s="77">
        <v>0.17799999999999999</v>
      </c>
      <c r="G783" s="2" t="s">
        <v>822</v>
      </c>
      <c r="H783" s="2" t="s">
        <v>822</v>
      </c>
      <c r="I783" s="2" t="s">
        <v>822</v>
      </c>
      <c r="J783" s="2" t="s">
        <v>822</v>
      </c>
      <c r="K783" s="2" t="s">
        <v>822</v>
      </c>
      <c r="L783" s="2" t="s">
        <v>822</v>
      </c>
      <c r="M783" s="2" t="s">
        <v>822</v>
      </c>
      <c r="N783" s="2" t="s">
        <v>4120</v>
      </c>
      <c r="W783" s="31"/>
      <c r="X783" s="31"/>
      <c r="Y783" s="31"/>
      <c r="Z783" s="2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</row>
    <row r="784" spans="1:38" x14ac:dyDescent="0.2">
      <c r="A784" t="s">
        <v>801</v>
      </c>
      <c r="B784" s="5">
        <v>2.2599999999999998</v>
      </c>
      <c r="C784" s="5" t="str">
        <f t="shared" si="47"/>
        <v>42.26</v>
      </c>
      <c r="D784" s="77">
        <v>1.9E-2</v>
      </c>
      <c r="E784" s="2" t="s">
        <v>822</v>
      </c>
      <c r="F784" s="77">
        <v>0.17799999999999999</v>
      </c>
      <c r="G784" s="2" t="s">
        <v>822</v>
      </c>
      <c r="H784" s="2" t="s">
        <v>822</v>
      </c>
      <c r="I784" s="2" t="s">
        <v>822</v>
      </c>
      <c r="J784" s="2" t="s">
        <v>822</v>
      </c>
      <c r="K784" s="2" t="s">
        <v>822</v>
      </c>
      <c r="L784" s="2" t="s">
        <v>822</v>
      </c>
      <c r="M784" s="2" t="s">
        <v>822</v>
      </c>
      <c r="N784" s="2" t="s">
        <v>4120</v>
      </c>
      <c r="W784" s="31"/>
      <c r="X784" s="31"/>
      <c r="Y784" s="31"/>
      <c r="Z784" s="2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</row>
    <row r="785" spans="1:38" x14ac:dyDescent="0.2">
      <c r="A785" t="s">
        <v>801</v>
      </c>
      <c r="B785" s="5">
        <v>2.27</v>
      </c>
      <c r="C785" s="5" t="str">
        <f t="shared" si="47"/>
        <v>42.27</v>
      </c>
      <c r="D785" s="77">
        <v>1.9E-2</v>
      </c>
      <c r="E785" s="2" t="s">
        <v>822</v>
      </c>
      <c r="F785" s="77">
        <v>0.17799999999999999</v>
      </c>
      <c r="G785" s="2" t="s">
        <v>822</v>
      </c>
      <c r="H785" s="2" t="s">
        <v>822</v>
      </c>
      <c r="I785" s="2" t="s">
        <v>822</v>
      </c>
      <c r="J785" s="2" t="s">
        <v>822</v>
      </c>
      <c r="K785" s="2" t="s">
        <v>822</v>
      </c>
      <c r="L785" s="2" t="s">
        <v>822</v>
      </c>
      <c r="M785" s="2" t="s">
        <v>822</v>
      </c>
      <c r="N785" s="2" t="s">
        <v>4120</v>
      </c>
      <c r="W785" s="31"/>
      <c r="X785" s="31"/>
      <c r="Y785" s="31"/>
      <c r="Z785" s="2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</row>
    <row r="786" spans="1:38" x14ac:dyDescent="0.2">
      <c r="A786" t="s">
        <v>801</v>
      </c>
      <c r="B786" s="5">
        <v>2.2799999999999998</v>
      </c>
      <c r="C786" s="5" t="str">
        <f t="shared" si="47"/>
        <v>42.28</v>
      </c>
      <c r="D786" s="77">
        <v>1.9E-2</v>
      </c>
      <c r="E786" s="2" t="s">
        <v>822</v>
      </c>
      <c r="F786" s="77">
        <v>0.17799999999999999</v>
      </c>
      <c r="G786" s="2" t="s">
        <v>822</v>
      </c>
      <c r="H786" s="2" t="s">
        <v>822</v>
      </c>
      <c r="I786" s="2" t="s">
        <v>822</v>
      </c>
      <c r="J786" s="2" t="s">
        <v>822</v>
      </c>
      <c r="K786" s="2" t="s">
        <v>822</v>
      </c>
      <c r="L786" s="2" t="s">
        <v>822</v>
      </c>
      <c r="M786" s="2" t="s">
        <v>822</v>
      </c>
      <c r="N786" s="2" t="s">
        <v>4120</v>
      </c>
      <c r="W786" s="31"/>
      <c r="X786" s="31"/>
      <c r="Y786" s="31"/>
      <c r="Z786" s="2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</row>
    <row r="787" spans="1:38" x14ac:dyDescent="0.2">
      <c r="A787" t="s">
        <v>801</v>
      </c>
      <c r="B787" s="5">
        <v>2.29</v>
      </c>
      <c r="C787" s="5" t="str">
        <f t="shared" si="47"/>
        <v>42.29</v>
      </c>
      <c r="D787" s="77">
        <v>1.9E-2</v>
      </c>
      <c r="E787" s="2" t="s">
        <v>822</v>
      </c>
      <c r="F787" s="77">
        <v>0.17799999999999999</v>
      </c>
      <c r="G787" s="2" t="s">
        <v>822</v>
      </c>
      <c r="H787" s="2" t="s">
        <v>822</v>
      </c>
      <c r="I787" s="2" t="s">
        <v>822</v>
      </c>
      <c r="J787" s="2" t="s">
        <v>822</v>
      </c>
      <c r="K787" s="2" t="s">
        <v>822</v>
      </c>
      <c r="L787" s="2" t="s">
        <v>822</v>
      </c>
      <c r="M787" s="2" t="s">
        <v>822</v>
      </c>
      <c r="N787" s="2" t="s">
        <v>4120</v>
      </c>
      <c r="W787" s="31"/>
      <c r="X787" s="31"/>
      <c r="Y787" s="31"/>
      <c r="Z787" s="2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</row>
    <row r="788" spans="1:38" x14ac:dyDescent="0.2">
      <c r="A788" t="s">
        <v>801</v>
      </c>
      <c r="B788" s="5">
        <v>2.2999999999999998</v>
      </c>
      <c r="C788" s="5" t="str">
        <f t="shared" si="47"/>
        <v>42.3</v>
      </c>
      <c r="D788" s="77">
        <v>1.9E-2</v>
      </c>
      <c r="E788" s="2" t="s">
        <v>822</v>
      </c>
      <c r="F788" s="77">
        <v>0.17799999999999999</v>
      </c>
      <c r="G788" s="2" t="s">
        <v>822</v>
      </c>
      <c r="H788" s="2" t="s">
        <v>822</v>
      </c>
      <c r="I788" s="2" t="s">
        <v>822</v>
      </c>
      <c r="J788" s="2" t="s">
        <v>822</v>
      </c>
      <c r="K788" s="2" t="s">
        <v>822</v>
      </c>
      <c r="L788" s="2" t="s">
        <v>822</v>
      </c>
      <c r="M788" s="2" t="s">
        <v>822</v>
      </c>
      <c r="N788" s="2" t="s">
        <v>4120</v>
      </c>
      <c r="W788" s="31"/>
      <c r="X788" s="31"/>
      <c r="Y788" s="31"/>
      <c r="Z788" s="2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</row>
    <row r="789" spans="1:38" x14ac:dyDescent="0.2">
      <c r="A789" t="s">
        <v>801</v>
      </c>
      <c r="B789" s="5">
        <v>2.31</v>
      </c>
      <c r="C789" s="5" t="str">
        <f t="shared" si="47"/>
        <v>42.31</v>
      </c>
      <c r="D789" s="77">
        <v>1.9E-2</v>
      </c>
      <c r="E789" s="2" t="s">
        <v>822</v>
      </c>
      <c r="F789" s="77">
        <v>0.17799999999999999</v>
      </c>
      <c r="G789" s="2" t="s">
        <v>822</v>
      </c>
      <c r="H789" s="2" t="s">
        <v>822</v>
      </c>
      <c r="I789" s="2" t="s">
        <v>822</v>
      </c>
      <c r="J789" s="2" t="s">
        <v>822</v>
      </c>
      <c r="K789" s="2" t="s">
        <v>822</v>
      </c>
      <c r="L789" s="2" t="s">
        <v>822</v>
      </c>
      <c r="M789" s="2" t="s">
        <v>822</v>
      </c>
      <c r="N789" s="2" t="s">
        <v>4120</v>
      </c>
      <c r="W789" s="31"/>
      <c r="X789" s="31"/>
      <c r="Y789" s="31"/>
      <c r="Z789" s="2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</row>
    <row r="790" spans="1:38" x14ac:dyDescent="0.2">
      <c r="A790" t="s">
        <v>801</v>
      </c>
      <c r="B790" s="5">
        <v>2.3199999999999998</v>
      </c>
      <c r="C790" s="5" t="str">
        <f t="shared" si="47"/>
        <v>42.32</v>
      </c>
      <c r="D790" s="77">
        <v>1.9E-2</v>
      </c>
      <c r="E790" s="2" t="s">
        <v>822</v>
      </c>
      <c r="F790" s="77">
        <v>0.17799999999999999</v>
      </c>
      <c r="G790" s="2" t="s">
        <v>822</v>
      </c>
      <c r="H790" s="2" t="s">
        <v>822</v>
      </c>
      <c r="I790" s="2" t="s">
        <v>822</v>
      </c>
      <c r="J790" s="2" t="s">
        <v>822</v>
      </c>
      <c r="K790" s="2" t="s">
        <v>822</v>
      </c>
      <c r="L790" s="2" t="s">
        <v>822</v>
      </c>
      <c r="M790" s="2" t="s">
        <v>822</v>
      </c>
      <c r="N790" s="2" t="s">
        <v>4120</v>
      </c>
      <c r="W790" s="31"/>
      <c r="X790" s="31"/>
      <c r="Y790" s="31"/>
      <c r="Z790" s="2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</row>
    <row r="791" spans="1:38" x14ac:dyDescent="0.2">
      <c r="A791" t="s">
        <v>801</v>
      </c>
      <c r="B791" s="5">
        <v>2.33</v>
      </c>
      <c r="C791" s="5" t="str">
        <f t="shared" si="47"/>
        <v>42.33</v>
      </c>
      <c r="D791" s="77">
        <v>1.9E-2</v>
      </c>
      <c r="E791" s="2" t="s">
        <v>822</v>
      </c>
      <c r="F791" s="77">
        <v>0.17799999999999999</v>
      </c>
      <c r="G791" s="2" t="s">
        <v>822</v>
      </c>
      <c r="H791" s="2" t="s">
        <v>822</v>
      </c>
      <c r="I791" s="2" t="s">
        <v>822</v>
      </c>
      <c r="J791" s="2" t="s">
        <v>822</v>
      </c>
      <c r="K791" s="2" t="s">
        <v>822</v>
      </c>
      <c r="L791" s="2" t="s">
        <v>822</v>
      </c>
      <c r="M791" s="2" t="s">
        <v>822</v>
      </c>
      <c r="N791" s="2" t="s">
        <v>4120</v>
      </c>
      <c r="W791" s="31"/>
      <c r="X791" s="31"/>
      <c r="Y791" s="31"/>
      <c r="Z791" s="2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</row>
    <row r="792" spans="1:38" x14ac:dyDescent="0.2">
      <c r="A792" t="s">
        <v>801</v>
      </c>
      <c r="B792" s="5">
        <v>2.34</v>
      </c>
      <c r="C792" s="5" t="str">
        <f t="shared" si="47"/>
        <v>42.34</v>
      </c>
      <c r="D792" s="77">
        <v>1.9E-2</v>
      </c>
      <c r="E792" s="2" t="s">
        <v>822</v>
      </c>
      <c r="F792" s="77">
        <v>0.17799999999999999</v>
      </c>
      <c r="G792" s="2" t="s">
        <v>822</v>
      </c>
      <c r="H792" s="2" t="s">
        <v>822</v>
      </c>
      <c r="I792" s="2" t="s">
        <v>822</v>
      </c>
      <c r="J792" s="2" t="s">
        <v>822</v>
      </c>
      <c r="K792" s="2" t="s">
        <v>822</v>
      </c>
      <c r="L792" s="2" t="s">
        <v>822</v>
      </c>
      <c r="M792" s="2" t="s">
        <v>822</v>
      </c>
      <c r="N792" s="2" t="s">
        <v>4120</v>
      </c>
      <c r="W792" s="31"/>
      <c r="X792" s="31"/>
      <c r="Y792" s="31"/>
      <c r="Z792" s="2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</row>
    <row r="793" spans="1:38" x14ac:dyDescent="0.2">
      <c r="A793" t="s">
        <v>801</v>
      </c>
      <c r="B793" s="5">
        <v>2.35</v>
      </c>
      <c r="C793" s="5" t="str">
        <f t="shared" si="47"/>
        <v>42.35</v>
      </c>
      <c r="D793" s="77">
        <v>1.9E-2</v>
      </c>
      <c r="E793" s="2" t="s">
        <v>822</v>
      </c>
      <c r="F793" s="77">
        <v>0.17799999999999999</v>
      </c>
      <c r="G793" s="2" t="s">
        <v>822</v>
      </c>
      <c r="H793" s="2" t="s">
        <v>822</v>
      </c>
      <c r="I793" s="2" t="s">
        <v>822</v>
      </c>
      <c r="J793" s="2" t="s">
        <v>822</v>
      </c>
      <c r="K793" s="2" t="s">
        <v>822</v>
      </c>
      <c r="L793" s="2" t="s">
        <v>822</v>
      </c>
      <c r="M793" s="2" t="s">
        <v>822</v>
      </c>
      <c r="N793" s="2" t="s">
        <v>4120</v>
      </c>
      <c r="W793" s="31"/>
      <c r="X793" s="31"/>
      <c r="Y793" s="31"/>
      <c r="Z793" s="2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</row>
    <row r="794" spans="1:38" x14ac:dyDescent="0.2">
      <c r="A794" t="s">
        <v>801</v>
      </c>
      <c r="B794" s="5">
        <v>2.36</v>
      </c>
      <c r="C794" s="5" t="str">
        <f t="shared" si="47"/>
        <v>42.36</v>
      </c>
      <c r="D794" s="77">
        <v>1.9E-2</v>
      </c>
      <c r="E794" s="2" t="s">
        <v>822</v>
      </c>
      <c r="F794" s="77">
        <v>0.17799999999999999</v>
      </c>
      <c r="G794" s="2" t="s">
        <v>822</v>
      </c>
      <c r="H794" s="2" t="s">
        <v>822</v>
      </c>
      <c r="I794" s="2" t="s">
        <v>822</v>
      </c>
      <c r="J794" s="2" t="s">
        <v>822</v>
      </c>
      <c r="K794" s="2" t="s">
        <v>822</v>
      </c>
      <c r="L794" s="2" t="s">
        <v>822</v>
      </c>
      <c r="M794" s="2" t="s">
        <v>822</v>
      </c>
      <c r="N794" s="2" t="s">
        <v>4120</v>
      </c>
      <c r="W794" s="31"/>
      <c r="X794" s="31"/>
      <c r="Y794" s="31"/>
      <c r="Z794" s="2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</row>
    <row r="795" spans="1:38" x14ac:dyDescent="0.2">
      <c r="A795" t="s">
        <v>801</v>
      </c>
      <c r="B795" s="5">
        <v>2.37</v>
      </c>
      <c r="C795" s="5" t="str">
        <f t="shared" si="47"/>
        <v>42.37</v>
      </c>
      <c r="D795" s="77">
        <v>1.9E-2</v>
      </c>
      <c r="E795" s="2" t="s">
        <v>822</v>
      </c>
      <c r="F795" s="77">
        <v>0.17799999999999999</v>
      </c>
      <c r="G795" s="2" t="s">
        <v>822</v>
      </c>
      <c r="H795" s="2" t="s">
        <v>822</v>
      </c>
      <c r="I795" s="2" t="s">
        <v>822</v>
      </c>
      <c r="J795" s="2" t="s">
        <v>822</v>
      </c>
      <c r="K795" s="2" t="s">
        <v>822</v>
      </c>
      <c r="L795" s="2" t="s">
        <v>822</v>
      </c>
      <c r="M795" s="2" t="s">
        <v>822</v>
      </c>
      <c r="N795" s="2" t="s">
        <v>4120</v>
      </c>
      <c r="W795" s="31"/>
      <c r="X795" s="31"/>
      <c r="Y795" s="31"/>
      <c r="Z795" s="2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</row>
    <row r="796" spans="1:38" x14ac:dyDescent="0.2">
      <c r="A796" t="s">
        <v>801</v>
      </c>
      <c r="B796" s="5">
        <v>2.38</v>
      </c>
      <c r="C796" s="5" t="str">
        <f t="shared" si="47"/>
        <v>42.38</v>
      </c>
      <c r="D796" s="77">
        <v>1.9E-2</v>
      </c>
      <c r="E796" s="2" t="s">
        <v>822</v>
      </c>
      <c r="F796" s="77">
        <v>0.17799999999999999</v>
      </c>
      <c r="G796" s="2" t="s">
        <v>822</v>
      </c>
      <c r="H796" s="2" t="s">
        <v>822</v>
      </c>
      <c r="I796" s="2" t="s">
        <v>822</v>
      </c>
      <c r="J796" s="2" t="s">
        <v>822</v>
      </c>
      <c r="K796" s="2" t="s">
        <v>822</v>
      </c>
      <c r="L796" s="2" t="s">
        <v>822</v>
      </c>
      <c r="M796" s="2" t="s">
        <v>822</v>
      </c>
      <c r="N796" s="2" t="s">
        <v>4120</v>
      </c>
      <c r="W796" s="31"/>
      <c r="X796" s="31"/>
      <c r="Y796" s="31"/>
      <c r="Z796" s="2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</row>
    <row r="797" spans="1:38" x14ac:dyDescent="0.2">
      <c r="A797" t="s">
        <v>801</v>
      </c>
      <c r="B797" s="5">
        <v>2.39</v>
      </c>
      <c r="C797" s="5" t="str">
        <f t="shared" si="47"/>
        <v>42.39</v>
      </c>
      <c r="D797" s="77">
        <v>1.9E-2</v>
      </c>
      <c r="E797" s="2" t="s">
        <v>822</v>
      </c>
      <c r="F797" s="77">
        <v>0.17799999999999999</v>
      </c>
      <c r="G797" s="2" t="s">
        <v>822</v>
      </c>
      <c r="H797" s="2" t="s">
        <v>822</v>
      </c>
      <c r="I797" s="2" t="s">
        <v>822</v>
      </c>
      <c r="J797" s="2" t="s">
        <v>822</v>
      </c>
      <c r="K797" s="2" t="s">
        <v>822</v>
      </c>
      <c r="L797" s="2" t="s">
        <v>822</v>
      </c>
      <c r="M797" s="2" t="s">
        <v>822</v>
      </c>
      <c r="N797" s="2" t="s">
        <v>4120</v>
      </c>
      <c r="W797" s="31"/>
      <c r="X797" s="31"/>
      <c r="Y797" s="31"/>
      <c r="Z797" s="2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</row>
    <row r="798" spans="1:38" x14ac:dyDescent="0.2">
      <c r="A798" t="s">
        <v>801</v>
      </c>
      <c r="B798" s="5">
        <v>2.4</v>
      </c>
      <c r="C798" s="5" t="str">
        <f t="shared" si="47"/>
        <v>42.4</v>
      </c>
      <c r="D798" s="77">
        <v>1.9E-2</v>
      </c>
      <c r="E798" s="2" t="s">
        <v>822</v>
      </c>
      <c r="F798" s="77">
        <v>0.17799999999999999</v>
      </c>
      <c r="G798" s="2" t="s">
        <v>822</v>
      </c>
      <c r="H798" s="2" t="s">
        <v>822</v>
      </c>
      <c r="I798" s="2" t="s">
        <v>822</v>
      </c>
      <c r="J798" s="2" t="s">
        <v>822</v>
      </c>
      <c r="K798" s="2" t="s">
        <v>822</v>
      </c>
      <c r="L798" s="2" t="s">
        <v>822</v>
      </c>
      <c r="M798" s="2" t="s">
        <v>822</v>
      </c>
      <c r="N798" s="2" t="s">
        <v>4120</v>
      </c>
      <c r="W798" s="31"/>
      <c r="X798" s="31"/>
      <c r="Y798" s="31"/>
      <c r="Z798" s="2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</row>
    <row r="799" spans="1:38" x14ac:dyDescent="0.2">
      <c r="A799" t="s">
        <v>801</v>
      </c>
      <c r="B799" s="5">
        <v>2.41</v>
      </c>
      <c r="C799" s="5" t="str">
        <f t="shared" si="47"/>
        <v>42.41</v>
      </c>
      <c r="D799" s="77">
        <v>1.9E-2</v>
      </c>
      <c r="E799" s="2" t="s">
        <v>822</v>
      </c>
      <c r="F799" s="77">
        <v>0.17799999999999999</v>
      </c>
      <c r="G799" s="2" t="s">
        <v>822</v>
      </c>
      <c r="H799" s="2" t="s">
        <v>822</v>
      </c>
      <c r="I799" s="2" t="s">
        <v>822</v>
      </c>
      <c r="J799" s="2" t="s">
        <v>822</v>
      </c>
      <c r="K799" s="2" t="s">
        <v>822</v>
      </c>
      <c r="L799" s="2" t="s">
        <v>822</v>
      </c>
      <c r="M799" s="2" t="s">
        <v>822</v>
      </c>
      <c r="N799" s="2" t="s">
        <v>4120</v>
      </c>
      <c r="W799" s="31"/>
      <c r="X799" s="31"/>
      <c r="Y799" s="31"/>
      <c r="Z799" s="2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</row>
    <row r="800" spans="1:38" x14ac:dyDescent="0.2">
      <c r="A800" t="s">
        <v>801</v>
      </c>
      <c r="B800" s="5">
        <v>2.42</v>
      </c>
      <c r="C800" s="5" t="str">
        <f t="shared" si="47"/>
        <v>42.42</v>
      </c>
      <c r="D800" s="77">
        <v>1.9E-2</v>
      </c>
      <c r="E800" s="2" t="s">
        <v>822</v>
      </c>
      <c r="F800" s="77">
        <v>0.17799999999999999</v>
      </c>
      <c r="G800" s="2" t="s">
        <v>822</v>
      </c>
      <c r="H800" s="2" t="s">
        <v>822</v>
      </c>
      <c r="I800" s="2" t="s">
        <v>822</v>
      </c>
      <c r="J800" s="2" t="s">
        <v>822</v>
      </c>
      <c r="K800" s="2" t="s">
        <v>822</v>
      </c>
      <c r="L800" s="2" t="s">
        <v>822</v>
      </c>
      <c r="M800" s="2" t="s">
        <v>822</v>
      </c>
      <c r="N800" s="2" t="s">
        <v>4120</v>
      </c>
      <c r="W800" s="31"/>
      <c r="X800" s="31"/>
      <c r="Y800" s="31"/>
      <c r="Z800" s="2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</row>
    <row r="801" spans="1:38" x14ac:dyDescent="0.2">
      <c r="A801" t="s">
        <v>801</v>
      </c>
      <c r="B801" s="5">
        <v>2.4300000000000002</v>
      </c>
      <c r="C801" s="5" t="str">
        <f t="shared" si="47"/>
        <v>42.43</v>
      </c>
      <c r="D801" s="77">
        <v>1.9E-2</v>
      </c>
      <c r="E801" s="2" t="s">
        <v>822</v>
      </c>
      <c r="F801" s="77">
        <v>0.17799999999999999</v>
      </c>
      <c r="G801" s="2" t="s">
        <v>822</v>
      </c>
      <c r="H801" s="2" t="s">
        <v>822</v>
      </c>
      <c r="I801" s="2" t="s">
        <v>822</v>
      </c>
      <c r="J801" s="2" t="s">
        <v>822</v>
      </c>
      <c r="K801" s="2" t="s">
        <v>822</v>
      </c>
      <c r="L801" s="2" t="s">
        <v>822</v>
      </c>
      <c r="M801" s="2" t="s">
        <v>822</v>
      </c>
      <c r="N801" s="2" t="s">
        <v>4120</v>
      </c>
      <c r="W801" s="31"/>
      <c r="X801" s="31"/>
      <c r="Y801" s="31"/>
      <c r="Z801" s="2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</row>
    <row r="802" spans="1:38" x14ac:dyDescent="0.2">
      <c r="A802" t="s">
        <v>801</v>
      </c>
      <c r="B802" s="5">
        <v>2.44</v>
      </c>
      <c r="C802" s="5" t="str">
        <f t="shared" si="47"/>
        <v>42.44</v>
      </c>
      <c r="D802" s="77">
        <v>1.9E-2</v>
      </c>
      <c r="E802" s="2" t="s">
        <v>822</v>
      </c>
      <c r="F802" s="77">
        <v>0.17799999999999999</v>
      </c>
      <c r="G802" s="2" t="s">
        <v>822</v>
      </c>
      <c r="H802" s="2" t="s">
        <v>822</v>
      </c>
      <c r="I802" s="2" t="s">
        <v>822</v>
      </c>
      <c r="J802" s="2" t="s">
        <v>822</v>
      </c>
      <c r="K802" s="2" t="s">
        <v>822</v>
      </c>
      <c r="L802" s="2" t="s">
        <v>822</v>
      </c>
      <c r="M802" s="2" t="s">
        <v>822</v>
      </c>
      <c r="N802" s="2" t="s">
        <v>4120</v>
      </c>
      <c r="W802" s="31"/>
      <c r="X802" s="31"/>
      <c r="Y802" s="31"/>
      <c r="Z802" s="2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</row>
    <row r="803" spans="1:38" x14ac:dyDescent="0.2">
      <c r="A803" t="s">
        <v>801</v>
      </c>
      <c r="B803" s="5">
        <v>2.4500000000000002</v>
      </c>
      <c r="C803" s="5" t="str">
        <f t="shared" si="47"/>
        <v>42.45</v>
      </c>
      <c r="D803" s="77">
        <v>1.9E-2</v>
      </c>
      <c r="E803" s="2" t="s">
        <v>822</v>
      </c>
      <c r="F803" s="77">
        <v>0.17799999999999999</v>
      </c>
      <c r="G803" s="2" t="s">
        <v>822</v>
      </c>
      <c r="H803" s="2" t="s">
        <v>822</v>
      </c>
      <c r="I803" s="2" t="s">
        <v>822</v>
      </c>
      <c r="J803" s="2" t="s">
        <v>822</v>
      </c>
      <c r="K803" s="2" t="s">
        <v>822</v>
      </c>
      <c r="L803" s="2" t="s">
        <v>822</v>
      </c>
      <c r="M803" s="2" t="s">
        <v>822</v>
      </c>
      <c r="N803" s="2" t="s">
        <v>4120</v>
      </c>
      <c r="W803" s="31"/>
      <c r="X803" s="31"/>
      <c r="Y803" s="31"/>
      <c r="Z803" s="2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</row>
    <row r="804" spans="1:38" x14ac:dyDescent="0.2">
      <c r="A804" t="s">
        <v>801</v>
      </c>
      <c r="B804" s="5">
        <v>2.46</v>
      </c>
      <c r="C804" s="5" t="str">
        <f t="shared" ref="C804:C858" si="48">SUBSTITUTE(4&amp;B804," ","")</f>
        <v>42.46</v>
      </c>
      <c r="D804" s="77">
        <v>1.9E-2</v>
      </c>
      <c r="E804" s="2" t="s">
        <v>822</v>
      </c>
      <c r="F804" s="77">
        <v>0.17799999999999999</v>
      </c>
      <c r="G804" s="2" t="s">
        <v>822</v>
      </c>
      <c r="H804" s="2" t="s">
        <v>822</v>
      </c>
      <c r="I804" s="2" t="s">
        <v>822</v>
      </c>
      <c r="J804" s="2" t="s">
        <v>822</v>
      </c>
      <c r="K804" s="2" t="s">
        <v>822</v>
      </c>
      <c r="L804" s="2" t="s">
        <v>822</v>
      </c>
      <c r="M804" s="2" t="s">
        <v>822</v>
      </c>
      <c r="N804" s="2" t="s">
        <v>4120</v>
      </c>
      <c r="W804" s="31"/>
      <c r="X804" s="31"/>
      <c r="Y804" s="31"/>
      <c r="Z804" s="2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</row>
    <row r="805" spans="1:38" x14ac:dyDescent="0.2">
      <c r="A805" t="s">
        <v>801</v>
      </c>
      <c r="B805" s="5">
        <v>2.4700000000000002</v>
      </c>
      <c r="C805" s="5" t="str">
        <f t="shared" si="48"/>
        <v>42.47</v>
      </c>
      <c r="D805" s="77">
        <v>1.9E-2</v>
      </c>
      <c r="E805" s="2" t="s">
        <v>822</v>
      </c>
      <c r="F805" s="77">
        <v>0.17799999999999999</v>
      </c>
      <c r="G805" s="2" t="s">
        <v>822</v>
      </c>
      <c r="H805" s="2" t="s">
        <v>822</v>
      </c>
      <c r="I805" s="2" t="s">
        <v>822</v>
      </c>
      <c r="J805" s="2" t="s">
        <v>822</v>
      </c>
      <c r="K805" s="2" t="s">
        <v>822</v>
      </c>
      <c r="L805" s="2" t="s">
        <v>822</v>
      </c>
      <c r="M805" s="2" t="s">
        <v>822</v>
      </c>
      <c r="N805" s="2" t="s">
        <v>4120</v>
      </c>
      <c r="W805" s="31"/>
      <c r="X805" s="31"/>
      <c r="Y805" s="31"/>
      <c r="Z805" s="2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</row>
    <row r="806" spans="1:38" x14ac:dyDescent="0.2">
      <c r="A806" t="s">
        <v>801</v>
      </c>
      <c r="B806" s="5">
        <v>2.48</v>
      </c>
      <c r="C806" s="5" t="str">
        <f t="shared" si="48"/>
        <v>42.48</v>
      </c>
      <c r="D806" s="77">
        <v>1.9E-2</v>
      </c>
      <c r="E806" s="2" t="s">
        <v>822</v>
      </c>
      <c r="F806" s="77">
        <v>0.17799999999999999</v>
      </c>
      <c r="G806" s="2" t="s">
        <v>822</v>
      </c>
      <c r="H806" s="2" t="s">
        <v>822</v>
      </c>
      <c r="I806" s="2" t="s">
        <v>822</v>
      </c>
      <c r="J806" s="2" t="s">
        <v>822</v>
      </c>
      <c r="K806" s="2" t="s">
        <v>822</v>
      </c>
      <c r="L806" s="2" t="s">
        <v>822</v>
      </c>
      <c r="M806" s="2" t="s">
        <v>822</v>
      </c>
      <c r="N806" s="2" t="s">
        <v>4120</v>
      </c>
      <c r="W806" s="31"/>
      <c r="X806" s="31"/>
      <c r="Y806" s="31"/>
      <c r="Z806" s="2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</row>
    <row r="807" spans="1:38" x14ac:dyDescent="0.2">
      <c r="A807" t="s">
        <v>801</v>
      </c>
      <c r="B807" s="5">
        <v>2.4900000000000002</v>
      </c>
      <c r="C807" s="5" t="str">
        <f t="shared" si="48"/>
        <v>42.49</v>
      </c>
      <c r="D807" s="77">
        <v>1.9E-2</v>
      </c>
      <c r="E807" s="2" t="s">
        <v>822</v>
      </c>
      <c r="F807" s="77">
        <v>0.17799999999999999</v>
      </c>
      <c r="G807" s="2" t="s">
        <v>822</v>
      </c>
      <c r="H807" s="2" t="s">
        <v>822</v>
      </c>
      <c r="I807" s="2" t="s">
        <v>822</v>
      </c>
      <c r="J807" s="2" t="s">
        <v>822</v>
      </c>
      <c r="K807" s="2" t="s">
        <v>822</v>
      </c>
      <c r="L807" s="2" t="s">
        <v>822</v>
      </c>
      <c r="M807" s="2" t="s">
        <v>822</v>
      </c>
      <c r="N807" s="2" t="s">
        <v>4120</v>
      </c>
      <c r="W807" s="31"/>
      <c r="X807" s="31"/>
      <c r="Y807" s="31"/>
      <c r="Z807" s="2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</row>
    <row r="808" spans="1:38" x14ac:dyDescent="0.2">
      <c r="A808" t="s">
        <v>801</v>
      </c>
      <c r="B808" s="5">
        <v>2.5</v>
      </c>
      <c r="C808" s="5" t="str">
        <f t="shared" si="48"/>
        <v>42.5</v>
      </c>
      <c r="D808" s="77">
        <v>1.9E-2</v>
      </c>
      <c r="E808" s="2" t="s">
        <v>822</v>
      </c>
      <c r="F808" s="77">
        <v>0.17799999999999999</v>
      </c>
      <c r="G808" s="2" t="s">
        <v>822</v>
      </c>
      <c r="H808" s="2" t="s">
        <v>822</v>
      </c>
      <c r="I808" s="2" t="s">
        <v>822</v>
      </c>
      <c r="J808" s="2" t="s">
        <v>822</v>
      </c>
      <c r="K808" s="2" t="s">
        <v>822</v>
      </c>
      <c r="L808" s="2" t="s">
        <v>822</v>
      </c>
      <c r="M808" s="2" t="s">
        <v>822</v>
      </c>
      <c r="N808" s="2" t="s">
        <v>4120</v>
      </c>
      <c r="W808" s="31"/>
      <c r="X808" s="31"/>
      <c r="Y808" s="31"/>
      <c r="Z808" s="2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</row>
    <row r="809" spans="1:38" x14ac:dyDescent="0.2">
      <c r="A809" t="s">
        <v>801</v>
      </c>
      <c r="B809" s="5">
        <v>2.5099999999999998</v>
      </c>
      <c r="C809" s="5" t="str">
        <f t="shared" si="48"/>
        <v>42.51</v>
      </c>
      <c r="D809" s="77">
        <v>1.9E-2</v>
      </c>
      <c r="E809" s="2" t="s">
        <v>822</v>
      </c>
      <c r="F809" s="77">
        <v>0.17799999999999999</v>
      </c>
      <c r="G809" s="2" t="s">
        <v>822</v>
      </c>
      <c r="H809" s="2" t="s">
        <v>822</v>
      </c>
      <c r="I809" s="2" t="s">
        <v>822</v>
      </c>
      <c r="J809" s="2" t="s">
        <v>822</v>
      </c>
      <c r="K809" s="2" t="s">
        <v>822</v>
      </c>
      <c r="L809" s="2" t="s">
        <v>822</v>
      </c>
      <c r="M809" s="2" t="s">
        <v>822</v>
      </c>
      <c r="N809" s="2" t="s">
        <v>4120</v>
      </c>
      <c r="W809" s="31"/>
      <c r="X809" s="31"/>
      <c r="Y809" s="31"/>
      <c r="Z809" s="2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</row>
    <row r="810" spans="1:38" x14ac:dyDescent="0.2">
      <c r="A810" t="s">
        <v>801</v>
      </c>
      <c r="B810" s="5">
        <v>2.52</v>
      </c>
      <c r="C810" s="5" t="str">
        <f t="shared" si="48"/>
        <v>42.52</v>
      </c>
      <c r="D810" s="77">
        <v>1.9E-2</v>
      </c>
      <c r="E810" s="2" t="s">
        <v>822</v>
      </c>
      <c r="F810" s="77">
        <v>0.17799999999999999</v>
      </c>
      <c r="G810" s="2" t="s">
        <v>822</v>
      </c>
      <c r="H810" s="2" t="s">
        <v>822</v>
      </c>
      <c r="I810" s="2" t="s">
        <v>822</v>
      </c>
      <c r="J810" s="2" t="s">
        <v>822</v>
      </c>
      <c r="K810" s="2" t="s">
        <v>822</v>
      </c>
      <c r="L810" s="2" t="s">
        <v>822</v>
      </c>
      <c r="M810" s="2" t="s">
        <v>822</v>
      </c>
      <c r="N810" s="2" t="s">
        <v>4120</v>
      </c>
      <c r="W810" s="31"/>
      <c r="X810" s="31"/>
      <c r="Y810" s="31"/>
      <c r="Z810" s="2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</row>
    <row r="811" spans="1:38" x14ac:dyDescent="0.2">
      <c r="A811" t="s">
        <v>801</v>
      </c>
      <c r="B811" s="5">
        <v>2.5299999999999998</v>
      </c>
      <c r="C811" s="5" t="str">
        <f t="shared" si="48"/>
        <v>42.53</v>
      </c>
      <c r="D811" s="77">
        <v>1.9E-2</v>
      </c>
      <c r="E811" s="2" t="s">
        <v>822</v>
      </c>
      <c r="F811" s="77">
        <v>0.17799999999999999</v>
      </c>
      <c r="G811" s="2" t="s">
        <v>822</v>
      </c>
      <c r="H811" s="2" t="s">
        <v>822</v>
      </c>
      <c r="I811" s="2" t="s">
        <v>822</v>
      </c>
      <c r="J811" s="2" t="s">
        <v>822</v>
      </c>
      <c r="K811" s="2" t="s">
        <v>822</v>
      </c>
      <c r="L811" s="2" t="s">
        <v>822</v>
      </c>
      <c r="M811" s="2" t="s">
        <v>822</v>
      </c>
      <c r="N811" s="2" t="s">
        <v>4120</v>
      </c>
      <c r="W811" s="31"/>
      <c r="X811" s="31"/>
      <c r="Y811" s="31"/>
      <c r="Z811" s="2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</row>
    <row r="812" spans="1:38" x14ac:dyDescent="0.2">
      <c r="A812" t="s">
        <v>801</v>
      </c>
      <c r="B812" s="5">
        <v>2.54</v>
      </c>
      <c r="C812" s="5" t="str">
        <f t="shared" si="48"/>
        <v>42.54</v>
      </c>
      <c r="D812" s="77">
        <v>1.9E-2</v>
      </c>
      <c r="E812" s="2" t="s">
        <v>822</v>
      </c>
      <c r="F812" s="77">
        <v>0.17799999999999999</v>
      </c>
      <c r="G812" s="2" t="s">
        <v>822</v>
      </c>
      <c r="H812" s="2" t="s">
        <v>822</v>
      </c>
      <c r="I812" s="2" t="s">
        <v>822</v>
      </c>
      <c r="J812" s="2" t="s">
        <v>822</v>
      </c>
      <c r="K812" s="2" t="s">
        <v>822</v>
      </c>
      <c r="L812" s="2" t="s">
        <v>822</v>
      </c>
      <c r="M812" s="2" t="s">
        <v>822</v>
      </c>
      <c r="N812" s="2" t="s">
        <v>4120</v>
      </c>
      <c r="W812" s="31"/>
      <c r="X812" s="31"/>
      <c r="Y812" s="31"/>
      <c r="Z812" s="2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</row>
    <row r="813" spans="1:38" x14ac:dyDescent="0.2">
      <c r="A813" t="s">
        <v>801</v>
      </c>
      <c r="B813" s="5">
        <v>2.5499999999999998</v>
      </c>
      <c r="C813" s="5" t="str">
        <f t="shared" si="48"/>
        <v>42.55</v>
      </c>
      <c r="D813" s="77">
        <v>1.9E-2</v>
      </c>
      <c r="E813" s="2" t="s">
        <v>822</v>
      </c>
      <c r="F813" s="77">
        <v>0.17799999999999999</v>
      </c>
      <c r="G813" s="2" t="s">
        <v>822</v>
      </c>
      <c r="H813" s="2" t="s">
        <v>822</v>
      </c>
      <c r="I813" s="2" t="s">
        <v>822</v>
      </c>
      <c r="J813" s="2" t="s">
        <v>822</v>
      </c>
      <c r="K813" s="2" t="s">
        <v>822</v>
      </c>
      <c r="L813" s="2" t="s">
        <v>822</v>
      </c>
      <c r="M813" s="2" t="s">
        <v>822</v>
      </c>
      <c r="N813" s="2" t="s">
        <v>4120</v>
      </c>
      <c r="W813" s="31"/>
      <c r="X813" s="31"/>
      <c r="Y813" s="31"/>
      <c r="Z813" s="2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</row>
    <row r="814" spans="1:38" x14ac:dyDescent="0.2">
      <c r="A814" t="s">
        <v>801</v>
      </c>
      <c r="B814" s="5">
        <v>2.56</v>
      </c>
      <c r="C814" s="5" t="str">
        <f t="shared" si="48"/>
        <v>42.56</v>
      </c>
      <c r="D814" s="77">
        <v>1.9E-2</v>
      </c>
      <c r="E814" s="2" t="s">
        <v>822</v>
      </c>
      <c r="F814" s="77">
        <v>0.17799999999999999</v>
      </c>
      <c r="G814" s="2" t="s">
        <v>822</v>
      </c>
      <c r="H814" s="2" t="s">
        <v>822</v>
      </c>
      <c r="I814" s="2" t="s">
        <v>822</v>
      </c>
      <c r="J814" s="2" t="s">
        <v>822</v>
      </c>
      <c r="K814" s="2" t="s">
        <v>822</v>
      </c>
      <c r="L814" s="2" t="s">
        <v>822</v>
      </c>
      <c r="M814" s="2" t="s">
        <v>822</v>
      </c>
      <c r="N814" s="2" t="s">
        <v>4120</v>
      </c>
      <c r="W814" s="31"/>
      <c r="X814" s="31"/>
      <c r="Y814" s="31"/>
      <c r="Z814" s="2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</row>
    <row r="815" spans="1:38" x14ac:dyDescent="0.2">
      <c r="A815" t="s">
        <v>801</v>
      </c>
      <c r="B815" s="5">
        <v>2.57</v>
      </c>
      <c r="C815" s="5" t="str">
        <f t="shared" si="48"/>
        <v>42.57</v>
      </c>
      <c r="D815" s="77">
        <v>1.9E-2</v>
      </c>
      <c r="E815" s="2" t="s">
        <v>822</v>
      </c>
      <c r="F815" s="77">
        <v>0.17799999999999999</v>
      </c>
      <c r="G815" s="2" t="s">
        <v>822</v>
      </c>
      <c r="H815" s="2" t="s">
        <v>822</v>
      </c>
      <c r="I815" s="2" t="s">
        <v>822</v>
      </c>
      <c r="J815" s="2" t="s">
        <v>822</v>
      </c>
      <c r="K815" s="2" t="s">
        <v>822</v>
      </c>
      <c r="L815" s="2" t="s">
        <v>822</v>
      </c>
      <c r="M815" s="2" t="s">
        <v>822</v>
      </c>
      <c r="N815" s="2" t="s">
        <v>4120</v>
      </c>
      <c r="W815" s="31"/>
      <c r="X815" s="31"/>
      <c r="Y815" s="31"/>
      <c r="Z815" s="2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</row>
    <row r="816" spans="1:38" x14ac:dyDescent="0.2">
      <c r="A816" t="s">
        <v>801</v>
      </c>
      <c r="B816" s="5">
        <v>2.58</v>
      </c>
      <c r="C816" s="5" t="str">
        <f t="shared" si="48"/>
        <v>42.58</v>
      </c>
      <c r="D816" s="77">
        <v>1.9E-2</v>
      </c>
      <c r="E816" s="2" t="s">
        <v>822</v>
      </c>
      <c r="F816" s="77">
        <v>0.17799999999999999</v>
      </c>
      <c r="G816" s="2" t="s">
        <v>822</v>
      </c>
      <c r="H816" s="2" t="s">
        <v>822</v>
      </c>
      <c r="I816" s="2" t="s">
        <v>822</v>
      </c>
      <c r="J816" s="2" t="s">
        <v>822</v>
      </c>
      <c r="K816" s="2" t="s">
        <v>822</v>
      </c>
      <c r="L816" s="2" t="s">
        <v>822</v>
      </c>
      <c r="M816" s="2" t="s">
        <v>822</v>
      </c>
      <c r="N816" s="2" t="s">
        <v>4120</v>
      </c>
      <c r="W816" s="31"/>
      <c r="X816" s="31"/>
      <c r="Y816" s="31"/>
      <c r="Z816" s="2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</row>
    <row r="817" spans="1:38" x14ac:dyDescent="0.2">
      <c r="A817" t="s">
        <v>801</v>
      </c>
      <c r="B817" s="5">
        <v>2.59</v>
      </c>
      <c r="C817" s="5" t="str">
        <f t="shared" si="48"/>
        <v>42.59</v>
      </c>
      <c r="D817" s="77">
        <v>1.9E-2</v>
      </c>
      <c r="E817" s="2" t="s">
        <v>822</v>
      </c>
      <c r="F817" s="77">
        <v>0.17799999999999999</v>
      </c>
      <c r="G817" s="2" t="s">
        <v>822</v>
      </c>
      <c r="H817" s="2" t="s">
        <v>822</v>
      </c>
      <c r="I817" s="2" t="s">
        <v>822</v>
      </c>
      <c r="J817" s="2" t="s">
        <v>822</v>
      </c>
      <c r="K817" s="2" t="s">
        <v>822</v>
      </c>
      <c r="L817" s="2" t="s">
        <v>822</v>
      </c>
      <c r="M817" s="2" t="s">
        <v>822</v>
      </c>
      <c r="N817" s="2" t="s">
        <v>4120</v>
      </c>
      <c r="W817" s="31"/>
      <c r="X817" s="31"/>
      <c r="Y817" s="31"/>
      <c r="Z817" s="2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</row>
    <row r="818" spans="1:38" x14ac:dyDescent="0.2">
      <c r="A818" t="s">
        <v>801</v>
      </c>
      <c r="B818" s="5">
        <v>2.6</v>
      </c>
      <c r="C818" s="5" t="str">
        <f t="shared" si="48"/>
        <v>42.6</v>
      </c>
      <c r="D818" s="77">
        <v>1.9E-2</v>
      </c>
      <c r="E818" s="2" t="s">
        <v>822</v>
      </c>
      <c r="F818" s="77">
        <v>0.17799999999999999</v>
      </c>
      <c r="G818" s="2" t="s">
        <v>822</v>
      </c>
      <c r="H818" s="2" t="s">
        <v>822</v>
      </c>
      <c r="I818" s="2" t="s">
        <v>822</v>
      </c>
      <c r="J818" s="2" t="s">
        <v>822</v>
      </c>
      <c r="K818" s="2" t="s">
        <v>822</v>
      </c>
      <c r="L818" s="2" t="s">
        <v>822</v>
      </c>
      <c r="M818" s="2" t="s">
        <v>822</v>
      </c>
      <c r="N818" s="2" t="s">
        <v>4120</v>
      </c>
      <c r="W818" s="31"/>
      <c r="X818" s="31"/>
      <c r="Y818" s="31"/>
      <c r="Z818" s="2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</row>
    <row r="819" spans="1:38" x14ac:dyDescent="0.2">
      <c r="A819" t="s">
        <v>801</v>
      </c>
      <c r="B819" s="5">
        <v>2.61</v>
      </c>
      <c r="C819" s="5" t="str">
        <f t="shared" si="48"/>
        <v>42.61</v>
      </c>
      <c r="D819" s="77">
        <v>1.9E-2</v>
      </c>
      <c r="E819" s="2" t="s">
        <v>822</v>
      </c>
      <c r="F819" s="77">
        <v>0.17799999999999999</v>
      </c>
      <c r="G819" s="2" t="s">
        <v>822</v>
      </c>
      <c r="H819" s="2" t="s">
        <v>822</v>
      </c>
      <c r="I819" s="2" t="s">
        <v>822</v>
      </c>
      <c r="J819" s="2" t="s">
        <v>822</v>
      </c>
      <c r="K819" s="2" t="s">
        <v>822</v>
      </c>
      <c r="L819" s="2" t="s">
        <v>822</v>
      </c>
      <c r="M819" s="2" t="s">
        <v>822</v>
      </c>
      <c r="N819" s="2" t="s">
        <v>4120</v>
      </c>
      <c r="W819" s="31"/>
      <c r="X819" s="31"/>
      <c r="Y819" s="31"/>
      <c r="Z819" s="2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</row>
    <row r="820" spans="1:38" x14ac:dyDescent="0.2">
      <c r="A820" t="s">
        <v>801</v>
      </c>
      <c r="B820" s="5">
        <v>2.62</v>
      </c>
      <c r="C820" s="5" t="str">
        <f t="shared" si="48"/>
        <v>42.62</v>
      </c>
      <c r="D820" s="77">
        <v>1.9E-2</v>
      </c>
      <c r="E820" s="2" t="s">
        <v>822</v>
      </c>
      <c r="F820" s="77">
        <v>0.17799999999999999</v>
      </c>
      <c r="G820" s="2" t="s">
        <v>822</v>
      </c>
      <c r="H820" s="2" t="s">
        <v>822</v>
      </c>
      <c r="I820" s="2" t="s">
        <v>822</v>
      </c>
      <c r="J820" s="2" t="s">
        <v>822</v>
      </c>
      <c r="K820" s="2" t="s">
        <v>822</v>
      </c>
      <c r="L820" s="2" t="s">
        <v>822</v>
      </c>
      <c r="M820" s="2" t="s">
        <v>822</v>
      </c>
      <c r="N820" s="2" t="s">
        <v>4120</v>
      </c>
      <c r="W820" s="31"/>
      <c r="X820" s="31"/>
      <c r="Y820" s="31"/>
      <c r="Z820" s="2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</row>
    <row r="821" spans="1:38" x14ac:dyDescent="0.2">
      <c r="A821" t="s">
        <v>801</v>
      </c>
      <c r="B821" s="5">
        <v>2.63</v>
      </c>
      <c r="C821" s="5" t="str">
        <f t="shared" si="48"/>
        <v>42.63</v>
      </c>
      <c r="D821" s="77">
        <v>1.9E-2</v>
      </c>
      <c r="E821" s="2" t="s">
        <v>822</v>
      </c>
      <c r="F821" s="77">
        <v>0.17799999999999999</v>
      </c>
      <c r="G821" s="2" t="s">
        <v>822</v>
      </c>
      <c r="H821" s="2" t="s">
        <v>822</v>
      </c>
      <c r="I821" s="2" t="s">
        <v>822</v>
      </c>
      <c r="J821" s="2" t="s">
        <v>822</v>
      </c>
      <c r="K821" s="2" t="s">
        <v>822</v>
      </c>
      <c r="L821" s="2" t="s">
        <v>822</v>
      </c>
      <c r="M821" s="2" t="s">
        <v>822</v>
      </c>
      <c r="N821" s="2" t="s">
        <v>4120</v>
      </c>
      <c r="W821" s="31"/>
      <c r="X821" s="31"/>
      <c r="Y821" s="31"/>
      <c r="Z821" s="2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</row>
    <row r="822" spans="1:38" x14ac:dyDescent="0.2">
      <c r="A822" t="s">
        <v>801</v>
      </c>
      <c r="B822" s="5">
        <v>2.64</v>
      </c>
      <c r="C822" s="5" t="str">
        <f t="shared" si="48"/>
        <v>42.64</v>
      </c>
      <c r="D822" s="77">
        <v>1.9E-2</v>
      </c>
      <c r="E822" s="2" t="s">
        <v>822</v>
      </c>
      <c r="F822" s="77">
        <v>0.17799999999999999</v>
      </c>
      <c r="G822" s="2" t="s">
        <v>822</v>
      </c>
      <c r="H822" s="2" t="s">
        <v>822</v>
      </c>
      <c r="I822" s="2" t="s">
        <v>822</v>
      </c>
      <c r="J822" s="2" t="s">
        <v>822</v>
      </c>
      <c r="K822" s="2" t="s">
        <v>822</v>
      </c>
      <c r="L822" s="2" t="s">
        <v>822</v>
      </c>
      <c r="M822" s="2" t="s">
        <v>822</v>
      </c>
      <c r="N822" s="2" t="s">
        <v>4120</v>
      </c>
      <c r="W822" s="31"/>
      <c r="X822" s="31"/>
      <c r="Y822" s="31"/>
      <c r="Z822" s="2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</row>
    <row r="823" spans="1:38" x14ac:dyDescent="0.2">
      <c r="A823" t="s">
        <v>801</v>
      </c>
      <c r="B823" s="5">
        <v>2.65</v>
      </c>
      <c r="C823" s="5" t="str">
        <f t="shared" si="48"/>
        <v>42.65</v>
      </c>
      <c r="D823" s="77">
        <v>1.9E-2</v>
      </c>
      <c r="E823" s="2" t="s">
        <v>822</v>
      </c>
      <c r="F823" s="77">
        <v>0.17799999999999999</v>
      </c>
      <c r="G823" s="2" t="s">
        <v>822</v>
      </c>
      <c r="H823" s="2" t="s">
        <v>822</v>
      </c>
      <c r="I823" s="2" t="s">
        <v>822</v>
      </c>
      <c r="J823" s="2" t="s">
        <v>822</v>
      </c>
      <c r="K823" s="2" t="s">
        <v>822</v>
      </c>
      <c r="L823" s="2" t="s">
        <v>822</v>
      </c>
      <c r="M823" s="2" t="s">
        <v>822</v>
      </c>
      <c r="N823" s="2" t="s">
        <v>4120</v>
      </c>
      <c r="W823" s="31"/>
      <c r="X823" s="31"/>
      <c r="Y823" s="31"/>
      <c r="Z823" s="2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</row>
    <row r="824" spans="1:38" x14ac:dyDescent="0.2">
      <c r="A824" t="s">
        <v>801</v>
      </c>
      <c r="B824" s="5">
        <v>2.66</v>
      </c>
      <c r="C824" s="5" t="str">
        <f t="shared" si="48"/>
        <v>42.66</v>
      </c>
      <c r="D824" s="77">
        <v>1.9E-2</v>
      </c>
      <c r="E824" s="2" t="s">
        <v>822</v>
      </c>
      <c r="F824" s="77">
        <v>0.17799999999999999</v>
      </c>
      <c r="G824" s="2" t="s">
        <v>822</v>
      </c>
      <c r="H824" s="2" t="s">
        <v>822</v>
      </c>
      <c r="I824" s="2" t="s">
        <v>822</v>
      </c>
      <c r="J824" s="2" t="s">
        <v>822</v>
      </c>
      <c r="K824" s="2" t="s">
        <v>822</v>
      </c>
      <c r="L824" s="2" t="s">
        <v>822</v>
      </c>
      <c r="M824" s="2" t="s">
        <v>822</v>
      </c>
      <c r="N824" s="2" t="s">
        <v>4120</v>
      </c>
      <c r="W824" s="31"/>
      <c r="X824" s="31"/>
      <c r="Y824" s="31"/>
      <c r="Z824" s="2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</row>
    <row r="825" spans="1:38" x14ac:dyDescent="0.2">
      <c r="A825" t="s">
        <v>801</v>
      </c>
      <c r="B825" s="5">
        <v>2.67</v>
      </c>
      <c r="C825" s="5" t="str">
        <f t="shared" si="48"/>
        <v>42.67</v>
      </c>
      <c r="D825" s="77">
        <v>1.9E-2</v>
      </c>
      <c r="E825" s="2" t="s">
        <v>822</v>
      </c>
      <c r="F825" s="77">
        <v>0.17799999999999999</v>
      </c>
      <c r="G825" s="2" t="s">
        <v>822</v>
      </c>
      <c r="H825" s="2" t="s">
        <v>822</v>
      </c>
      <c r="I825" s="2" t="s">
        <v>822</v>
      </c>
      <c r="J825" s="2" t="s">
        <v>822</v>
      </c>
      <c r="K825" s="2" t="s">
        <v>822</v>
      </c>
      <c r="L825" s="2" t="s">
        <v>822</v>
      </c>
      <c r="M825" s="2" t="s">
        <v>822</v>
      </c>
      <c r="N825" s="2" t="s">
        <v>4120</v>
      </c>
      <c r="W825" s="31"/>
      <c r="X825" s="31"/>
      <c r="Y825" s="31"/>
      <c r="Z825" s="2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</row>
    <row r="826" spans="1:38" x14ac:dyDescent="0.2">
      <c r="A826" t="s">
        <v>801</v>
      </c>
      <c r="B826" s="5">
        <v>2.68</v>
      </c>
      <c r="C826" s="5" t="str">
        <f t="shared" si="48"/>
        <v>42.68</v>
      </c>
      <c r="D826" s="77">
        <v>1.9E-2</v>
      </c>
      <c r="E826" s="2" t="s">
        <v>822</v>
      </c>
      <c r="F826" s="77">
        <v>0.17799999999999999</v>
      </c>
      <c r="G826" s="2" t="s">
        <v>822</v>
      </c>
      <c r="H826" s="2" t="s">
        <v>822</v>
      </c>
      <c r="I826" s="2" t="s">
        <v>822</v>
      </c>
      <c r="J826" s="2" t="s">
        <v>822</v>
      </c>
      <c r="K826" s="2" t="s">
        <v>822</v>
      </c>
      <c r="L826" s="2" t="s">
        <v>822</v>
      </c>
      <c r="M826" s="2" t="s">
        <v>822</v>
      </c>
      <c r="N826" s="2" t="s">
        <v>4120</v>
      </c>
      <c r="W826" s="31"/>
      <c r="X826" s="31"/>
      <c r="Y826" s="31"/>
      <c r="Z826" s="2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</row>
    <row r="827" spans="1:38" x14ac:dyDescent="0.2">
      <c r="A827" t="s">
        <v>801</v>
      </c>
      <c r="B827" s="5">
        <v>2.69</v>
      </c>
      <c r="C827" s="5" t="str">
        <f t="shared" si="48"/>
        <v>42.69</v>
      </c>
      <c r="D827" s="77">
        <v>1.9E-2</v>
      </c>
      <c r="E827" s="2" t="s">
        <v>822</v>
      </c>
      <c r="F827" s="77">
        <v>0.17799999999999999</v>
      </c>
      <c r="G827" s="2" t="s">
        <v>822</v>
      </c>
      <c r="H827" s="2" t="s">
        <v>822</v>
      </c>
      <c r="I827" s="2" t="s">
        <v>822</v>
      </c>
      <c r="J827" s="2" t="s">
        <v>822</v>
      </c>
      <c r="K827" s="2" t="s">
        <v>822</v>
      </c>
      <c r="L827" s="2" t="s">
        <v>822</v>
      </c>
      <c r="M827" s="2" t="s">
        <v>822</v>
      </c>
      <c r="N827" s="2" t="s">
        <v>4120</v>
      </c>
      <c r="W827" s="31"/>
      <c r="X827" s="31"/>
      <c r="Y827" s="31"/>
      <c r="Z827" s="2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</row>
    <row r="828" spans="1:38" x14ac:dyDescent="0.2">
      <c r="A828" t="s">
        <v>801</v>
      </c>
      <c r="B828" s="5">
        <v>2.7</v>
      </c>
      <c r="C828" s="5" t="str">
        <f t="shared" si="48"/>
        <v>42.7</v>
      </c>
      <c r="D828" s="77">
        <v>1.9E-2</v>
      </c>
      <c r="E828" s="2" t="s">
        <v>822</v>
      </c>
      <c r="F828" s="77">
        <v>0.17799999999999999</v>
      </c>
      <c r="G828" s="2" t="s">
        <v>822</v>
      </c>
      <c r="H828" s="2" t="s">
        <v>822</v>
      </c>
      <c r="I828" s="2" t="s">
        <v>822</v>
      </c>
      <c r="J828" s="2" t="s">
        <v>822</v>
      </c>
      <c r="K828" s="2" t="s">
        <v>822</v>
      </c>
      <c r="L828" s="2" t="s">
        <v>822</v>
      </c>
      <c r="M828" s="2" t="s">
        <v>822</v>
      </c>
      <c r="N828" s="2" t="s">
        <v>4120</v>
      </c>
      <c r="W828" s="31"/>
      <c r="X828" s="31"/>
      <c r="Y828" s="31"/>
      <c r="Z828" s="2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</row>
    <row r="829" spans="1:38" x14ac:dyDescent="0.2">
      <c r="A829" t="s">
        <v>801</v>
      </c>
      <c r="B829" s="5">
        <v>2.71</v>
      </c>
      <c r="C829" s="5" t="str">
        <f t="shared" si="48"/>
        <v>42.71</v>
      </c>
      <c r="D829" s="77">
        <v>1.9E-2</v>
      </c>
      <c r="E829" s="2" t="s">
        <v>822</v>
      </c>
      <c r="F829" s="77">
        <v>0.17799999999999999</v>
      </c>
      <c r="G829" s="2" t="s">
        <v>822</v>
      </c>
      <c r="H829" s="2" t="s">
        <v>822</v>
      </c>
      <c r="I829" s="2" t="s">
        <v>822</v>
      </c>
      <c r="J829" s="2" t="s">
        <v>822</v>
      </c>
      <c r="K829" s="2" t="s">
        <v>822</v>
      </c>
      <c r="L829" s="2" t="s">
        <v>822</v>
      </c>
      <c r="M829" s="2" t="s">
        <v>822</v>
      </c>
      <c r="N829" s="2" t="s">
        <v>4120</v>
      </c>
      <c r="W829" s="31"/>
      <c r="X829" s="31"/>
      <c r="Y829" s="31"/>
      <c r="Z829" s="2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</row>
    <row r="830" spans="1:38" x14ac:dyDescent="0.2">
      <c r="A830" t="s">
        <v>801</v>
      </c>
      <c r="B830" s="5">
        <v>2.72</v>
      </c>
      <c r="C830" s="5" t="str">
        <f t="shared" si="48"/>
        <v>42.72</v>
      </c>
      <c r="D830" s="77">
        <v>1.9E-2</v>
      </c>
      <c r="E830" s="2" t="s">
        <v>822</v>
      </c>
      <c r="F830" s="77">
        <v>0.17799999999999999</v>
      </c>
      <c r="G830" s="2" t="s">
        <v>822</v>
      </c>
      <c r="H830" s="2" t="s">
        <v>822</v>
      </c>
      <c r="I830" s="2" t="s">
        <v>822</v>
      </c>
      <c r="J830" s="2" t="s">
        <v>822</v>
      </c>
      <c r="K830" s="2" t="s">
        <v>822</v>
      </c>
      <c r="L830" s="2" t="s">
        <v>822</v>
      </c>
      <c r="M830" s="2" t="s">
        <v>822</v>
      </c>
      <c r="N830" s="2" t="s">
        <v>4120</v>
      </c>
      <c r="W830" s="31"/>
      <c r="X830" s="31"/>
      <c r="Y830" s="31"/>
      <c r="Z830" s="2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</row>
    <row r="831" spans="1:38" x14ac:dyDescent="0.2">
      <c r="A831" t="s">
        <v>801</v>
      </c>
      <c r="B831" s="5">
        <v>2.73</v>
      </c>
      <c r="C831" s="5" t="str">
        <f t="shared" si="48"/>
        <v>42.73</v>
      </c>
      <c r="D831" s="77">
        <v>1.9E-2</v>
      </c>
      <c r="E831" s="2" t="s">
        <v>822</v>
      </c>
      <c r="F831" s="77">
        <v>0.17799999999999999</v>
      </c>
      <c r="G831" s="2" t="s">
        <v>822</v>
      </c>
      <c r="H831" s="2" t="s">
        <v>822</v>
      </c>
      <c r="I831" s="2" t="s">
        <v>822</v>
      </c>
      <c r="J831" s="2" t="s">
        <v>822</v>
      </c>
      <c r="K831" s="2" t="s">
        <v>822</v>
      </c>
      <c r="L831" s="2" t="s">
        <v>822</v>
      </c>
      <c r="M831" s="2" t="s">
        <v>822</v>
      </c>
      <c r="N831" s="2" t="s">
        <v>4120</v>
      </c>
      <c r="W831" s="31"/>
      <c r="X831" s="31"/>
      <c r="Y831" s="31"/>
      <c r="Z831" s="2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</row>
    <row r="832" spans="1:38" x14ac:dyDescent="0.2">
      <c r="A832" t="s">
        <v>801</v>
      </c>
      <c r="B832" s="5">
        <v>2.74</v>
      </c>
      <c r="C832" s="5" t="str">
        <f t="shared" si="48"/>
        <v>42.74</v>
      </c>
      <c r="D832" s="77">
        <v>1.9E-2</v>
      </c>
      <c r="E832" s="2" t="s">
        <v>822</v>
      </c>
      <c r="F832" s="77">
        <v>0.17799999999999999</v>
      </c>
      <c r="G832" s="2" t="s">
        <v>822</v>
      </c>
      <c r="H832" s="2" t="s">
        <v>822</v>
      </c>
      <c r="I832" s="2" t="s">
        <v>822</v>
      </c>
      <c r="J832" s="2" t="s">
        <v>822</v>
      </c>
      <c r="K832" s="2" t="s">
        <v>822</v>
      </c>
      <c r="L832" s="2" t="s">
        <v>822</v>
      </c>
      <c r="M832" s="2" t="s">
        <v>822</v>
      </c>
      <c r="N832" s="2" t="s">
        <v>4120</v>
      </c>
      <c r="W832" s="31"/>
      <c r="X832" s="31"/>
      <c r="Y832" s="31"/>
      <c r="Z832" s="2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</row>
    <row r="833" spans="1:38" x14ac:dyDescent="0.2">
      <c r="A833" t="s">
        <v>801</v>
      </c>
      <c r="B833" s="5">
        <v>2.75</v>
      </c>
      <c r="C833" s="5" t="str">
        <f t="shared" si="48"/>
        <v>42.75</v>
      </c>
      <c r="D833" s="77">
        <v>1.9E-2</v>
      </c>
      <c r="E833" s="2" t="s">
        <v>822</v>
      </c>
      <c r="F833" s="77">
        <v>0.17799999999999999</v>
      </c>
      <c r="G833" s="2" t="s">
        <v>822</v>
      </c>
      <c r="H833" s="2" t="s">
        <v>822</v>
      </c>
      <c r="I833" s="2" t="s">
        <v>822</v>
      </c>
      <c r="J833" s="2" t="s">
        <v>822</v>
      </c>
      <c r="K833" s="2" t="s">
        <v>822</v>
      </c>
      <c r="L833" s="2" t="s">
        <v>822</v>
      </c>
      <c r="M833" s="2" t="s">
        <v>822</v>
      </c>
      <c r="N833" s="2" t="s">
        <v>4120</v>
      </c>
      <c r="W833" s="31"/>
      <c r="X833" s="31"/>
      <c r="Y833" s="31"/>
      <c r="Z833" s="2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</row>
    <row r="834" spans="1:38" x14ac:dyDescent="0.2">
      <c r="A834" t="s">
        <v>801</v>
      </c>
      <c r="B834" s="5">
        <v>2.76</v>
      </c>
      <c r="C834" s="5" t="str">
        <f t="shared" si="48"/>
        <v>42.76</v>
      </c>
      <c r="D834" s="77">
        <v>1.9E-2</v>
      </c>
      <c r="E834" s="2" t="s">
        <v>822</v>
      </c>
      <c r="F834" s="77">
        <v>0.17799999999999999</v>
      </c>
      <c r="G834" s="2" t="s">
        <v>822</v>
      </c>
      <c r="H834" s="2" t="s">
        <v>822</v>
      </c>
      <c r="I834" s="2" t="s">
        <v>822</v>
      </c>
      <c r="J834" s="2" t="s">
        <v>822</v>
      </c>
      <c r="K834" s="2" t="s">
        <v>822</v>
      </c>
      <c r="L834" s="2" t="s">
        <v>822</v>
      </c>
      <c r="M834" s="2" t="s">
        <v>822</v>
      </c>
      <c r="N834" s="2" t="s">
        <v>4120</v>
      </c>
      <c r="W834" s="31"/>
      <c r="X834" s="31"/>
      <c r="Y834" s="31"/>
      <c r="Z834" s="2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</row>
    <row r="835" spans="1:38" x14ac:dyDescent="0.2">
      <c r="A835" t="s">
        <v>801</v>
      </c>
      <c r="B835" s="5">
        <v>2.77</v>
      </c>
      <c r="C835" s="5" t="str">
        <f t="shared" si="48"/>
        <v>42.77</v>
      </c>
      <c r="D835" s="77">
        <v>1.9E-2</v>
      </c>
      <c r="E835" s="2" t="s">
        <v>822</v>
      </c>
      <c r="F835" s="77">
        <v>0.17799999999999999</v>
      </c>
      <c r="G835" s="2" t="s">
        <v>822</v>
      </c>
      <c r="H835" s="2" t="s">
        <v>822</v>
      </c>
      <c r="I835" s="2" t="s">
        <v>822</v>
      </c>
      <c r="J835" s="2" t="s">
        <v>822</v>
      </c>
      <c r="K835" s="2" t="s">
        <v>822</v>
      </c>
      <c r="L835" s="2" t="s">
        <v>822</v>
      </c>
      <c r="M835" s="2" t="s">
        <v>822</v>
      </c>
      <c r="N835" s="2" t="s">
        <v>4120</v>
      </c>
      <c r="W835" s="31"/>
      <c r="X835" s="31"/>
      <c r="Y835" s="31"/>
      <c r="Z835" s="2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</row>
    <row r="836" spans="1:38" x14ac:dyDescent="0.2">
      <c r="A836" t="s">
        <v>801</v>
      </c>
      <c r="B836" s="5">
        <v>2.78</v>
      </c>
      <c r="C836" s="5" t="str">
        <f t="shared" si="48"/>
        <v>42.78</v>
      </c>
      <c r="D836" s="77">
        <v>1.9E-2</v>
      </c>
      <c r="E836" s="2" t="s">
        <v>822</v>
      </c>
      <c r="F836" s="77">
        <v>0.17799999999999999</v>
      </c>
      <c r="G836" s="2" t="s">
        <v>822</v>
      </c>
      <c r="H836" s="2" t="s">
        <v>822</v>
      </c>
      <c r="I836" s="2" t="s">
        <v>822</v>
      </c>
      <c r="J836" s="2" t="s">
        <v>822</v>
      </c>
      <c r="K836" s="2" t="s">
        <v>822</v>
      </c>
      <c r="L836" s="2" t="s">
        <v>822</v>
      </c>
      <c r="M836" s="2" t="s">
        <v>822</v>
      </c>
      <c r="N836" s="2" t="s">
        <v>4120</v>
      </c>
      <c r="W836" s="31"/>
      <c r="X836" s="31"/>
      <c r="Y836" s="31"/>
      <c r="Z836" s="2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</row>
    <row r="837" spans="1:38" x14ac:dyDescent="0.2">
      <c r="A837" t="s">
        <v>801</v>
      </c>
      <c r="B837" s="5">
        <v>2.79</v>
      </c>
      <c r="C837" s="5" t="str">
        <f t="shared" si="48"/>
        <v>42.79</v>
      </c>
      <c r="D837" s="77">
        <v>1.9E-2</v>
      </c>
      <c r="E837" s="2" t="s">
        <v>822</v>
      </c>
      <c r="F837" s="77">
        <v>0.17799999999999999</v>
      </c>
      <c r="G837" s="2" t="s">
        <v>822</v>
      </c>
      <c r="H837" s="2" t="s">
        <v>822</v>
      </c>
      <c r="I837" s="2" t="s">
        <v>822</v>
      </c>
      <c r="J837" s="2" t="s">
        <v>822</v>
      </c>
      <c r="K837" s="2" t="s">
        <v>822</v>
      </c>
      <c r="L837" s="2" t="s">
        <v>822</v>
      </c>
      <c r="M837" s="2" t="s">
        <v>822</v>
      </c>
      <c r="N837" s="2" t="s">
        <v>4120</v>
      </c>
      <c r="W837" s="31"/>
      <c r="X837" s="31"/>
      <c r="Y837" s="31"/>
      <c r="Z837" s="2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</row>
    <row r="838" spans="1:38" x14ac:dyDescent="0.2">
      <c r="A838" t="s">
        <v>801</v>
      </c>
      <c r="B838" s="5">
        <v>2.8</v>
      </c>
      <c r="C838" s="5" t="str">
        <f t="shared" si="48"/>
        <v>42.8</v>
      </c>
      <c r="D838" s="77">
        <v>1.9E-2</v>
      </c>
      <c r="E838" s="2" t="s">
        <v>822</v>
      </c>
      <c r="F838" s="77">
        <v>0.17799999999999999</v>
      </c>
      <c r="G838" s="2" t="s">
        <v>822</v>
      </c>
      <c r="H838" s="2" t="s">
        <v>822</v>
      </c>
      <c r="I838" s="2" t="s">
        <v>822</v>
      </c>
      <c r="J838" s="2" t="s">
        <v>822</v>
      </c>
      <c r="K838" s="2" t="s">
        <v>822</v>
      </c>
      <c r="L838" s="2" t="s">
        <v>822</v>
      </c>
      <c r="M838" s="2" t="s">
        <v>822</v>
      </c>
      <c r="N838" s="2" t="s">
        <v>4120</v>
      </c>
      <c r="W838" s="31"/>
      <c r="X838" s="31"/>
      <c r="Y838" s="31"/>
      <c r="Z838" s="2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</row>
    <row r="839" spans="1:38" x14ac:dyDescent="0.2">
      <c r="A839" t="s">
        <v>801</v>
      </c>
      <c r="B839" s="5">
        <v>2.81</v>
      </c>
      <c r="C839" s="5" t="str">
        <f t="shared" si="48"/>
        <v>42.81</v>
      </c>
      <c r="D839" s="77">
        <v>1.9E-2</v>
      </c>
      <c r="E839" s="2" t="s">
        <v>822</v>
      </c>
      <c r="F839" s="77">
        <v>0.17799999999999999</v>
      </c>
      <c r="G839" s="2" t="s">
        <v>822</v>
      </c>
      <c r="H839" s="2" t="s">
        <v>822</v>
      </c>
      <c r="I839" s="2" t="s">
        <v>822</v>
      </c>
      <c r="J839" s="2" t="s">
        <v>822</v>
      </c>
      <c r="K839" s="2" t="s">
        <v>822</v>
      </c>
      <c r="L839" s="2" t="s">
        <v>822</v>
      </c>
      <c r="M839" s="2" t="s">
        <v>822</v>
      </c>
      <c r="N839" s="2" t="s">
        <v>4120</v>
      </c>
      <c r="W839" s="31"/>
      <c r="X839" s="31"/>
      <c r="Y839" s="31"/>
      <c r="Z839" s="2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</row>
    <row r="840" spans="1:38" x14ac:dyDescent="0.2">
      <c r="A840" t="s">
        <v>801</v>
      </c>
      <c r="B840" s="5">
        <v>2.82</v>
      </c>
      <c r="C840" s="5" t="str">
        <f t="shared" si="48"/>
        <v>42.82</v>
      </c>
      <c r="D840" s="77">
        <v>1.9E-2</v>
      </c>
      <c r="E840" s="2" t="s">
        <v>822</v>
      </c>
      <c r="F840" s="77">
        <v>0.17799999999999999</v>
      </c>
      <c r="G840" s="2" t="s">
        <v>822</v>
      </c>
      <c r="H840" s="2" t="s">
        <v>822</v>
      </c>
      <c r="I840" s="2" t="s">
        <v>822</v>
      </c>
      <c r="J840" s="2" t="s">
        <v>822</v>
      </c>
      <c r="K840" s="2" t="s">
        <v>822</v>
      </c>
      <c r="L840" s="2" t="s">
        <v>822</v>
      </c>
      <c r="M840" s="2" t="s">
        <v>822</v>
      </c>
      <c r="N840" s="2" t="s">
        <v>4120</v>
      </c>
      <c r="W840" s="31"/>
      <c r="X840" s="31"/>
      <c r="Y840" s="31"/>
      <c r="Z840" s="2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</row>
    <row r="841" spans="1:38" x14ac:dyDescent="0.2">
      <c r="A841" t="s">
        <v>801</v>
      </c>
      <c r="B841" s="5">
        <v>2.83</v>
      </c>
      <c r="C841" s="5" t="str">
        <f t="shared" si="48"/>
        <v>42.83</v>
      </c>
      <c r="D841" s="77">
        <v>1.9E-2</v>
      </c>
      <c r="E841" s="2" t="s">
        <v>822</v>
      </c>
      <c r="F841" s="77">
        <v>0.17799999999999999</v>
      </c>
      <c r="G841" s="2" t="s">
        <v>822</v>
      </c>
      <c r="H841" s="2" t="s">
        <v>822</v>
      </c>
      <c r="I841" s="2" t="s">
        <v>822</v>
      </c>
      <c r="J841" s="2" t="s">
        <v>822</v>
      </c>
      <c r="K841" s="2" t="s">
        <v>822</v>
      </c>
      <c r="L841" s="2" t="s">
        <v>822</v>
      </c>
      <c r="M841" s="2" t="s">
        <v>822</v>
      </c>
      <c r="N841" s="2" t="s">
        <v>4120</v>
      </c>
      <c r="W841" s="31"/>
      <c r="X841" s="31"/>
      <c r="Y841" s="31"/>
      <c r="Z841" s="2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</row>
    <row r="842" spans="1:38" x14ac:dyDescent="0.2">
      <c r="A842" t="s">
        <v>801</v>
      </c>
      <c r="B842" s="5">
        <v>2.84</v>
      </c>
      <c r="C842" s="5" t="str">
        <f t="shared" si="48"/>
        <v>42.84</v>
      </c>
      <c r="D842" s="77">
        <v>1.9E-2</v>
      </c>
      <c r="E842" s="2" t="s">
        <v>822</v>
      </c>
      <c r="F842" s="77">
        <v>0.17799999999999999</v>
      </c>
      <c r="G842" s="2" t="s">
        <v>822</v>
      </c>
      <c r="H842" s="2" t="s">
        <v>822</v>
      </c>
      <c r="I842" s="2" t="s">
        <v>822</v>
      </c>
      <c r="J842" s="2" t="s">
        <v>822</v>
      </c>
      <c r="K842" s="2" t="s">
        <v>822</v>
      </c>
      <c r="L842" s="2" t="s">
        <v>822</v>
      </c>
      <c r="M842" s="2" t="s">
        <v>822</v>
      </c>
      <c r="N842" s="2" t="s">
        <v>4120</v>
      </c>
      <c r="W842" s="31"/>
      <c r="X842" s="31"/>
      <c r="Y842" s="31"/>
      <c r="Z842" s="2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</row>
    <row r="843" spans="1:38" x14ac:dyDescent="0.2">
      <c r="A843" t="s">
        <v>801</v>
      </c>
      <c r="B843" s="5">
        <v>2.85</v>
      </c>
      <c r="C843" s="5" t="str">
        <f t="shared" si="48"/>
        <v>42.85</v>
      </c>
      <c r="D843" s="77">
        <v>1.9E-2</v>
      </c>
      <c r="E843" s="2" t="s">
        <v>822</v>
      </c>
      <c r="F843" s="77">
        <v>0.17799999999999999</v>
      </c>
      <c r="G843" s="2" t="s">
        <v>822</v>
      </c>
      <c r="H843" s="2" t="s">
        <v>822</v>
      </c>
      <c r="I843" s="2" t="s">
        <v>822</v>
      </c>
      <c r="J843" s="2" t="s">
        <v>822</v>
      </c>
      <c r="K843" s="2" t="s">
        <v>822</v>
      </c>
      <c r="L843" s="2" t="s">
        <v>822</v>
      </c>
      <c r="M843" s="2" t="s">
        <v>822</v>
      </c>
      <c r="N843" s="2" t="s">
        <v>4120</v>
      </c>
      <c r="W843" s="31"/>
      <c r="X843" s="31"/>
      <c r="Y843" s="31"/>
      <c r="Z843" s="2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</row>
    <row r="844" spans="1:38" x14ac:dyDescent="0.2">
      <c r="A844" t="s">
        <v>801</v>
      </c>
      <c r="B844" s="5">
        <v>2.86</v>
      </c>
      <c r="C844" s="5" t="str">
        <f t="shared" si="48"/>
        <v>42.86</v>
      </c>
      <c r="D844" s="77">
        <v>1.9E-2</v>
      </c>
      <c r="E844" s="2" t="s">
        <v>822</v>
      </c>
      <c r="F844" s="77">
        <v>0.17799999999999999</v>
      </c>
      <c r="G844" s="2" t="s">
        <v>822</v>
      </c>
      <c r="H844" s="2" t="s">
        <v>822</v>
      </c>
      <c r="I844" s="2" t="s">
        <v>822</v>
      </c>
      <c r="J844" s="2" t="s">
        <v>822</v>
      </c>
      <c r="K844" s="2" t="s">
        <v>822</v>
      </c>
      <c r="L844" s="2" t="s">
        <v>822</v>
      </c>
      <c r="M844" s="2" t="s">
        <v>822</v>
      </c>
      <c r="N844" s="2" t="s">
        <v>4120</v>
      </c>
      <c r="W844" s="31"/>
      <c r="X844" s="31"/>
      <c r="Y844" s="31"/>
      <c r="Z844" s="2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</row>
    <row r="845" spans="1:38" x14ac:dyDescent="0.2">
      <c r="A845" t="s">
        <v>801</v>
      </c>
      <c r="B845" s="5">
        <v>2.87</v>
      </c>
      <c r="C845" s="5" t="str">
        <f t="shared" si="48"/>
        <v>42.87</v>
      </c>
      <c r="D845" s="77">
        <v>1.9E-2</v>
      </c>
      <c r="E845" s="2" t="s">
        <v>822</v>
      </c>
      <c r="F845" s="77">
        <v>0.17799999999999999</v>
      </c>
      <c r="G845" s="2" t="s">
        <v>822</v>
      </c>
      <c r="H845" s="2" t="s">
        <v>822</v>
      </c>
      <c r="I845" s="2" t="s">
        <v>822</v>
      </c>
      <c r="J845" s="2" t="s">
        <v>822</v>
      </c>
      <c r="K845" s="2" t="s">
        <v>822</v>
      </c>
      <c r="L845" s="2" t="s">
        <v>822</v>
      </c>
      <c r="M845" s="2" t="s">
        <v>822</v>
      </c>
      <c r="N845" s="2" t="s">
        <v>4120</v>
      </c>
      <c r="W845" s="31"/>
      <c r="X845" s="31"/>
      <c r="Y845" s="31"/>
      <c r="Z845" s="2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</row>
    <row r="846" spans="1:38" x14ac:dyDescent="0.2">
      <c r="A846" t="s">
        <v>801</v>
      </c>
      <c r="B846" s="5">
        <v>2.88</v>
      </c>
      <c r="C846" s="5" t="str">
        <f t="shared" si="48"/>
        <v>42.88</v>
      </c>
      <c r="D846" s="77">
        <v>1.9E-2</v>
      </c>
      <c r="E846" s="2" t="s">
        <v>822</v>
      </c>
      <c r="F846" s="77">
        <v>0.17799999999999999</v>
      </c>
      <c r="G846" s="2" t="s">
        <v>822</v>
      </c>
      <c r="H846" s="2" t="s">
        <v>822</v>
      </c>
      <c r="I846" s="2" t="s">
        <v>822</v>
      </c>
      <c r="J846" s="2" t="s">
        <v>822</v>
      </c>
      <c r="K846" s="2" t="s">
        <v>822</v>
      </c>
      <c r="L846" s="2" t="s">
        <v>822</v>
      </c>
      <c r="M846" s="2" t="s">
        <v>822</v>
      </c>
      <c r="N846" s="2" t="s">
        <v>4120</v>
      </c>
      <c r="W846" s="31"/>
      <c r="X846" s="31"/>
      <c r="Y846" s="31"/>
      <c r="Z846" s="2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</row>
    <row r="847" spans="1:38" x14ac:dyDescent="0.2">
      <c r="A847" t="s">
        <v>801</v>
      </c>
      <c r="B847" s="5">
        <v>2.89</v>
      </c>
      <c r="C847" s="5" t="str">
        <f t="shared" si="48"/>
        <v>42.89</v>
      </c>
      <c r="D847" s="77">
        <v>1.9E-2</v>
      </c>
      <c r="E847" s="2" t="s">
        <v>822</v>
      </c>
      <c r="F847" s="77">
        <v>0.17799999999999999</v>
      </c>
      <c r="G847" s="2" t="s">
        <v>822</v>
      </c>
      <c r="H847" s="2" t="s">
        <v>822</v>
      </c>
      <c r="I847" s="2" t="s">
        <v>822</v>
      </c>
      <c r="J847" s="2" t="s">
        <v>822</v>
      </c>
      <c r="K847" s="2" t="s">
        <v>822</v>
      </c>
      <c r="L847" s="2" t="s">
        <v>822</v>
      </c>
      <c r="M847" s="2" t="s">
        <v>822</v>
      </c>
      <c r="N847" s="2" t="s">
        <v>4120</v>
      </c>
      <c r="W847" s="31"/>
      <c r="X847" s="31"/>
      <c r="Y847" s="31"/>
      <c r="Z847" s="2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</row>
    <row r="848" spans="1:38" x14ac:dyDescent="0.2">
      <c r="A848" t="s">
        <v>801</v>
      </c>
      <c r="B848" s="5">
        <v>2.9</v>
      </c>
      <c r="C848" s="5" t="str">
        <f t="shared" si="48"/>
        <v>42.9</v>
      </c>
      <c r="D848" s="77">
        <v>1.9E-2</v>
      </c>
      <c r="E848" s="2" t="s">
        <v>822</v>
      </c>
      <c r="F848" s="77">
        <v>0.17799999999999999</v>
      </c>
      <c r="G848" s="2" t="s">
        <v>822</v>
      </c>
      <c r="H848" s="2" t="s">
        <v>822</v>
      </c>
      <c r="I848" s="2" t="s">
        <v>822</v>
      </c>
      <c r="J848" s="2" t="s">
        <v>822</v>
      </c>
      <c r="K848" s="2" t="s">
        <v>822</v>
      </c>
      <c r="L848" s="2" t="s">
        <v>822</v>
      </c>
      <c r="M848" s="2" t="s">
        <v>822</v>
      </c>
      <c r="N848" s="2" t="s">
        <v>4120</v>
      </c>
      <c r="W848" s="31"/>
      <c r="X848" s="31"/>
      <c r="Y848" s="31"/>
      <c r="Z848" s="2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</row>
    <row r="849" spans="1:38" x14ac:dyDescent="0.2">
      <c r="A849" t="s">
        <v>801</v>
      </c>
      <c r="B849" s="5">
        <v>2.91</v>
      </c>
      <c r="C849" s="5" t="str">
        <f t="shared" si="48"/>
        <v>42.91</v>
      </c>
      <c r="D849" s="77">
        <v>1.9E-2</v>
      </c>
      <c r="E849" s="2" t="s">
        <v>822</v>
      </c>
      <c r="F849" s="77">
        <v>0.17799999999999999</v>
      </c>
      <c r="G849" s="2" t="s">
        <v>822</v>
      </c>
      <c r="H849" s="2" t="s">
        <v>822</v>
      </c>
      <c r="I849" s="2" t="s">
        <v>822</v>
      </c>
      <c r="J849" s="2" t="s">
        <v>822</v>
      </c>
      <c r="K849" s="2" t="s">
        <v>822</v>
      </c>
      <c r="L849" s="2" t="s">
        <v>822</v>
      </c>
      <c r="M849" s="2" t="s">
        <v>822</v>
      </c>
      <c r="N849" s="2" t="s">
        <v>4120</v>
      </c>
      <c r="W849" s="31"/>
      <c r="X849" s="31"/>
      <c r="Y849" s="31"/>
      <c r="Z849" s="2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</row>
    <row r="850" spans="1:38" x14ac:dyDescent="0.2">
      <c r="A850" t="s">
        <v>801</v>
      </c>
      <c r="B850" s="5">
        <v>2.92</v>
      </c>
      <c r="C850" s="5" t="str">
        <f t="shared" si="48"/>
        <v>42.92</v>
      </c>
      <c r="D850" s="77">
        <v>1.9E-2</v>
      </c>
      <c r="E850" s="2" t="s">
        <v>822</v>
      </c>
      <c r="F850" s="77">
        <v>0.17799999999999999</v>
      </c>
      <c r="G850" s="2" t="s">
        <v>822</v>
      </c>
      <c r="H850" s="2" t="s">
        <v>822</v>
      </c>
      <c r="I850" s="2" t="s">
        <v>822</v>
      </c>
      <c r="J850" s="2" t="s">
        <v>822</v>
      </c>
      <c r="K850" s="2" t="s">
        <v>822</v>
      </c>
      <c r="L850" s="2" t="s">
        <v>822</v>
      </c>
      <c r="M850" s="2" t="s">
        <v>822</v>
      </c>
      <c r="N850" s="2" t="s">
        <v>4120</v>
      </c>
      <c r="W850" s="31"/>
      <c r="X850" s="31"/>
      <c r="Y850" s="31"/>
      <c r="Z850" s="2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</row>
    <row r="851" spans="1:38" x14ac:dyDescent="0.2">
      <c r="A851" t="s">
        <v>801</v>
      </c>
      <c r="B851" s="5">
        <v>2.93</v>
      </c>
      <c r="C851" s="5" t="str">
        <f t="shared" si="48"/>
        <v>42.93</v>
      </c>
      <c r="D851" s="77">
        <v>1.9E-2</v>
      </c>
      <c r="E851" s="2" t="s">
        <v>822</v>
      </c>
      <c r="F851" s="77">
        <v>0.17799999999999999</v>
      </c>
      <c r="G851" s="2" t="s">
        <v>822</v>
      </c>
      <c r="H851" s="2" t="s">
        <v>822</v>
      </c>
      <c r="I851" s="2" t="s">
        <v>822</v>
      </c>
      <c r="J851" s="2" t="s">
        <v>822</v>
      </c>
      <c r="K851" s="2" t="s">
        <v>822</v>
      </c>
      <c r="L851" s="2" t="s">
        <v>822</v>
      </c>
      <c r="M851" s="2" t="s">
        <v>822</v>
      </c>
      <c r="N851" s="2" t="s">
        <v>4120</v>
      </c>
      <c r="W851" s="31"/>
      <c r="X851" s="31"/>
      <c r="Y851" s="31"/>
      <c r="Z851" s="2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</row>
    <row r="852" spans="1:38" x14ac:dyDescent="0.2">
      <c r="A852" t="s">
        <v>801</v>
      </c>
      <c r="B852" s="5">
        <v>2.94</v>
      </c>
      <c r="C852" s="5" t="str">
        <f t="shared" si="48"/>
        <v>42.94</v>
      </c>
      <c r="D852" s="77">
        <v>1.9E-2</v>
      </c>
      <c r="E852" s="2" t="s">
        <v>822</v>
      </c>
      <c r="F852" s="77">
        <v>0.17799999999999999</v>
      </c>
      <c r="G852" s="2" t="s">
        <v>822</v>
      </c>
      <c r="H852" s="2" t="s">
        <v>822</v>
      </c>
      <c r="I852" s="2" t="s">
        <v>822</v>
      </c>
      <c r="J852" s="2" t="s">
        <v>822</v>
      </c>
      <c r="K852" s="2" t="s">
        <v>822</v>
      </c>
      <c r="L852" s="2" t="s">
        <v>822</v>
      </c>
      <c r="M852" s="2" t="s">
        <v>822</v>
      </c>
      <c r="N852" s="2" t="s">
        <v>4120</v>
      </c>
      <c r="W852" s="31"/>
      <c r="X852" s="31"/>
      <c r="Y852" s="31"/>
      <c r="Z852" s="2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</row>
    <row r="853" spans="1:38" x14ac:dyDescent="0.2">
      <c r="A853" t="s">
        <v>801</v>
      </c>
      <c r="B853" s="5">
        <v>2.95</v>
      </c>
      <c r="C853" s="5" t="str">
        <f t="shared" si="48"/>
        <v>42.95</v>
      </c>
      <c r="D853" s="77">
        <v>1.9E-2</v>
      </c>
      <c r="E853" s="2" t="s">
        <v>822</v>
      </c>
      <c r="F853" s="77">
        <v>0.17799999999999999</v>
      </c>
      <c r="G853" s="2" t="s">
        <v>822</v>
      </c>
      <c r="H853" s="2" t="s">
        <v>822</v>
      </c>
      <c r="I853" s="2" t="s">
        <v>822</v>
      </c>
      <c r="J853" s="2" t="s">
        <v>822</v>
      </c>
      <c r="K853" s="2" t="s">
        <v>822</v>
      </c>
      <c r="L853" s="2" t="s">
        <v>822</v>
      </c>
      <c r="M853" s="2" t="s">
        <v>822</v>
      </c>
      <c r="N853" s="2" t="s">
        <v>4120</v>
      </c>
      <c r="W853" s="31"/>
      <c r="X853" s="31"/>
      <c r="Y853" s="31"/>
      <c r="Z853" s="2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</row>
    <row r="854" spans="1:38" x14ac:dyDescent="0.2">
      <c r="A854" t="s">
        <v>801</v>
      </c>
      <c r="B854" s="5">
        <v>2.96</v>
      </c>
      <c r="C854" s="5" t="str">
        <f t="shared" si="48"/>
        <v>42.96</v>
      </c>
      <c r="D854" s="77">
        <v>1.9E-2</v>
      </c>
      <c r="E854" s="2" t="s">
        <v>822</v>
      </c>
      <c r="F854" s="77">
        <v>0.17799999999999999</v>
      </c>
      <c r="G854" s="2" t="s">
        <v>822</v>
      </c>
      <c r="H854" s="2" t="s">
        <v>822</v>
      </c>
      <c r="I854" s="2" t="s">
        <v>822</v>
      </c>
      <c r="J854" s="2" t="s">
        <v>822</v>
      </c>
      <c r="K854" s="2" t="s">
        <v>822</v>
      </c>
      <c r="L854" s="2" t="s">
        <v>822</v>
      </c>
      <c r="M854" s="2" t="s">
        <v>822</v>
      </c>
      <c r="N854" s="2" t="s">
        <v>4120</v>
      </c>
      <c r="W854" s="31"/>
      <c r="X854" s="31"/>
      <c r="Y854" s="31"/>
      <c r="Z854" s="2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</row>
    <row r="855" spans="1:38" x14ac:dyDescent="0.2">
      <c r="A855" t="s">
        <v>801</v>
      </c>
      <c r="B855" s="5">
        <v>2.97</v>
      </c>
      <c r="C855" s="5" t="str">
        <f t="shared" si="48"/>
        <v>42.97</v>
      </c>
      <c r="D855" s="77">
        <v>1.9E-2</v>
      </c>
      <c r="E855" s="2" t="s">
        <v>822</v>
      </c>
      <c r="F855" s="77">
        <v>0.17799999999999999</v>
      </c>
      <c r="G855" s="2" t="s">
        <v>822</v>
      </c>
      <c r="H855" s="2" t="s">
        <v>822</v>
      </c>
      <c r="I855" s="2" t="s">
        <v>822</v>
      </c>
      <c r="J855" s="2" t="s">
        <v>822</v>
      </c>
      <c r="K855" s="2" t="s">
        <v>822</v>
      </c>
      <c r="L855" s="2" t="s">
        <v>822</v>
      </c>
      <c r="M855" s="2" t="s">
        <v>822</v>
      </c>
      <c r="N855" s="2" t="s">
        <v>4120</v>
      </c>
      <c r="W855" s="31"/>
      <c r="X855" s="31"/>
      <c r="Y855" s="31"/>
      <c r="Z855" s="2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</row>
    <row r="856" spans="1:38" x14ac:dyDescent="0.2">
      <c r="A856" t="s">
        <v>801</v>
      </c>
      <c r="B856" s="5">
        <v>2.98</v>
      </c>
      <c r="C856" s="5" t="str">
        <f t="shared" si="48"/>
        <v>42.98</v>
      </c>
      <c r="D856" s="77">
        <v>1.9E-2</v>
      </c>
      <c r="E856" s="2" t="s">
        <v>822</v>
      </c>
      <c r="F856" s="77">
        <v>0.17799999999999999</v>
      </c>
      <c r="G856" s="2" t="s">
        <v>822</v>
      </c>
      <c r="H856" s="2" t="s">
        <v>822</v>
      </c>
      <c r="I856" s="2" t="s">
        <v>822</v>
      </c>
      <c r="J856" s="2" t="s">
        <v>822</v>
      </c>
      <c r="K856" s="2" t="s">
        <v>822</v>
      </c>
      <c r="L856" s="2" t="s">
        <v>822</v>
      </c>
      <c r="M856" s="2" t="s">
        <v>822</v>
      </c>
      <c r="N856" s="2" t="s">
        <v>4120</v>
      </c>
      <c r="W856" s="31"/>
      <c r="X856" s="31"/>
      <c r="Y856" s="31"/>
      <c r="Z856" s="2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</row>
    <row r="857" spans="1:38" x14ac:dyDescent="0.2">
      <c r="A857" t="s">
        <v>801</v>
      </c>
      <c r="B857" s="5">
        <v>2.99</v>
      </c>
      <c r="C857" s="5" t="str">
        <f t="shared" si="48"/>
        <v>42.99</v>
      </c>
      <c r="D857" s="77">
        <v>1.9E-2</v>
      </c>
      <c r="E857" s="2" t="s">
        <v>822</v>
      </c>
      <c r="F857" s="77">
        <v>0.17799999999999999</v>
      </c>
      <c r="G857" s="2" t="s">
        <v>822</v>
      </c>
      <c r="H857" s="2" t="s">
        <v>822</v>
      </c>
      <c r="I857" s="2" t="s">
        <v>822</v>
      </c>
      <c r="J857" s="2" t="s">
        <v>822</v>
      </c>
      <c r="K857" s="2" t="s">
        <v>822</v>
      </c>
      <c r="L857" s="2" t="s">
        <v>822</v>
      </c>
      <c r="M857" s="2" t="s">
        <v>822</v>
      </c>
      <c r="N857" s="2" t="s">
        <v>4120</v>
      </c>
      <c r="W857" s="31"/>
      <c r="X857" s="31"/>
      <c r="Y857" s="31"/>
      <c r="Z857" s="2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</row>
    <row r="858" spans="1:38" x14ac:dyDescent="0.2">
      <c r="A858" t="s">
        <v>801</v>
      </c>
      <c r="B858" s="5">
        <v>3</v>
      </c>
      <c r="C858" s="5" t="str">
        <f t="shared" si="48"/>
        <v>43</v>
      </c>
      <c r="D858" s="77">
        <v>1.9E-2</v>
      </c>
      <c r="E858" s="2" t="s">
        <v>822</v>
      </c>
      <c r="F858" s="77">
        <v>0.17799999999999999</v>
      </c>
      <c r="G858" s="2" t="s">
        <v>822</v>
      </c>
      <c r="H858" s="2" t="s">
        <v>822</v>
      </c>
      <c r="I858" s="2" t="s">
        <v>822</v>
      </c>
      <c r="J858" s="2" t="s">
        <v>822</v>
      </c>
      <c r="K858" s="2" t="s">
        <v>822</v>
      </c>
      <c r="L858" s="2" t="s">
        <v>822</v>
      </c>
      <c r="M858" s="2" t="s">
        <v>822</v>
      </c>
      <c r="N858" s="2" t="s">
        <v>4120</v>
      </c>
      <c r="W858" s="31"/>
      <c r="X858" s="31"/>
      <c r="Y858" s="31"/>
      <c r="Z858" s="2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</row>
  </sheetData>
  <sheetProtection algorithmName="SHA-512" hashValue="g3iyF/7chef5zHhb+dhtDYY3tPoZjkoWOr6Vv0/t7N+9gsbGgCyx1EctNJzYzs8b9xXfRZDq6LgRKqFL0RSBzQ==" saltValue="sortYrAslaiFY1SJTT7dIw==" spinCount="100000" sheet="1" selectLockedCells="1" selectUnlockedCells="1"/>
  <autoFilter ref="X281:AD411" xr:uid="{EF50281E-40E0-4A12-B006-7672627B2131}">
    <sortState xmlns:xlrd2="http://schemas.microsoft.com/office/spreadsheetml/2017/richdata2" ref="X282:AD411">
      <sortCondition ref="Y281:Y411"/>
    </sortState>
  </autoFilter>
  <mergeCells count="3">
    <mergeCell ref="D3:M3"/>
    <mergeCell ref="AH3:AN3"/>
    <mergeCell ref="X5:X7"/>
  </mergeCells>
  <pageMargins left="0.7" right="0.7" top="0.75" bottom="0.75" header="0.3" footer="0.3"/>
  <pageSetup orientation="portrait" r:id="rId1"/>
  <customProperties>
    <customPr name="_pios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BDE55-5186-46C3-8498-0E67F17FF45D}">
  <sheetPr codeName="Sheet2"/>
  <dimension ref="B4:L1942"/>
  <sheetViews>
    <sheetView topLeftCell="A1366" zoomScaleNormal="100" workbookViewId="0">
      <selection activeCell="B9" sqref="B9:G9"/>
    </sheetView>
  </sheetViews>
  <sheetFormatPr defaultColWidth="8.7109375" defaultRowHeight="12.75" x14ac:dyDescent="0.2"/>
  <cols>
    <col min="2" max="2" width="25.140625" bestFit="1" customWidth="1"/>
    <col min="3" max="3" width="20" bestFit="1" customWidth="1"/>
    <col min="4" max="4" width="38.140625" customWidth="1"/>
    <col min="5" max="5" width="12.140625" bestFit="1" customWidth="1"/>
    <col min="6" max="6" width="6" bestFit="1" customWidth="1"/>
    <col min="7" max="7" width="20.42578125" bestFit="1" customWidth="1"/>
    <col min="10" max="10" width="16.5703125" bestFit="1" customWidth="1"/>
    <col min="11" max="11" width="17.140625" bestFit="1" customWidth="1"/>
    <col min="12" max="13" width="18.42578125" bestFit="1" customWidth="1"/>
  </cols>
  <sheetData>
    <row r="4" spans="2:12" x14ac:dyDescent="0.2">
      <c r="L4" t="s">
        <v>1689</v>
      </c>
    </row>
    <row r="5" spans="2:12" x14ac:dyDescent="0.2">
      <c r="L5" t="s">
        <v>1690</v>
      </c>
    </row>
    <row r="6" spans="2:12" x14ac:dyDescent="0.2">
      <c r="B6" t="s">
        <v>275</v>
      </c>
      <c r="C6" t="s">
        <v>8</v>
      </c>
      <c r="D6" t="s">
        <v>1254</v>
      </c>
      <c r="E6" t="s">
        <v>1240</v>
      </c>
      <c r="F6" t="s">
        <v>1238</v>
      </c>
      <c r="G6" t="s">
        <v>1239</v>
      </c>
      <c r="H6" t="s">
        <v>1255</v>
      </c>
      <c r="L6" t="s">
        <v>1691</v>
      </c>
    </row>
    <row r="7" spans="2:12" x14ac:dyDescent="0.2">
      <c r="B7" t="s">
        <v>803</v>
      </c>
      <c r="C7" t="s">
        <v>824</v>
      </c>
      <c r="D7" t="str">
        <f>SUBSTITUTE(B7&amp;C7," ","")</f>
        <v>WideFlangeSolidColumnsW44x335</v>
      </c>
      <c r="E7" s="34">
        <v>149</v>
      </c>
      <c r="F7" s="34">
        <v>2.25</v>
      </c>
      <c r="G7" s="34">
        <v>12.4</v>
      </c>
      <c r="H7" t="s">
        <v>1246</v>
      </c>
      <c r="I7">
        <v>1</v>
      </c>
    </row>
    <row r="8" spans="2:12" x14ac:dyDescent="0.2">
      <c r="B8" t="s">
        <v>803</v>
      </c>
      <c r="C8" t="s">
        <v>825</v>
      </c>
      <c r="D8" t="str">
        <f t="shared" ref="D8:D71" si="0">SUBSTITUTE(B8&amp;C8," ","")</f>
        <v>WideFlangeSolidColumnsW44x290</v>
      </c>
      <c r="E8" s="34">
        <v>147</v>
      </c>
      <c r="F8" s="34">
        <v>1.97</v>
      </c>
      <c r="G8" s="34">
        <v>12.3</v>
      </c>
      <c r="H8" t="s">
        <v>1246</v>
      </c>
      <c r="I8">
        <v>1</v>
      </c>
    </row>
    <row r="9" spans="2:12" x14ac:dyDescent="0.2">
      <c r="B9" t="s">
        <v>803</v>
      </c>
      <c r="C9" t="s">
        <v>826</v>
      </c>
      <c r="D9" t="str">
        <f t="shared" si="0"/>
        <v>WideFlangeSolidColumnsW44x262</v>
      </c>
      <c r="E9" s="34">
        <v>147</v>
      </c>
      <c r="F9" s="34">
        <v>1.78</v>
      </c>
      <c r="G9" s="34">
        <v>12.3</v>
      </c>
      <c r="H9" t="s">
        <v>1246</v>
      </c>
      <c r="I9">
        <v>1</v>
      </c>
    </row>
    <row r="10" spans="2:12" x14ac:dyDescent="0.2">
      <c r="B10" t="s">
        <v>803</v>
      </c>
      <c r="C10" t="s">
        <v>827</v>
      </c>
      <c r="D10" t="str">
        <f t="shared" si="0"/>
        <v>WideFlangeSolidColumnsW44x230</v>
      </c>
      <c r="E10" s="34">
        <v>146</v>
      </c>
      <c r="F10" s="34">
        <v>1.58</v>
      </c>
      <c r="G10" s="34">
        <v>12.2</v>
      </c>
      <c r="H10" t="s">
        <v>1246</v>
      </c>
      <c r="I10">
        <v>1</v>
      </c>
    </row>
    <row r="11" spans="2:12" x14ac:dyDescent="0.2">
      <c r="B11" t="s">
        <v>803</v>
      </c>
      <c r="C11" t="s">
        <v>828</v>
      </c>
      <c r="D11" t="str">
        <f t="shared" si="0"/>
        <v>WideFlangeSolidColumnsW40x593</v>
      </c>
      <c r="E11" s="34">
        <v>147</v>
      </c>
      <c r="F11" s="34">
        <v>4.03</v>
      </c>
      <c r="G11" s="34">
        <v>12.3</v>
      </c>
      <c r="H11" t="s">
        <v>1246</v>
      </c>
      <c r="I11">
        <v>1</v>
      </c>
    </row>
    <row r="12" spans="2:12" x14ac:dyDescent="0.2">
      <c r="B12" t="s">
        <v>803</v>
      </c>
      <c r="C12" t="s">
        <v>829</v>
      </c>
      <c r="D12" t="str">
        <f t="shared" si="0"/>
        <v>WideFlangeSolidColumnsW40x503</v>
      </c>
      <c r="E12" s="34">
        <v>144</v>
      </c>
      <c r="F12" s="34">
        <v>3.49</v>
      </c>
      <c r="G12" s="34">
        <v>12</v>
      </c>
      <c r="H12" t="s">
        <v>1246</v>
      </c>
      <c r="I12">
        <v>1</v>
      </c>
    </row>
    <row r="13" spans="2:12" x14ac:dyDescent="0.2">
      <c r="B13" t="s">
        <v>803</v>
      </c>
      <c r="C13" t="s">
        <v>830</v>
      </c>
      <c r="D13" t="str">
        <f t="shared" si="0"/>
        <v>WideFlangeSolidColumnsW40x431</v>
      </c>
      <c r="E13" s="34">
        <v>143</v>
      </c>
      <c r="F13" s="34">
        <v>3.01</v>
      </c>
      <c r="G13" s="34">
        <v>11.9</v>
      </c>
      <c r="H13" t="s">
        <v>1246</v>
      </c>
      <c r="I13">
        <v>1</v>
      </c>
    </row>
    <row r="14" spans="2:12" x14ac:dyDescent="0.2">
      <c r="B14" t="s">
        <v>803</v>
      </c>
      <c r="C14" t="s">
        <v>831</v>
      </c>
      <c r="D14" t="str">
        <f t="shared" si="0"/>
        <v>WideFlangeSolidColumnsW40x397</v>
      </c>
      <c r="E14" s="34">
        <v>142</v>
      </c>
      <c r="F14" s="34">
        <v>2.8</v>
      </c>
      <c r="G14" s="34">
        <v>11.8</v>
      </c>
      <c r="H14" t="s">
        <v>1246</v>
      </c>
      <c r="I14">
        <v>1</v>
      </c>
    </row>
    <row r="15" spans="2:12" x14ac:dyDescent="0.2">
      <c r="B15" t="s">
        <v>803</v>
      </c>
      <c r="C15" t="s">
        <v>832</v>
      </c>
      <c r="D15" t="str">
        <f t="shared" si="0"/>
        <v>WideFlangeSolidColumnsW40x372</v>
      </c>
      <c r="E15" s="34">
        <v>141</v>
      </c>
      <c r="F15" s="34">
        <v>2.64</v>
      </c>
      <c r="G15" s="34">
        <v>11.8</v>
      </c>
      <c r="H15" t="s">
        <v>1246</v>
      </c>
      <c r="I15">
        <v>1</v>
      </c>
    </row>
    <row r="16" spans="2:12" x14ac:dyDescent="0.2">
      <c r="B16" t="s">
        <v>803</v>
      </c>
      <c r="C16" t="s">
        <v>833</v>
      </c>
      <c r="D16" t="str">
        <f t="shared" si="0"/>
        <v>WideFlangeSolidColumnsW40x362</v>
      </c>
      <c r="E16" s="34">
        <v>141</v>
      </c>
      <c r="F16" s="34">
        <v>2.57</v>
      </c>
      <c r="G16" s="34">
        <v>11.8</v>
      </c>
      <c r="H16" t="s">
        <v>1246</v>
      </c>
      <c r="I16">
        <v>1</v>
      </c>
    </row>
    <row r="17" spans="2:9" x14ac:dyDescent="0.2">
      <c r="B17" t="s">
        <v>803</v>
      </c>
      <c r="C17" t="s">
        <v>834</v>
      </c>
      <c r="D17" t="str">
        <f t="shared" si="0"/>
        <v>WideFlangeSolidColumnsW40x324</v>
      </c>
      <c r="E17" s="34">
        <v>140</v>
      </c>
      <c r="F17" s="34">
        <v>2.31</v>
      </c>
      <c r="G17" s="34">
        <v>11.7</v>
      </c>
      <c r="H17" t="s">
        <v>1246</v>
      </c>
      <c r="I17">
        <v>1</v>
      </c>
    </row>
    <row r="18" spans="2:9" x14ac:dyDescent="0.2">
      <c r="B18" t="s">
        <v>803</v>
      </c>
      <c r="C18" t="s">
        <v>835</v>
      </c>
      <c r="D18" t="str">
        <f t="shared" si="0"/>
        <v>WideFlangeSolidColumnsW40x297</v>
      </c>
      <c r="E18" s="34">
        <v>139</v>
      </c>
      <c r="F18" s="34">
        <v>2.14</v>
      </c>
      <c r="G18" s="34">
        <v>11.6</v>
      </c>
      <c r="H18" t="s">
        <v>1246</v>
      </c>
      <c r="I18">
        <v>1</v>
      </c>
    </row>
    <row r="19" spans="2:9" x14ac:dyDescent="0.2">
      <c r="B19" t="s">
        <v>803</v>
      </c>
      <c r="C19" t="s">
        <v>836</v>
      </c>
      <c r="D19" t="str">
        <f t="shared" si="0"/>
        <v>WideFlangeSolidColumnsW40x277</v>
      </c>
      <c r="E19" s="34">
        <v>139</v>
      </c>
      <c r="F19" s="34">
        <v>1.99</v>
      </c>
      <c r="G19" s="34">
        <v>11.6</v>
      </c>
      <c r="H19" t="s">
        <v>1246</v>
      </c>
      <c r="I19">
        <v>1</v>
      </c>
    </row>
    <row r="20" spans="2:9" x14ac:dyDescent="0.2">
      <c r="B20" t="s">
        <v>803</v>
      </c>
      <c r="C20" t="s">
        <v>837</v>
      </c>
      <c r="D20" t="str">
        <f t="shared" si="0"/>
        <v>WideFlangeSolidColumnsW40x249</v>
      </c>
      <c r="E20" s="34">
        <v>139</v>
      </c>
      <c r="F20" s="34">
        <v>1.79</v>
      </c>
      <c r="G20" s="34">
        <v>11.6</v>
      </c>
      <c r="H20" t="s">
        <v>1246</v>
      </c>
      <c r="I20">
        <v>1</v>
      </c>
    </row>
    <row r="21" spans="2:9" x14ac:dyDescent="0.2">
      <c r="B21" t="s">
        <v>803</v>
      </c>
      <c r="C21" t="s">
        <v>838</v>
      </c>
      <c r="D21" t="str">
        <f t="shared" si="0"/>
        <v>WideFlangeSolidColumnsW40x215</v>
      </c>
      <c r="E21" s="34">
        <v>138</v>
      </c>
      <c r="F21" s="34">
        <v>1.56</v>
      </c>
      <c r="G21" s="34">
        <v>11.5</v>
      </c>
      <c r="H21" t="s">
        <v>1246</v>
      </c>
      <c r="I21">
        <v>1</v>
      </c>
    </row>
    <row r="22" spans="2:9" x14ac:dyDescent="0.2">
      <c r="B22" t="s">
        <v>803</v>
      </c>
      <c r="C22" t="s">
        <v>839</v>
      </c>
      <c r="D22" t="str">
        <f t="shared" si="0"/>
        <v>WideFlangeSolidColumnsW40x199</v>
      </c>
      <c r="E22" s="34">
        <v>137</v>
      </c>
      <c r="F22" s="34">
        <v>1.45</v>
      </c>
      <c r="G22" s="34">
        <v>11.4</v>
      </c>
      <c r="H22" t="s">
        <v>1246</v>
      </c>
      <c r="I22">
        <v>1</v>
      </c>
    </row>
    <row r="23" spans="2:9" x14ac:dyDescent="0.2">
      <c r="B23" t="s">
        <v>803</v>
      </c>
      <c r="C23" t="s">
        <v>840</v>
      </c>
      <c r="D23" t="str">
        <f t="shared" si="0"/>
        <v>WideFlangeSolidColumnsW40x392</v>
      </c>
      <c r="E23" s="34">
        <v>128</v>
      </c>
      <c r="F23" s="34">
        <v>3.06</v>
      </c>
      <c r="G23" s="34">
        <v>10.7</v>
      </c>
      <c r="H23" t="s">
        <v>1246</v>
      </c>
      <c r="I23">
        <v>1</v>
      </c>
    </row>
    <row r="24" spans="2:9" x14ac:dyDescent="0.2">
      <c r="B24" t="s">
        <v>803</v>
      </c>
      <c r="C24" t="s">
        <v>841</v>
      </c>
      <c r="D24" t="str">
        <f t="shared" si="0"/>
        <v>WideFlangeSolidColumnsW40x331</v>
      </c>
      <c r="E24" s="34">
        <v>126</v>
      </c>
      <c r="F24" s="34">
        <v>2.63</v>
      </c>
      <c r="G24" s="34">
        <v>10.5</v>
      </c>
      <c r="H24" t="s">
        <v>1246</v>
      </c>
      <c r="I24">
        <v>1</v>
      </c>
    </row>
    <row r="25" spans="2:9" x14ac:dyDescent="0.2">
      <c r="B25" t="s">
        <v>803</v>
      </c>
      <c r="C25" t="s">
        <v>842</v>
      </c>
      <c r="D25" t="str">
        <f t="shared" si="0"/>
        <v>WideFlangeSolidColumnsW40x327</v>
      </c>
      <c r="E25" s="34">
        <v>125</v>
      </c>
      <c r="F25" s="34">
        <v>2.62</v>
      </c>
      <c r="G25" s="34">
        <v>10.4</v>
      </c>
      <c r="H25" t="s">
        <v>1246</v>
      </c>
      <c r="I25">
        <v>1</v>
      </c>
    </row>
    <row r="26" spans="2:9" x14ac:dyDescent="0.2">
      <c r="B26" t="s">
        <v>803</v>
      </c>
      <c r="C26" t="s">
        <v>843</v>
      </c>
      <c r="D26" t="str">
        <f t="shared" si="0"/>
        <v>WideFlangeSolidColumnsW40x278</v>
      </c>
      <c r="E26" s="34">
        <v>124</v>
      </c>
      <c r="F26" s="34">
        <v>2.2400000000000002</v>
      </c>
      <c r="G26" s="34">
        <v>10.3</v>
      </c>
      <c r="H26" t="s">
        <v>1246</v>
      </c>
      <c r="I26">
        <v>1</v>
      </c>
    </row>
    <row r="27" spans="2:9" x14ac:dyDescent="0.2">
      <c r="B27" t="s">
        <v>803</v>
      </c>
      <c r="C27" t="s">
        <v>844</v>
      </c>
      <c r="D27" t="str">
        <f t="shared" si="0"/>
        <v>WideFlangeSolidColumnsW40x264</v>
      </c>
      <c r="E27" s="34">
        <v>124</v>
      </c>
      <c r="F27" s="34">
        <v>2.13</v>
      </c>
      <c r="G27" s="34">
        <v>10.3</v>
      </c>
      <c r="H27" t="s">
        <v>1246</v>
      </c>
      <c r="I27">
        <v>1</v>
      </c>
    </row>
    <row r="28" spans="2:9" x14ac:dyDescent="0.2">
      <c r="B28" t="s">
        <v>803</v>
      </c>
      <c r="C28" t="s">
        <v>845</v>
      </c>
      <c r="D28" t="str">
        <f t="shared" si="0"/>
        <v>WideFlangeSolidColumnsW40x235</v>
      </c>
      <c r="E28" s="34">
        <v>124</v>
      </c>
      <c r="F28" s="34">
        <v>1.9</v>
      </c>
      <c r="G28" s="34">
        <v>10.3</v>
      </c>
      <c r="H28" t="s">
        <v>1246</v>
      </c>
      <c r="I28">
        <v>1</v>
      </c>
    </row>
    <row r="29" spans="2:9" x14ac:dyDescent="0.2">
      <c r="B29" t="s">
        <v>803</v>
      </c>
      <c r="C29" t="s">
        <v>846</v>
      </c>
      <c r="D29" t="str">
        <f t="shared" si="0"/>
        <v>WideFlangeSolidColumnsW40x211</v>
      </c>
      <c r="E29" s="34">
        <v>123</v>
      </c>
      <c r="F29" s="34">
        <v>1.72</v>
      </c>
      <c r="G29" s="34">
        <v>10.3</v>
      </c>
      <c r="H29" t="s">
        <v>1246</v>
      </c>
      <c r="I29">
        <v>1</v>
      </c>
    </row>
    <row r="30" spans="2:9" x14ac:dyDescent="0.2">
      <c r="B30" t="s">
        <v>803</v>
      </c>
      <c r="C30" t="s">
        <v>847</v>
      </c>
      <c r="D30" t="str">
        <f t="shared" si="0"/>
        <v>WideFlangeSolidColumnsW40x183</v>
      </c>
      <c r="E30" s="34">
        <v>122</v>
      </c>
      <c r="F30" s="34">
        <v>1.5</v>
      </c>
      <c r="G30" s="34">
        <v>10.199999999999999</v>
      </c>
      <c r="H30" t="s">
        <v>1246</v>
      </c>
      <c r="I30">
        <v>1</v>
      </c>
    </row>
    <row r="31" spans="2:9" x14ac:dyDescent="0.2">
      <c r="B31" t="s">
        <v>803</v>
      </c>
      <c r="C31" t="s">
        <v>848</v>
      </c>
      <c r="D31" t="str">
        <f t="shared" si="0"/>
        <v>WideFlangeSolidColumnsW40x167</v>
      </c>
      <c r="E31" s="34">
        <v>121</v>
      </c>
      <c r="F31" s="34">
        <v>1.38</v>
      </c>
      <c r="G31" s="34">
        <v>10.1</v>
      </c>
      <c r="H31" t="s">
        <v>1246</v>
      </c>
      <c r="I31">
        <v>1</v>
      </c>
    </row>
    <row r="32" spans="2:9" x14ac:dyDescent="0.2">
      <c r="B32" t="s">
        <v>803</v>
      </c>
      <c r="C32" t="s">
        <v>849</v>
      </c>
      <c r="D32" t="str">
        <f t="shared" si="0"/>
        <v>WideFlangeSolidColumnsW40x149</v>
      </c>
      <c r="E32" s="34">
        <v>121</v>
      </c>
      <c r="F32" s="34">
        <v>1.23</v>
      </c>
      <c r="G32" s="34">
        <v>10.1</v>
      </c>
      <c r="H32" t="s">
        <v>1246</v>
      </c>
      <c r="I32">
        <v>1</v>
      </c>
    </row>
    <row r="33" spans="2:9" x14ac:dyDescent="0.2">
      <c r="B33" t="s">
        <v>803</v>
      </c>
      <c r="C33" t="s">
        <v>850</v>
      </c>
      <c r="D33" t="str">
        <f t="shared" si="0"/>
        <v>WideFlangeSolidColumnsW36x798</v>
      </c>
      <c r="E33" s="34">
        <v>149</v>
      </c>
      <c r="F33" s="34">
        <v>5.36</v>
      </c>
      <c r="G33" s="34">
        <v>12.4</v>
      </c>
      <c r="H33" t="s">
        <v>1246</v>
      </c>
      <c r="I33">
        <v>1</v>
      </c>
    </row>
    <row r="34" spans="2:9" x14ac:dyDescent="0.2">
      <c r="B34" t="s">
        <v>803</v>
      </c>
      <c r="C34" t="s">
        <v>851</v>
      </c>
      <c r="D34" t="str">
        <f t="shared" si="0"/>
        <v>WideFlangeSolidColumnsW36x650</v>
      </c>
      <c r="E34" s="34">
        <v>146</v>
      </c>
      <c r="F34" s="34">
        <v>4.45</v>
      </c>
      <c r="G34" s="34">
        <v>12.2</v>
      </c>
      <c r="H34" t="s">
        <v>1246</v>
      </c>
      <c r="I34">
        <v>1</v>
      </c>
    </row>
    <row r="35" spans="2:9" x14ac:dyDescent="0.2">
      <c r="B35" t="s">
        <v>803</v>
      </c>
      <c r="C35" t="s">
        <v>852</v>
      </c>
      <c r="D35" t="str">
        <f t="shared" si="0"/>
        <v>WideFlangeSolidColumnsW36x527</v>
      </c>
      <c r="E35" s="34">
        <v>142</v>
      </c>
      <c r="F35" s="34">
        <v>3.71</v>
      </c>
      <c r="G35" s="34">
        <v>11.8</v>
      </c>
      <c r="H35" t="s">
        <v>1246</v>
      </c>
      <c r="I35">
        <v>1</v>
      </c>
    </row>
    <row r="36" spans="2:9" x14ac:dyDescent="0.2">
      <c r="B36" t="s">
        <v>803</v>
      </c>
      <c r="C36" t="s">
        <v>853</v>
      </c>
      <c r="D36" t="str">
        <f t="shared" si="0"/>
        <v>WideFlangeSolidColumnsW36x439</v>
      </c>
      <c r="E36" s="34">
        <v>140</v>
      </c>
      <c r="F36" s="34">
        <v>3.14</v>
      </c>
      <c r="G36" s="34">
        <v>11.7</v>
      </c>
      <c r="H36" t="s">
        <v>1246</v>
      </c>
      <c r="I36">
        <v>1</v>
      </c>
    </row>
    <row r="37" spans="2:9" x14ac:dyDescent="0.2">
      <c r="B37" t="s">
        <v>803</v>
      </c>
      <c r="C37" t="s">
        <v>854</v>
      </c>
      <c r="D37" t="str">
        <f t="shared" si="0"/>
        <v>WideFlangeSolidColumnsW36x393</v>
      </c>
      <c r="E37" s="34">
        <v>138</v>
      </c>
      <c r="F37" s="34">
        <v>2.85</v>
      </c>
      <c r="G37" s="34">
        <v>11.5</v>
      </c>
      <c r="H37" t="s">
        <v>1246</v>
      </c>
      <c r="I37">
        <v>1</v>
      </c>
    </row>
    <row r="38" spans="2:9" x14ac:dyDescent="0.2">
      <c r="B38" t="s">
        <v>803</v>
      </c>
      <c r="C38" t="s">
        <v>855</v>
      </c>
      <c r="D38" t="str">
        <f t="shared" si="0"/>
        <v>WideFlangeSolidColumnsW36x359</v>
      </c>
      <c r="E38" s="34">
        <v>137</v>
      </c>
      <c r="F38" s="34">
        <v>2.62</v>
      </c>
      <c r="G38" s="34">
        <v>11.4</v>
      </c>
      <c r="H38" t="s">
        <v>1246</v>
      </c>
      <c r="I38">
        <v>1</v>
      </c>
    </row>
    <row r="39" spans="2:9" x14ac:dyDescent="0.2">
      <c r="B39" t="s">
        <v>803</v>
      </c>
      <c r="C39" t="s">
        <v>856</v>
      </c>
      <c r="D39" t="str">
        <f t="shared" si="0"/>
        <v>WideFlangeSolidColumnsW36x328</v>
      </c>
      <c r="E39" s="34">
        <v>137</v>
      </c>
      <c r="F39" s="34">
        <v>2.39</v>
      </c>
      <c r="G39" s="34">
        <v>11.4</v>
      </c>
      <c r="H39" t="s">
        <v>1246</v>
      </c>
      <c r="I39">
        <v>1</v>
      </c>
    </row>
    <row r="40" spans="2:9" x14ac:dyDescent="0.2">
      <c r="B40" t="s">
        <v>803</v>
      </c>
      <c r="C40" t="s">
        <v>857</v>
      </c>
      <c r="D40" t="str">
        <f t="shared" si="0"/>
        <v>WideFlangeSolidColumnsW36x300</v>
      </c>
      <c r="E40" s="34">
        <v>136</v>
      </c>
      <c r="F40" s="34">
        <v>2.21</v>
      </c>
      <c r="G40" s="34">
        <v>11.3</v>
      </c>
      <c r="H40" t="s">
        <v>1246</v>
      </c>
      <c r="I40">
        <v>1</v>
      </c>
    </row>
    <row r="41" spans="2:9" x14ac:dyDescent="0.2">
      <c r="B41" t="s">
        <v>803</v>
      </c>
      <c r="C41" t="s">
        <v>858</v>
      </c>
      <c r="D41" t="str">
        <f t="shared" si="0"/>
        <v>WideFlangeSolidColumnsW36x280</v>
      </c>
      <c r="E41" s="34">
        <v>136</v>
      </c>
      <c r="F41" s="34">
        <v>2.06</v>
      </c>
      <c r="G41" s="34">
        <v>11.3</v>
      </c>
      <c r="H41" t="s">
        <v>1246</v>
      </c>
      <c r="I41">
        <v>1</v>
      </c>
    </row>
    <row r="42" spans="2:9" x14ac:dyDescent="0.2">
      <c r="B42" t="s">
        <v>803</v>
      </c>
      <c r="C42" t="s">
        <v>859</v>
      </c>
      <c r="D42" t="str">
        <f t="shared" si="0"/>
        <v>WideFlangeSolidColumnsW36x260</v>
      </c>
      <c r="E42" s="34">
        <v>135</v>
      </c>
      <c r="F42" s="34">
        <v>1.93</v>
      </c>
      <c r="G42" s="34">
        <v>11.3</v>
      </c>
      <c r="H42" t="s">
        <v>1246</v>
      </c>
      <c r="I42">
        <v>1</v>
      </c>
    </row>
    <row r="43" spans="2:9" x14ac:dyDescent="0.2">
      <c r="B43" t="s">
        <v>803</v>
      </c>
      <c r="C43" t="s">
        <v>860</v>
      </c>
      <c r="D43" t="str">
        <f t="shared" si="0"/>
        <v>WideFlangeSolidColumnsW36x245</v>
      </c>
      <c r="E43" s="34">
        <v>135</v>
      </c>
      <c r="F43" s="34">
        <v>1.81</v>
      </c>
      <c r="G43" s="34">
        <v>11.3</v>
      </c>
      <c r="H43" t="s">
        <v>1246</v>
      </c>
      <c r="I43">
        <v>1</v>
      </c>
    </row>
    <row r="44" spans="2:9" x14ac:dyDescent="0.2">
      <c r="B44" t="s">
        <v>803</v>
      </c>
      <c r="C44" t="s">
        <v>861</v>
      </c>
      <c r="D44" t="str">
        <f t="shared" si="0"/>
        <v>WideFlangeSolidColumnsW36x230</v>
      </c>
      <c r="E44" s="34">
        <v>134</v>
      </c>
      <c r="F44" s="34">
        <v>1.72</v>
      </c>
      <c r="G44" s="34">
        <v>11.2</v>
      </c>
      <c r="H44" t="s">
        <v>1246</v>
      </c>
      <c r="I44">
        <v>1</v>
      </c>
    </row>
    <row r="45" spans="2:9" x14ac:dyDescent="0.2">
      <c r="B45" t="s">
        <v>803</v>
      </c>
      <c r="C45" t="s">
        <v>862</v>
      </c>
      <c r="D45" t="str">
        <f t="shared" si="0"/>
        <v>WideFlangeSolidColumnsW36x256</v>
      </c>
      <c r="E45" s="34">
        <v>120</v>
      </c>
      <c r="F45" s="34">
        <v>2.13</v>
      </c>
      <c r="G45" s="34">
        <v>10</v>
      </c>
      <c r="H45" t="s">
        <v>1246</v>
      </c>
      <c r="I45">
        <v>1</v>
      </c>
    </row>
    <row r="46" spans="2:9" x14ac:dyDescent="0.2">
      <c r="B46" t="s">
        <v>803</v>
      </c>
      <c r="C46" t="s">
        <v>863</v>
      </c>
      <c r="D46" t="str">
        <f t="shared" si="0"/>
        <v>WideFlangeSolidColumnsW36x232</v>
      </c>
      <c r="E46" s="34">
        <v>120</v>
      </c>
      <c r="F46" s="34">
        <v>1.93</v>
      </c>
      <c r="G46" s="34">
        <v>10</v>
      </c>
      <c r="H46" t="s">
        <v>1246</v>
      </c>
      <c r="I46">
        <v>1</v>
      </c>
    </row>
    <row r="47" spans="2:9" x14ac:dyDescent="0.2">
      <c r="B47" t="s">
        <v>803</v>
      </c>
      <c r="C47" t="s">
        <v>864</v>
      </c>
      <c r="D47" t="str">
        <f t="shared" si="0"/>
        <v>WideFlangeSolidColumnsW36x210</v>
      </c>
      <c r="E47" s="34">
        <v>119</v>
      </c>
      <c r="F47" s="34">
        <v>1.76</v>
      </c>
      <c r="G47" s="34">
        <v>9.92</v>
      </c>
      <c r="H47" t="s">
        <v>1246</v>
      </c>
      <c r="I47">
        <v>1</v>
      </c>
    </row>
    <row r="48" spans="2:9" x14ac:dyDescent="0.2">
      <c r="B48" t="s">
        <v>803</v>
      </c>
      <c r="C48" t="s">
        <v>865</v>
      </c>
      <c r="D48" t="str">
        <f t="shared" si="0"/>
        <v>WideFlangeSolidColumnsW36x194</v>
      </c>
      <c r="E48" s="34">
        <v>119</v>
      </c>
      <c r="F48" s="34">
        <v>1.63</v>
      </c>
      <c r="G48" s="34">
        <v>9.92</v>
      </c>
      <c r="H48" t="s">
        <v>1246</v>
      </c>
      <c r="I48">
        <v>1</v>
      </c>
    </row>
    <row r="49" spans="2:9" x14ac:dyDescent="0.2">
      <c r="B49" t="s">
        <v>803</v>
      </c>
      <c r="C49" t="s">
        <v>866</v>
      </c>
      <c r="D49" t="str">
        <f t="shared" si="0"/>
        <v>WideFlangeSolidColumnsW36x182</v>
      </c>
      <c r="E49" s="34">
        <v>119</v>
      </c>
      <c r="F49" s="34">
        <v>1.53</v>
      </c>
      <c r="G49" s="34">
        <v>9.92</v>
      </c>
      <c r="H49" t="s">
        <v>1246</v>
      </c>
      <c r="I49">
        <v>1</v>
      </c>
    </row>
    <row r="50" spans="2:9" x14ac:dyDescent="0.2">
      <c r="B50" t="s">
        <v>803</v>
      </c>
      <c r="C50" t="s">
        <v>867</v>
      </c>
      <c r="D50" t="str">
        <f t="shared" si="0"/>
        <v>WideFlangeSolidColumnsW36x170</v>
      </c>
      <c r="E50" s="34">
        <v>118</v>
      </c>
      <c r="F50" s="34">
        <v>1.44</v>
      </c>
      <c r="G50" s="34">
        <v>9.83</v>
      </c>
      <c r="H50" t="s">
        <v>1246</v>
      </c>
      <c r="I50">
        <v>1</v>
      </c>
    </row>
    <row r="51" spans="2:9" x14ac:dyDescent="0.2">
      <c r="B51" t="s">
        <v>803</v>
      </c>
      <c r="C51" t="s">
        <v>868</v>
      </c>
      <c r="D51" t="str">
        <f t="shared" si="0"/>
        <v>WideFlangeSolidColumnsW36x160</v>
      </c>
      <c r="E51" s="34">
        <v>118</v>
      </c>
      <c r="F51" s="34">
        <v>1.36</v>
      </c>
      <c r="G51" s="34">
        <v>9.83</v>
      </c>
      <c r="H51" t="s">
        <v>1246</v>
      </c>
      <c r="I51">
        <v>1</v>
      </c>
    </row>
    <row r="52" spans="2:9" x14ac:dyDescent="0.2">
      <c r="B52" t="s">
        <v>803</v>
      </c>
      <c r="C52" t="s">
        <v>869</v>
      </c>
      <c r="D52" t="str">
        <f t="shared" si="0"/>
        <v>WideFlangeSolidColumnsW36x150</v>
      </c>
      <c r="E52" s="34">
        <v>117</v>
      </c>
      <c r="F52" s="34">
        <v>1.28</v>
      </c>
      <c r="G52" s="34">
        <v>9.75</v>
      </c>
      <c r="H52" t="s">
        <v>1246</v>
      </c>
      <c r="I52">
        <v>1</v>
      </c>
    </row>
    <row r="53" spans="2:9" x14ac:dyDescent="0.2">
      <c r="B53" t="s">
        <v>803</v>
      </c>
      <c r="C53" t="s">
        <v>870</v>
      </c>
      <c r="D53" t="str">
        <f t="shared" si="0"/>
        <v>WideFlangeSolidColumnsW36x135</v>
      </c>
      <c r="E53" s="34">
        <v>117</v>
      </c>
      <c r="F53" s="34">
        <v>1.1499999999999999</v>
      </c>
      <c r="G53" s="34">
        <v>9.75</v>
      </c>
      <c r="H53" t="s">
        <v>1246</v>
      </c>
      <c r="I53">
        <v>1</v>
      </c>
    </row>
    <row r="54" spans="2:9" x14ac:dyDescent="0.2">
      <c r="B54" t="s">
        <v>803</v>
      </c>
      <c r="C54" t="s">
        <v>871</v>
      </c>
      <c r="D54" t="str">
        <f t="shared" si="0"/>
        <v>WideFlangeSolidColumnsW33x387</v>
      </c>
      <c r="E54" s="34">
        <v>133</v>
      </c>
      <c r="F54" s="34">
        <v>2.91</v>
      </c>
      <c r="G54" s="34">
        <v>11.1</v>
      </c>
      <c r="H54" t="s">
        <v>1246</v>
      </c>
      <c r="I54">
        <v>1</v>
      </c>
    </row>
    <row r="55" spans="2:9" x14ac:dyDescent="0.2">
      <c r="B55" t="s">
        <v>803</v>
      </c>
      <c r="C55" t="s">
        <v>872</v>
      </c>
      <c r="D55" t="str">
        <f t="shared" si="0"/>
        <v>WideFlangeSolidColumnsW33x354</v>
      </c>
      <c r="E55" s="34">
        <v>132</v>
      </c>
      <c r="F55" s="34">
        <v>2.68</v>
      </c>
      <c r="G55" s="34">
        <v>11</v>
      </c>
      <c r="H55" t="s">
        <v>1246</v>
      </c>
      <c r="I55">
        <v>1</v>
      </c>
    </row>
    <row r="56" spans="2:9" x14ac:dyDescent="0.2">
      <c r="B56" t="s">
        <v>803</v>
      </c>
      <c r="C56" t="s">
        <v>873</v>
      </c>
      <c r="D56" t="str">
        <f t="shared" si="0"/>
        <v>WideFlangeSolidColumnsW33x318</v>
      </c>
      <c r="E56" s="34">
        <v>131</v>
      </c>
      <c r="F56" s="34">
        <v>2.4300000000000002</v>
      </c>
      <c r="G56" s="34">
        <v>10.9</v>
      </c>
      <c r="H56" t="s">
        <v>1246</v>
      </c>
      <c r="I56">
        <v>1</v>
      </c>
    </row>
    <row r="57" spans="2:9" x14ac:dyDescent="0.2">
      <c r="B57" t="s">
        <v>803</v>
      </c>
      <c r="C57" t="s">
        <v>874</v>
      </c>
      <c r="D57" t="str">
        <f t="shared" si="0"/>
        <v>WideFlangeSolidColumnsW33x291</v>
      </c>
      <c r="E57" s="34">
        <v>130</v>
      </c>
      <c r="F57" s="34">
        <v>2.2400000000000002</v>
      </c>
      <c r="G57" s="34">
        <v>10.8</v>
      </c>
      <c r="H57" t="s">
        <v>1246</v>
      </c>
      <c r="I57">
        <v>1</v>
      </c>
    </row>
    <row r="58" spans="2:9" x14ac:dyDescent="0.2">
      <c r="B58" t="s">
        <v>803</v>
      </c>
      <c r="C58" t="s">
        <v>875</v>
      </c>
      <c r="D58" t="str">
        <f t="shared" si="0"/>
        <v>WideFlangeSolidColumnsW33x263</v>
      </c>
      <c r="E58" s="34">
        <v>129</v>
      </c>
      <c r="F58" s="34">
        <v>2.04</v>
      </c>
      <c r="G58" s="34">
        <v>10.8</v>
      </c>
      <c r="H58" t="s">
        <v>1246</v>
      </c>
      <c r="I58">
        <v>1</v>
      </c>
    </row>
    <row r="59" spans="2:9" x14ac:dyDescent="0.2">
      <c r="B59" t="s">
        <v>803</v>
      </c>
      <c r="C59" t="s">
        <v>876</v>
      </c>
      <c r="D59" t="str">
        <f t="shared" si="0"/>
        <v>WideFlangeSolidColumnsW33x241</v>
      </c>
      <c r="E59" s="34">
        <v>129</v>
      </c>
      <c r="F59" s="34">
        <v>1.87</v>
      </c>
      <c r="G59" s="34">
        <v>10.8</v>
      </c>
      <c r="H59" t="s">
        <v>1246</v>
      </c>
      <c r="I59">
        <v>1</v>
      </c>
    </row>
    <row r="60" spans="2:9" x14ac:dyDescent="0.2">
      <c r="B60" t="s">
        <v>803</v>
      </c>
      <c r="C60" t="s">
        <v>877</v>
      </c>
      <c r="D60" t="str">
        <f t="shared" si="0"/>
        <v>WideFlangeSolidColumnsW33x221</v>
      </c>
      <c r="E60" s="34">
        <v>128</v>
      </c>
      <c r="F60" s="34">
        <v>1.73</v>
      </c>
      <c r="G60" s="34">
        <v>10.7</v>
      </c>
      <c r="H60" t="s">
        <v>1246</v>
      </c>
      <c r="I60">
        <v>1</v>
      </c>
    </row>
    <row r="61" spans="2:9" x14ac:dyDescent="0.2">
      <c r="B61" t="s">
        <v>803</v>
      </c>
      <c r="C61" t="s">
        <v>878</v>
      </c>
      <c r="D61" t="str">
        <f t="shared" si="0"/>
        <v>WideFlangeSolidColumnsW33x201</v>
      </c>
      <c r="E61" s="34">
        <v>127</v>
      </c>
      <c r="F61" s="34">
        <v>1.58</v>
      </c>
      <c r="G61" s="34">
        <v>10.6</v>
      </c>
      <c r="H61" t="s">
        <v>1246</v>
      </c>
      <c r="I61">
        <v>1</v>
      </c>
    </row>
    <row r="62" spans="2:9" x14ac:dyDescent="0.2">
      <c r="B62" t="s">
        <v>803</v>
      </c>
      <c r="C62" t="s">
        <v>879</v>
      </c>
      <c r="D62" t="str">
        <f t="shared" si="0"/>
        <v>WideFlangeSolidColumnsW33x169</v>
      </c>
      <c r="E62" s="34">
        <v>111</v>
      </c>
      <c r="F62" s="34">
        <v>1.52</v>
      </c>
      <c r="G62" s="34">
        <v>9.25</v>
      </c>
      <c r="H62" t="s">
        <v>1246</v>
      </c>
      <c r="I62">
        <v>1</v>
      </c>
    </row>
    <row r="63" spans="2:9" x14ac:dyDescent="0.2">
      <c r="B63" t="s">
        <v>803</v>
      </c>
      <c r="C63" t="s">
        <v>880</v>
      </c>
      <c r="D63" t="str">
        <f t="shared" si="0"/>
        <v>WideFlangeSolidColumnsW33x152</v>
      </c>
      <c r="E63" s="34">
        <v>111</v>
      </c>
      <c r="F63" s="34">
        <v>1.37</v>
      </c>
      <c r="G63" s="34">
        <v>9.25</v>
      </c>
      <c r="H63" t="s">
        <v>1246</v>
      </c>
      <c r="I63">
        <v>1</v>
      </c>
    </row>
    <row r="64" spans="2:9" x14ac:dyDescent="0.2">
      <c r="B64" t="s">
        <v>803</v>
      </c>
      <c r="C64" t="s">
        <v>881</v>
      </c>
      <c r="D64" t="str">
        <f t="shared" si="0"/>
        <v>WideFlangeSolidColumnsW33x141</v>
      </c>
      <c r="E64" s="34">
        <v>110</v>
      </c>
      <c r="F64" s="34">
        <v>1.28</v>
      </c>
      <c r="G64" s="34">
        <v>9.17</v>
      </c>
      <c r="H64" t="s">
        <v>1246</v>
      </c>
      <c r="I64">
        <v>1</v>
      </c>
    </row>
    <row r="65" spans="2:9" x14ac:dyDescent="0.2">
      <c r="B65" t="s">
        <v>803</v>
      </c>
      <c r="C65" t="s">
        <v>882</v>
      </c>
      <c r="D65" t="str">
        <f t="shared" si="0"/>
        <v>WideFlangeSolidColumnsW33x130</v>
      </c>
      <c r="E65" s="34">
        <v>110</v>
      </c>
      <c r="F65" s="34">
        <v>1.18</v>
      </c>
      <c r="G65" s="34">
        <v>9.17</v>
      </c>
      <c r="H65" t="s">
        <v>1246</v>
      </c>
      <c r="I65">
        <v>1</v>
      </c>
    </row>
    <row r="66" spans="2:9" x14ac:dyDescent="0.2">
      <c r="B66" t="s">
        <v>803</v>
      </c>
      <c r="C66" t="s">
        <v>883</v>
      </c>
      <c r="D66" t="str">
        <f t="shared" si="0"/>
        <v>WideFlangeSolidColumnsW33x118</v>
      </c>
      <c r="E66" s="34">
        <v>109</v>
      </c>
      <c r="F66" s="34">
        <v>1.08</v>
      </c>
      <c r="G66" s="34">
        <v>9.08</v>
      </c>
      <c r="H66" t="s">
        <v>1246</v>
      </c>
      <c r="I66">
        <v>1</v>
      </c>
    </row>
    <row r="67" spans="2:9" x14ac:dyDescent="0.2">
      <c r="B67" t="s">
        <v>803</v>
      </c>
      <c r="C67" t="s">
        <v>884</v>
      </c>
      <c r="D67" t="str">
        <f t="shared" si="0"/>
        <v>WideFlangeSolidColumnsW30x391</v>
      </c>
      <c r="E67" s="34">
        <v>125</v>
      </c>
      <c r="F67" s="34">
        <v>3.13</v>
      </c>
      <c r="G67" s="34">
        <v>10.4</v>
      </c>
      <c r="H67" t="s">
        <v>1246</v>
      </c>
      <c r="I67">
        <v>1</v>
      </c>
    </row>
    <row r="68" spans="2:9" x14ac:dyDescent="0.2">
      <c r="B68" t="s">
        <v>803</v>
      </c>
      <c r="C68" t="s">
        <v>885</v>
      </c>
      <c r="D68" t="str">
        <f t="shared" si="0"/>
        <v>WideFlangeSolidColumnsW30x357</v>
      </c>
      <c r="E68" s="34">
        <v>124</v>
      </c>
      <c r="F68" s="34">
        <v>2.88</v>
      </c>
      <c r="G68" s="34">
        <v>10.3</v>
      </c>
      <c r="H68" t="s">
        <v>1246</v>
      </c>
      <c r="I68">
        <v>1</v>
      </c>
    </row>
    <row r="69" spans="2:9" x14ac:dyDescent="0.2">
      <c r="B69" t="s">
        <v>803</v>
      </c>
      <c r="C69" t="s">
        <v>886</v>
      </c>
      <c r="D69" t="str">
        <f t="shared" si="0"/>
        <v>WideFlangeSolidColumnsW30x326</v>
      </c>
      <c r="E69" s="34">
        <v>123</v>
      </c>
      <c r="F69" s="34">
        <v>2.65</v>
      </c>
      <c r="G69" s="34">
        <v>10.3</v>
      </c>
      <c r="H69" t="s">
        <v>1246</v>
      </c>
      <c r="I69">
        <v>1</v>
      </c>
    </row>
    <row r="70" spans="2:9" x14ac:dyDescent="0.2">
      <c r="B70" t="s">
        <v>803</v>
      </c>
      <c r="C70" t="s">
        <v>887</v>
      </c>
      <c r="D70" t="str">
        <f t="shared" si="0"/>
        <v>WideFlangeSolidColumnsW30x292</v>
      </c>
      <c r="E70" s="34">
        <v>122</v>
      </c>
      <c r="F70" s="34">
        <v>2.39</v>
      </c>
      <c r="G70" s="34">
        <v>10.199999999999999</v>
      </c>
      <c r="H70" t="s">
        <v>1246</v>
      </c>
      <c r="I70">
        <v>1</v>
      </c>
    </row>
    <row r="71" spans="2:9" x14ac:dyDescent="0.2">
      <c r="B71" t="s">
        <v>803</v>
      </c>
      <c r="C71" t="s">
        <v>888</v>
      </c>
      <c r="D71" t="str">
        <f t="shared" si="0"/>
        <v>WideFlangeSolidColumnsW30x261</v>
      </c>
      <c r="E71" s="34">
        <v>121</v>
      </c>
      <c r="F71" s="34">
        <v>2.16</v>
      </c>
      <c r="G71" s="34">
        <v>10.1</v>
      </c>
      <c r="H71" t="s">
        <v>1246</v>
      </c>
      <c r="I71">
        <v>1</v>
      </c>
    </row>
    <row r="72" spans="2:9" x14ac:dyDescent="0.2">
      <c r="B72" t="s">
        <v>803</v>
      </c>
      <c r="C72" t="s">
        <v>889</v>
      </c>
      <c r="D72" t="str">
        <f t="shared" ref="D72:D135" si="1">SUBSTITUTE(B72&amp;C72," ","")</f>
        <v>WideFlangeSolidColumnsW30x235</v>
      </c>
      <c r="E72" s="34">
        <v>120</v>
      </c>
      <c r="F72" s="34">
        <v>1.96</v>
      </c>
      <c r="G72" s="34">
        <v>10</v>
      </c>
      <c r="H72" t="s">
        <v>1246</v>
      </c>
      <c r="I72">
        <v>1</v>
      </c>
    </row>
    <row r="73" spans="2:9" x14ac:dyDescent="0.2">
      <c r="B73" t="s">
        <v>803</v>
      </c>
      <c r="C73" t="s">
        <v>890</v>
      </c>
      <c r="D73" t="str">
        <f t="shared" si="1"/>
        <v>WideFlangeSolidColumnsW30x211</v>
      </c>
      <c r="E73" s="34">
        <v>120</v>
      </c>
      <c r="F73" s="34">
        <v>1.76</v>
      </c>
      <c r="G73" s="34">
        <v>10</v>
      </c>
      <c r="H73" t="s">
        <v>1246</v>
      </c>
      <c r="I73">
        <v>1</v>
      </c>
    </row>
    <row r="74" spans="2:9" x14ac:dyDescent="0.2">
      <c r="B74" t="s">
        <v>803</v>
      </c>
      <c r="C74" t="s">
        <v>891</v>
      </c>
      <c r="D74" t="str">
        <f t="shared" si="1"/>
        <v>WideFlangeSolidColumnsW30x191</v>
      </c>
      <c r="E74" s="34">
        <v>118</v>
      </c>
      <c r="F74" s="34">
        <v>1.62</v>
      </c>
      <c r="G74" s="34">
        <v>9.83</v>
      </c>
      <c r="H74" t="s">
        <v>1246</v>
      </c>
      <c r="I74">
        <v>1</v>
      </c>
    </row>
    <row r="75" spans="2:9" x14ac:dyDescent="0.2">
      <c r="B75" t="s">
        <v>803</v>
      </c>
      <c r="C75" t="s">
        <v>892</v>
      </c>
      <c r="D75" t="str">
        <f t="shared" si="1"/>
        <v>WideFlangeSolidColumnsW30x173</v>
      </c>
      <c r="E75" s="34">
        <v>119</v>
      </c>
      <c r="F75" s="34">
        <v>1.45</v>
      </c>
      <c r="G75" s="34">
        <v>9.92</v>
      </c>
      <c r="H75" t="s">
        <v>1246</v>
      </c>
      <c r="I75">
        <v>1</v>
      </c>
    </row>
    <row r="76" spans="2:9" x14ac:dyDescent="0.2">
      <c r="B76" t="s">
        <v>803</v>
      </c>
      <c r="C76" t="s">
        <v>893</v>
      </c>
      <c r="D76" t="str">
        <f t="shared" si="1"/>
        <v>WideFlangeSolidColumnsW30x148</v>
      </c>
      <c r="E76" s="34">
        <v>101</v>
      </c>
      <c r="F76" s="34">
        <v>1.47</v>
      </c>
      <c r="G76" s="34">
        <v>8.42</v>
      </c>
      <c r="H76" t="s">
        <v>1246</v>
      </c>
      <c r="I76">
        <v>1</v>
      </c>
    </row>
    <row r="77" spans="2:9" x14ac:dyDescent="0.2">
      <c r="B77" t="s">
        <v>803</v>
      </c>
      <c r="C77" t="s">
        <v>894</v>
      </c>
      <c r="D77" t="str">
        <f t="shared" si="1"/>
        <v>WideFlangeSolidColumnsW30x132</v>
      </c>
      <c r="E77" s="34">
        <v>100</v>
      </c>
      <c r="F77" s="34">
        <v>1.32</v>
      </c>
      <c r="G77" s="34">
        <v>8.33</v>
      </c>
      <c r="H77" t="s">
        <v>1246</v>
      </c>
      <c r="I77">
        <v>1</v>
      </c>
    </row>
    <row r="78" spans="2:9" x14ac:dyDescent="0.2">
      <c r="B78" t="s">
        <v>803</v>
      </c>
      <c r="C78" t="s">
        <v>895</v>
      </c>
      <c r="D78" t="str">
        <f t="shared" si="1"/>
        <v>WideFlangeSolidColumnsW30x124</v>
      </c>
      <c r="E78" s="34">
        <v>99.8</v>
      </c>
      <c r="F78" s="34">
        <v>1.24</v>
      </c>
      <c r="G78" s="34">
        <v>8.32</v>
      </c>
      <c r="H78" t="s">
        <v>1246</v>
      </c>
      <c r="I78">
        <v>1</v>
      </c>
    </row>
    <row r="79" spans="2:9" x14ac:dyDescent="0.2">
      <c r="B79" t="s">
        <v>803</v>
      </c>
      <c r="C79" t="s">
        <v>896</v>
      </c>
      <c r="D79" t="str">
        <f t="shared" si="1"/>
        <v>WideFlangeSolidColumnsW30x116</v>
      </c>
      <c r="E79" s="34">
        <v>99.6</v>
      </c>
      <c r="F79" s="34">
        <v>1.1599999999999999</v>
      </c>
      <c r="G79" s="34">
        <v>8.3000000000000007</v>
      </c>
      <c r="H79" t="s">
        <v>1246</v>
      </c>
      <c r="I79">
        <v>1</v>
      </c>
    </row>
    <row r="80" spans="2:9" x14ac:dyDescent="0.2">
      <c r="B80" t="s">
        <v>803</v>
      </c>
      <c r="C80" t="s">
        <v>897</v>
      </c>
      <c r="D80" t="str">
        <f t="shared" si="1"/>
        <v>WideFlangeSolidColumnsW30x108</v>
      </c>
      <c r="E80" s="34">
        <v>99.4</v>
      </c>
      <c r="F80" s="34">
        <v>1.0900000000000001</v>
      </c>
      <c r="G80" s="34">
        <v>8.2799999999999994</v>
      </c>
      <c r="H80" t="s">
        <v>1246</v>
      </c>
      <c r="I80">
        <v>1</v>
      </c>
    </row>
    <row r="81" spans="2:9" x14ac:dyDescent="0.2">
      <c r="B81" t="s">
        <v>803</v>
      </c>
      <c r="C81" t="s">
        <v>898</v>
      </c>
      <c r="D81" t="str">
        <f t="shared" si="1"/>
        <v>WideFlangeSolidColumnsW30x99</v>
      </c>
      <c r="E81" s="34">
        <v>99</v>
      </c>
      <c r="F81" s="34">
        <v>1</v>
      </c>
      <c r="G81" s="34">
        <v>8.25</v>
      </c>
      <c r="H81" t="s">
        <v>1246</v>
      </c>
      <c r="I81">
        <v>1</v>
      </c>
    </row>
    <row r="82" spans="2:9" x14ac:dyDescent="0.2">
      <c r="B82" t="s">
        <v>803</v>
      </c>
      <c r="C82" t="s">
        <v>899</v>
      </c>
      <c r="D82" t="str">
        <f t="shared" si="1"/>
        <v>WideFlangeSolidColumnsW30x90</v>
      </c>
      <c r="E82" s="34">
        <v>98.4</v>
      </c>
      <c r="F82" s="34">
        <v>0.91500000000000004</v>
      </c>
      <c r="G82" s="34">
        <v>8.1999999999999993</v>
      </c>
      <c r="H82" t="s">
        <v>1246</v>
      </c>
      <c r="I82">
        <v>1</v>
      </c>
    </row>
    <row r="83" spans="2:9" x14ac:dyDescent="0.2">
      <c r="B83" t="s">
        <v>803</v>
      </c>
      <c r="C83" t="s">
        <v>900</v>
      </c>
      <c r="D83" t="str">
        <f t="shared" si="1"/>
        <v>WideFlangeSolidColumnsW27x539</v>
      </c>
      <c r="E83" s="34">
        <v>121</v>
      </c>
      <c r="F83" s="34">
        <v>4.45</v>
      </c>
      <c r="G83" s="34">
        <v>10.1</v>
      </c>
      <c r="H83" t="s">
        <v>1246</v>
      </c>
      <c r="I83">
        <v>1</v>
      </c>
    </row>
    <row r="84" spans="2:9" x14ac:dyDescent="0.2">
      <c r="B84" t="s">
        <v>803</v>
      </c>
      <c r="C84" t="s">
        <v>901</v>
      </c>
      <c r="D84" t="str">
        <f t="shared" si="1"/>
        <v>WideFlangeSolidColumnsW27x368</v>
      </c>
      <c r="E84" s="34">
        <v>116</v>
      </c>
      <c r="F84" s="34">
        <v>3.17</v>
      </c>
      <c r="G84" s="34">
        <v>9.67</v>
      </c>
      <c r="H84" t="s">
        <v>1246</v>
      </c>
      <c r="I84">
        <v>1</v>
      </c>
    </row>
    <row r="85" spans="2:9" x14ac:dyDescent="0.2">
      <c r="B85" t="s">
        <v>803</v>
      </c>
      <c r="C85" t="s">
        <v>902</v>
      </c>
      <c r="D85" t="str">
        <f t="shared" si="1"/>
        <v>WideFlangeSolidColumnsW27x336</v>
      </c>
      <c r="E85" s="34">
        <v>115</v>
      </c>
      <c r="F85" s="34">
        <v>2.92</v>
      </c>
      <c r="G85" s="34">
        <v>9.58</v>
      </c>
      <c r="H85" t="s">
        <v>1246</v>
      </c>
      <c r="I85">
        <v>1</v>
      </c>
    </row>
    <row r="86" spans="2:9" x14ac:dyDescent="0.2">
      <c r="B86" t="s">
        <v>803</v>
      </c>
      <c r="C86" t="s">
        <v>903</v>
      </c>
      <c r="D86" t="str">
        <f t="shared" si="1"/>
        <v>WideFlangeSolidColumnsW27x307</v>
      </c>
      <c r="E86" s="34">
        <v>113</v>
      </c>
      <c r="F86" s="34">
        <v>2.72</v>
      </c>
      <c r="G86" s="34">
        <v>9.42</v>
      </c>
      <c r="H86" t="s">
        <v>1246</v>
      </c>
      <c r="I86">
        <v>1</v>
      </c>
    </row>
    <row r="87" spans="2:9" x14ac:dyDescent="0.2">
      <c r="B87" t="s">
        <v>803</v>
      </c>
      <c r="C87" t="s">
        <v>904</v>
      </c>
      <c r="D87" t="str">
        <f t="shared" si="1"/>
        <v>WideFlangeSolidColumnsW27x281</v>
      </c>
      <c r="E87" s="34">
        <v>113</v>
      </c>
      <c r="F87" s="34">
        <v>2.4900000000000002</v>
      </c>
      <c r="G87" s="34">
        <v>9.42</v>
      </c>
      <c r="H87" t="s">
        <v>1246</v>
      </c>
      <c r="I87">
        <v>1</v>
      </c>
    </row>
    <row r="88" spans="2:9" x14ac:dyDescent="0.2">
      <c r="B88" t="s">
        <v>803</v>
      </c>
      <c r="C88" t="s">
        <v>905</v>
      </c>
      <c r="D88" t="str">
        <f t="shared" si="1"/>
        <v>WideFlangeSolidColumnsW27x258</v>
      </c>
      <c r="E88" s="34">
        <v>112</v>
      </c>
      <c r="F88" s="34">
        <v>2.2999999999999998</v>
      </c>
      <c r="G88" s="34">
        <v>9.33</v>
      </c>
      <c r="H88" t="s">
        <v>1246</v>
      </c>
      <c r="I88">
        <v>1</v>
      </c>
    </row>
    <row r="89" spans="2:9" x14ac:dyDescent="0.2">
      <c r="B89" t="s">
        <v>803</v>
      </c>
      <c r="C89" t="s">
        <v>906</v>
      </c>
      <c r="D89" t="str">
        <f t="shared" si="1"/>
        <v>WideFlangeSolidColumnsW27x235</v>
      </c>
      <c r="E89" s="34">
        <v>111</v>
      </c>
      <c r="F89" s="34">
        <v>2.12</v>
      </c>
      <c r="G89" s="34">
        <v>9.25</v>
      </c>
      <c r="H89" t="s">
        <v>1246</v>
      </c>
      <c r="I89">
        <v>1</v>
      </c>
    </row>
    <row r="90" spans="2:9" x14ac:dyDescent="0.2">
      <c r="B90" t="s">
        <v>803</v>
      </c>
      <c r="C90" t="s">
        <v>907</v>
      </c>
      <c r="D90" t="str">
        <f t="shared" si="1"/>
        <v>WideFlangeSolidColumnsW27x217</v>
      </c>
      <c r="E90" s="34">
        <v>110</v>
      </c>
      <c r="F90" s="34">
        <v>1.97</v>
      </c>
      <c r="G90" s="34">
        <v>9.17</v>
      </c>
      <c r="H90" t="s">
        <v>1246</v>
      </c>
      <c r="I90">
        <v>1</v>
      </c>
    </row>
    <row r="91" spans="2:9" x14ac:dyDescent="0.2">
      <c r="B91" t="s">
        <v>803</v>
      </c>
      <c r="C91" t="s">
        <v>908</v>
      </c>
      <c r="D91" t="str">
        <f t="shared" si="1"/>
        <v>WideFlangeSolidColumnsW27x194</v>
      </c>
      <c r="E91" s="34">
        <v>110</v>
      </c>
      <c r="F91" s="34">
        <v>1.76</v>
      </c>
      <c r="G91" s="34">
        <v>9.17</v>
      </c>
      <c r="H91" t="s">
        <v>1246</v>
      </c>
      <c r="I91">
        <v>1</v>
      </c>
    </row>
    <row r="92" spans="2:9" x14ac:dyDescent="0.2">
      <c r="B92" t="s">
        <v>803</v>
      </c>
      <c r="C92" t="s">
        <v>909</v>
      </c>
      <c r="D92" t="str">
        <f t="shared" si="1"/>
        <v>WideFlangeSolidColumnsW27x178</v>
      </c>
      <c r="E92" s="34">
        <v>109</v>
      </c>
      <c r="F92" s="34">
        <v>1.63</v>
      </c>
      <c r="G92" s="34">
        <v>9.08</v>
      </c>
      <c r="H92" t="s">
        <v>1246</v>
      </c>
      <c r="I92">
        <v>1</v>
      </c>
    </row>
    <row r="93" spans="2:9" x14ac:dyDescent="0.2">
      <c r="B93" t="s">
        <v>803</v>
      </c>
      <c r="C93" t="s">
        <v>910</v>
      </c>
      <c r="D93" t="str">
        <f t="shared" si="1"/>
        <v>WideFlangeSolidColumnsW27x161</v>
      </c>
      <c r="E93" s="34">
        <v>109</v>
      </c>
      <c r="F93" s="34">
        <v>1.48</v>
      </c>
      <c r="G93" s="34">
        <v>9.08</v>
      </c>
      <c r="H93" t="s">
        <v>1246</v>
      </c>
      <c r="I93">
        <v>1</v>
      </c>
    </row>
    <row r="94" spans="2:9" x14ac:dyDescent="0.2">
      <c r="B94" t="s">
        <v>803</v>
      </c>
      <c r="C94" t="s">
        <v>911</v>
      </c>
      <c r="D94" t="str">
        <f t="shared" si="1"/>
        <v>WideFlangeSolidColumnsW27x146</v>
      </c>
      <c r="E94" s="34">
        <v>108</v>
      </c>
      <c r="F94" s="34">
        <v>1.35</v>
      </c>
      <c r="G94" s="34">
        <v>9</v>
      </c>
      <c r="H94" t="s">
        <v>1246</v>
      </c>
      <c r="I94">
        <v>1</v>
      </c>
    </row>
    <row r="95" spans="2:9" x14ac:dyDescent="0.2">
      <c r="B95" t="s">
        <v>803</v>
      </c>
      <c r="C95" t="s">
        <v>912</v>
      </c>
      <c r="D95" t="str">
        <f t="shared" si="1"/>
        <v>WideFlangeSolidColumnsW27x129</v>
      </c>
      <c r="E95" s="34">
        <v>92.8</v>
      </c>
      <c r="F95" s="34">
        <v>1.39</v>
      </c>
      <c r="G95" s="34">
        <v>7.73</v>
      </c>
      <c r="H95" t="s">
        <v>1246</v>
      </c>
      <c r="I95">
        <v>1</v>
      </c>
    </row>
    <row r="96" spans="2:9" x14ac:dyDescent="0.2">
      <c r="B96" t="s">
        <v>803</v>
      </c>
      <c r="C96" t="s">
        <v>913</v>
      </c>
      <c r="D96" t="str">
        <f t="shared" si="1"/>
        <v>WideFlangeSolidColumnsW27x114</v>
      </c>
      <c r="E96" s="34">
        <v>92.4</v>
      </c>
      <c r="F96" s="34">
        <v>1.23</v>
      </c>
      <c r="G96" s="34">
        <v>7.7</v>
      </c>
      <c r="H96" t="s">
        <v>1246</v>
      </c>
      <c r="I96">
        <v>1</v>
      </c>
    </row>
    <row r="97" spans="2:9" x14ac:dyDescent="0.2">
      <c r="B97" t="s">
        <v>803</v>
      </c>
      <c r="C97" t="s">
        <v>914</v>
      </c>
      <c r="D97" t="str">
        <f t="shared" si="1"/>
        <v>WideFlangeSolidColumnsW27x102</v>
      </c>
      <c r="E97" s="34">
        <v>92.1</v>
      </c>
      <c r="F97" s="34">
        <v>1.1100000000000001</v>
      </c>
      <c r="G97" s="34">
        <v>7.68</v>
      </c>
      <c r="H97" t="s">
        <v>1246</v>
      </c>
      <c r="I97">
        <v>1</v>
      </c>
    </row>
    <row r="98" spans="2:9" x14ac:dyDescent="0.2">
      <c r="B98" t="s">
        <v>803</v>
      </c>
      <c r="C98" t="s">
        <v>915</v>
      </c>
      <c r="D98" t="str">
        <f t="shared" si="1"/>
        <v>WideFlangeSolidColumnsW27x94</v>
      </c>
      <c r="E98" s="34">
        <v>91.5</v>
      </c>
      <c r="F98" s="34">
        <v>1.03</v>
      </c>
      <c r="G98" s="34">
        <v>7.63</v>
      </c>
      <c r="H98" t="s">
        <v>1246</v>
      </c>
      <c r="I98">
        <v>1</v>
      </c>
    </row>
    <row r="99" spans="2:9" x14ac:dyDescent="0.2">
      <c r="B99" t="s">
        <v>803</v>
      </c>
      <c r="C99" t="s">
        <v>916</v>
      </c>
      <c r="D99" t="str">
        <f t="shared" si="1"/>
        <v>WideFlangeSolidColumnsW27x84</v>
      </c>
      <c r="E99" s="34">
        <v>91.2</v>
      </c>
      <c r="F99" s="34">
        <v>0.92100000000000004</v>
      </c>
      <c r="G99" s="34">
        <v>7.6</v>
      </c>
      <c r="H99" t="s">
        <v>1246</v>
      </c>
      <c r="I99">
        <v>1</v>
      </c>
    </row>
    <row r="100" spans="2:9" x14ac:dyDescent="0.2">
      <c r="B100" t="s">
        <v>803</v>
      </c>
      <c r="C100" t="s">
        <v>917</v>
      </c>
      <c r="D100" t="str">
        <f t="shared" si="1"/>
        <v>WideFlangeSolidColumnsW24x370</v>
      </c>
      <c r="E100" s="34">
        <v>107</v>
      </c>
      <c r="F100" s="34">
        <v>3.46</v>
      </c>
      <c r="G100" s="34">
        <v>8.92</v>
      </c>
      <c r="H100" t="s">
        <v>1246</v>
      </c>
      <c r="I100">
        <v>1</v>
      </c>
    </row>
    <row r="101" spans="2:9" x14ac:dyDescent="0.2">
      <c r="B101" t="s">
        <v>803</v>
      </c>
      <c r="C101" t="s">
        <v>918</v>
      </c>
      <c r="D101" t="str">
        <f t="shared" si="1"/>
        <v>WideFlangeSolidColumnsW24x335</v>
      </c>
      <c r="E101" s="34">
        <v>105</v>
      </c>
      <c r="F101" s="34">
        <v>3.19</v>
      </c>
      <c r="G101" s="34">
        <v>8.75</v>
      </c>
      <c r="H101" t="s">
        <v>1246</v>
      </c>
      <c r="I101">
        <v>1</v>
      </c>
    </row>
    <row r="102" spans="2:9" x14ac:dyDescent="0.2">
      <c r="B102" t="s">
        <v>803</v>
      </c>
      <c r="C102" t="s">
        <v>919</v>
      </c>
      <c r="D102" t="str">
        <f t="shared" si="1"/>
        <v>WideFlangeSolidColumnsW24x306</v>
      </c>
      <c r="E102" s="34">
        <v>104</v>
      </c>
      <c r="F102" s="34">
        <v>2.94</v>
      </c>
      <c r="G102" s="34">
        <v>8.67</v>
      </c>
      <c r="H102" t="s">
        <v>1246</v>
      </c>
      <c r="I102">
        <v>1</v>
      </c>
    </row>
    <row r="103" spans="2:9" x14ac:dyDescent="0.2">
      <c r="B103" t="s">
        <v>803</v>
      </c>
      <c r="C103" t="s">
        <v>920</v>
      </c>
      <c r="D103" t="str">
        <f t="shared" si="1"/>
        <v>WideFlangeSolidColumnsW24x279</v>
      </c>
      <c r="E103" s="34">
        <v>103</v>
      </c>
      <c r="F103" s="34">
        <v>2.71</v>
      </c>
      <c r="G103" s="34">
        <v>8.58</v>
      </c>
      <c r="H103" t="s">
        <v>1246</v>
      </c>
      <c r="I103">
        <v>1</v>
      </c>
    </row>
    <row r="104" spans="2:9" x14ac:dyDescent="0.2">
      <c r="B104" t="s">
        <v>803</v>
      </c>
      <c r="C104" t="s">
        <v>921</v>
      </c>
      <c r="D104" t="str">
        <f t="shared" si="1"/>
        <v>WideFlangeSolidColumnsW24x250</v>
      </c>
      <c r="E104" s="34">
        <v>102</v>
      </c>
      <c r="F104" s="34">
        <v>2.4500000000000002</v>
      </c>
      <c r="G104" s="34">
        <v>8.5</v>
      </c>
      <c r="H104" t="s">
        <v>1246</v>
      </c>
      <c r="I104">
        <v>1</v>
      </c>
    </row>
    <row r="105" spans="2:9" x14ac:dyDescent="0.2">
      <c r="B105" t="s">
        <v>803</v>
      </c>
      <c r="C105" t="s">
        <v>922</v>
      </c>
      <c r="D105" t="str">
        <f t="shared" si="1"/>
        <v>WideFlangeSolidColumnsW24x229</v>
      </c>
      <c r="E105" s="34">
        <v>101</v>
      </c>
      <c r="F105" s="34">
        <v>2.27</v>
      </c>
      <c r="G105" s="34">
        <v>8.42</v>
      </c>
      <c r="H105" t="s">
        <v>1246</v>
      </c>
      <c r="I105">
        <v>1</v>
      </c>
    </row>
    <row r="106" spans="2:9" x14ac:dyDescent="0.2">
      <c r="B106" t="s">
        <v>803</v>
      </c>
      <c r="C106" t="s">
        <v>923</v>
      </c>
      <c r="D106" t="str">
        <f t="shared" si="1"/>
        <v>WideFlangeSolidColumnsW24x207</v>
      </c>
      <c r="E106" s="34">
        <v>101</v>
      </c>
      <c r="F106" s="34">
        <v>2.0499999999999998</v>
      </c>
      <c r="G106" s="34">
        <v>8.42</v>
      </c>
      <c r="H106" t="s">
        <v>1246</v>
      </c>
      <c r="I106">
        <v>1</v>
      </c>
    </row>
    <row r="107" spans="2:9" x14ac:dyDescent="0.2">
      <c r="B107" t="s">
        <v>803</v>
      </c>
      <c r="C107" t="s">
        <v>924</v>
      </c>
      <c r="D107" t="str">
        <f t="shared" si="1"/>
        <v>WideFlangeSolidColumnsW24x192</v>
      </c>
      <c r="E107" s="34">
        <v>100</v>
      </c>
      <c r="F107" s="34">
        <v>1.92</v>
      </c>
      <c r="G107" s="34">
        <v>8.33</v>
      </c>
      <c r="H107" t="s">
        <v>1246</v>
      </c>
      <c r="I107">
        <v>1</v>
      </c>
    </row>
    <row r="108" spans="2:9" x14ac:dyDescent="0.2">
      <c r="B108" t="s">
        <v>803</v>
      </c>
      <c r="C108" t="s">
        <v>925</v>
      </c>
      <c r="D108" t="str">
        <f t="shared" si="1"/>
        <v>WideFlangeSolidColumnsW24x176</v>
      </c>
      <c r="E108" s="34">
        <v>99.4</v>
      </c>
      <c r="F108" s="34">
        <v>1.77</v>
      </c>
      <c r="G108" s="34">
        <v>8.2799999999999994</v>
      </c>
      <c r="H108" t="s">
        <v>1246</v>
      </c>
      <c r="I108">
        <v>1</v>
      </c>
    </row>
    <row r="109" spans="2:9" x14ac:dyDescent="0.2">
      <c r="B109" t="s">
        <v>803</v>
      </c>
      <c r="C109" t="s">
        <v>926</v>
      </c>
      <c r="D109" t="str">
        <f t="shared" si="1"/>
        <v>WideFlangeSolidColumnsW24x162</v>
      </c>
      <c r="E109" s="34">
        <v>99.3</v>
      </c>
      <c r="F109" s="34">
        <v>1.63</v>
      </c>
      <c r="G109" s="34">
        <v>8.2799999999999994</v>
      </c>
      <c r="H109" t="s">
        <v>1246</v>
      </c>
      <c r="I109">
        <v>1</v>
      </c>
    </row>
    <row r="110" spans="2:9" x14ac:dyDescent="0.2">
      <c r="B110" t="s">
        <v>803</v>
      </c>
      <c r="C110" t="s">
        <v>927</v>
      </c>
      <c r="D110" t="str">
        <f t="shared" si="1"/>
        <v>WideFlangeSolidColumnsW24x146</v>
      </c>
      <c r="E110" s="34">
        <v>98.7</v>
      </c>
      <c r="F110" s="34">
        <v>1.48</v>
      </c>
      <c r="G110" s="34">
        <v>8.23</v>
      </c>
      <c r="H110" t="s">
        <v>1246</v>
      </c>
      <c r="I110">
        <v>1</v>
      </c>
    </row>
    <row r="111" spans="2:9" x14ac:dyDescent="0.2">
      <c r="B111" t="s">
        <v>803</v>
      </c>
      <c r="C111" t="s">
        <v>928</v>
      </c>
      <c r="D111" t="str">
        <f t="shared" si="1"/>
        <v>WideFlangeSolidColumnsW24x131</v>
      </c>
      <c r="E111" s="34">
        <v>98.2</v>
      </c>
      <c r="F111" s="34">
        <v>1.33</v>
      </c>
      <c r="G111" s="34">
        <v>8.18</v>
      </c>
      <c r="H111" t="s">
        <v>1246</v>
      </c>
      <c r="I111">
        <v>1</v>
      </c>
    </row>
    <row r="112" spans="2:9" x14ac:dyDescent="0.2">
      <c r="B112" t="s">
        <v>803</v>
      </c>
      <c r="C112" t="s">
        <v>929</v>
      </c>
      <c r="D112" t="str">
        <f t="shared" si="1"/>
        <v>WideFlangeSolidColumnsW24x117</v>
      </c>
      <c r="E112" s="34">
        <v>97.3</v>
      </c>
      <c r="F112" s="34">
        <v>1.2</v>
      </c>
      <c r="G112" s="34">
        <v>8.11</v>
      </c>
      <c r="H112" t="s">
        <v>1246</v>
      </c>
      <c r="I112">
        <v>1</v>
      </c>
    </row>
    <row r="113" spans="2:9" x14ac:dyDescent="0.2">
      <c r="B113" t="s">
        <v>803</v>
      </c>
      <c r="C113" t="s">
        <v>930</v>
      </c>
      <c r="D113" t="str">
        <f t="shared" si="1"/>
        <v>WideFlangeSolidColumnsW24x104</v>
      </c>
      <c r="E113" s="34">
        <v>96.9</v>
      </c>
      <c r="F113" s="34">
        <v>1.07</v>
      </c>
      <c r="G113" s="34">
        <v>8.08</v>
      </c>
      <c r="H113" t="s">
        <v>1246</v>
      </c>
      <c r="I113">
        <v>1</v>
      </c>
    </row>
    <row r="114" spans="2:9" x14ac:dyDescent="0.2">
      <c r="B114" t="s">
        <v>803</v>
      </c>
      <c r="C114" t="s">
        <v>931</v>
      </c>
      <c r="D114" t="str">
        <f t="shared" si="1"/>
        <v>WideFlangeSolidColumnsW24x103</v>
      </c>
      <c r="E114" s="34">
        <v>82.5</v>
      </c>
      <c r="F114" s="34">
        <v>1.25</v>
      </c>
      <c r="G114" s="34">
        <v>6.88</v>
      </c>
      <c r="H114" t="s">
        <v>1246</v>
      </c>
      <c r="I114">
        <v>1</v>
      </c>
    </row>
    <row r="115" spans="2:9" x14ac:dyDescent="0.2">
      <c r="B115" t="s">
        <v>803</v>
      </c>
      <c r="C115" t="s">
        <v>932</v>
      </c>
      <c r="D115" t="str">
        <f t="shared" si="1"/>
        <v>WideFlangeSolidColumnsW24x94</v>
      </c>
      <c r="E115" s="34">
        <v>82.5</v>
      </c>
      <c r="F115" s="34">
        <v>1.1399999999999999</v>
      </c>
      <c r="G115" s="34">
        <v>6.88</v>
      </c>
      <c r="H115" t="s">
        <v>1246</v>
      </c>
      <c r="I115">
        <v>1</v>
      </c>
    </row>
    <row r="116" spans="2:9" x14ac:dyDescent="0.2">
      <c r="B116" t="s">
        <v>803</v>
      </c>
      <c r="C116" t="s">
        <v>933</v>
      </c>
      <c r="D116" t="str">
        <f t="shared" si="1"/>
        <v>WideFlangeSolidColumnsW24x84</v>
      </c>
      <c r="E116" s="34">
        <v>82.2</v>
      </c>
      <c r="F116" s="34">
        <v>1.02</v>
      </c>
      <c r="G116" s="34">
        <v>6.85</v>
      </c>
      <c r="H116" t="s">
        <v>1246</v>
      </c>
      <c r="I116">
        <v>1</v>
      </c>
    </row>
    <row r="117" spans="2:9" x14ac:dyDescent="0.2">
      <c r="B117" t="s">
        <v>803</v>
      </c>
      <c r="C117" t="s">
        <v>934</v>
      </c>
      <c r="D117" t="str">
        <f t="shared" si="1"/>
        <v>WideFlangeSolidColumnsW24x76</v>
      </c>
      <c r="E117" s="34">
        <v>81.5</v>
      </c>
      <c r="F117" s="34">
        <v>0.93300000000000005</v>
      </c>
      <c r="G117" s="34">
        <v>6.79</v>
      </c>
      <c r="H117" t="s">
        <v>1246</v>
      </c>
      <c r="I117">
        <v>1</v>
      </c>
    </row>
    <row r="118" spans="2:9" x14ac:dyDescent="0.2">
      <c r="B118" t="s">
        <v>803</v>
      </c>
      <c r="C118" t="s">
        <v>935</v>
      </c>
      <c r="D118" t="str">
        <f t="shared" si="1"/>
        <v>WideFlangeSolidColumnsW24x68</v>
      </c>
      <c r="E118" s="34">
        <v>81.2</v>
      </c>
      <c r="F118" s="34">
        <v>0.83699999999999997</v>
      </c>
      <c r="G118" s="34">
        <v>6.77</v>
      </c>
      <c r="H118" t="s">
        <v>1246</v>
      </c>
      <c r="I118">
        <v>1</v>
      </c>
    </row>
    <row r="119" spans="2:9" x14ac:dyDescent="0.2">
      <c r="B119" t="s">
        <v>803</v>
      </c>
      <c r="C119" t="s">
        <v>936</v>
      </c>
      <c r="D119" t="str">
        <f t="shared" si="1"/>
        <v>WideFlangeSolidColumnsW24x62</v>
      </c>
      <c r="E119" s="34">
        <v>73.5</v>
      </c>
      <c r="F119" s="34">
        <v>0.84399999999999997</v>
      </c>
      <c r="G119" s="34">
        <v>6.13</v>
      </c>
      <c r="H119" t="s">
        <v>1246</v>
      </c>
      <c r="I119">
        <v>1</v>
      </c>
    </row>
    <row r="120" spans="2:9" x14ac:dyDescent="0.2">
      <c r="B120" t="s">
        <v>803</v>
      </c>
      <c r="C120" t="s">
        <v>937</v>
      </c>
      <c r="D120" t="str">
        <f t="shared" si="1"/>
        <v>WideFlangeSolidColumnsW24x55</v>
      </c>
      <c r="E120" s="34">
        <v>73.400000000000006</v>
      </c>
      <c r="F120" s="34">
        <v>0.749</v>
      </c>
      <c r="G120" s="34">
        <v>6.12</v>
      </c>
      <c r="H120" t="s">
        <v>1246</v>
      </c>
      <c r="I120">
        <v>1</v>
      </c>
    </row>
    <row r="121" spans="2:9" x14ac:dyDescent="0.2">
      <c r="B121" t="s">
        <v>803</v>
      </c>
      <c r="C121" t="s">
        <v>938</v>
      </c>
      <c r="D121" t="str">
        <f t="shared" si="1"/>
        <v>WideFlangeSolidColumnsW21x201</v>
      </c>
      <c r="E121" s="34">
        <v>93.1</v>
      </c>
      <c r="F121" s="34">
        <v>2.16</v>
      </c>
      <c r="G121" s="34">
        <v>7.76</v>
      </c>
      <c r="H121" t="s">
        <v>1246</v>
      </c>
      <c r="I121">
        <v>1</v>
      </c>
    </row>
    <row r="122" spans="2:9" x14ac:dyDescent="0.2">
      <c r="B122" t="s">
        <v>803</v>
      </c>
      <c r="C122" t="s">
        <v>939</v>
      </c>
      <c r="D122" t="str">
        <f t="shared" si="1"/>
        <v>WideFlangeSolidColumnsW21x182</v>
      </c>
      <c r="E122" s="34">
        <v>92.5</v>
      </c>
      <c r="F122" s="34">
        <v>1.97</v>
      </c>
      <c r="G122" s="34">
        <v>7.71</v>
      </c>
      <c r="H122" t="s">
        <v>1246</v>
      </c>
      <c r="I122">
        <v>1</v>
      </c>
    </row>
    <row r="123" spans="2:9" x14ac:dyDescent="0.2">
      <c r="B123" t="s">
        <v>803</v>
      </c>
      <c r="C123" t="s">
        <v>940</v>
      </c>
      <c r="D123" t="str">
        <f t="shared" si="1"/>
        <v>WideFlangeSolidColumnsW21x166</v>
      </c>
      <c r="E123" s="34">
        <v>91.9</v>
      </c>
      <c r="F123" s="34">
        <v>1.81</v>
      </c>
      <c r="G123" s="34">
        <v>7.66</v>
      </c>
      <c r="H123" t="s">
        <v>1246</v>
      </c>
      <c r="I123">
        <v>1</v>
      </c>
    </row>
    <row r="124" spans="2:9" x14ac:dyDescent="0.2">
      <c r="B124" t="s">
        <v>803</v>
      </c>
      <c r="C124" t="s">
        <v>941</v>
      </c>
      <c r="D124" t="str">
        <f t="shared" si="1"/>
        <v>WideFlangeSolidColumnsW21x147</v>
      </c>
      <c r="E124" s="34">
        <v>91.2</v>
      </c>
      <c r="F124" s="34">
        <v>1.61</v>
      </c>
      <c r="G124" s="34">
        <v>7.6</v>
      </c>
      <c r="H124" t="s">
        <v>1246</v>
      </c>
      <c r="I124">
        <v>1</v>
      </c>
    </row>
    <row r="125" spans="2:9" x14ac:dyDescent="0.2">
      <c r="B125" t="s">
        <v>803</v>
      </c>
      <c r="C125" t="s">
        <v>942</v>
      </c>
      <c r="D125" t="str">
        <f t="shared" si="1"/>
        <v>WideFlangeSolidColumnsW21x132</v>
      </c>
      <c r="E125" s="34">
        <v>90.9</v>
      </c>
      <c r="F125" s="34">
        <v>1.45</v>
      </c>
      <c r="G125" s="34">
        <v>7.58</v>
      </c>
      <c r="H125" t="s">
        <v>1246</v>
      </c>
      <c r="I125">
        <v>1</v>
      </c>
    </row>
    <row r="126" spans="2:9" x14ac:dyDescent="0.2">
      <c r="B126" t="s">
        <v>803</v>
      </c>
      <c r="C126" t="s">
        <v>943</v>
      </c>
      <c r="D126" t="str">
        <f t="shared" si="1"/>
        <v>WideFlangeSolidColumnsW21x122</v>
      </c>
      <c r="E126" s="34">
        <v>90.3</v>
      </c>
      <c r="F126" s="34">
        <v>1.35</v>
      </c>
      <c r="G126" s="34">
        <v>7.53</v>
      </c>
      <c r="H126" t="s">
        <v>1246</v>
      </c>
      <c r="I126">
        <v>1</v>
      </c>
    </row>
    <row r="127" spans="2:9" x14ac:dyDescent="0.2">
      <c r="B127" t="s">
        <v>803</v>
      </c>
      <c r="C127" t="s">
        <v>944</v>
      </c>
      <c r="D127" t="str">
        <f t="shared" si="1"/>
        <v>WideFlangeSolidColumnsW21x111</v>
      </c>
      <c r="E127" s="34">
        <v>89.7</v>
      </c>
      <c r="F127" s="34">
        <v>1.24</v>
      </c>
      <c r="G127" s="34">
        <v>7.48</v>
      </c>
      <c r="H127" t="s">
        <v>1246</v>
      </c>
      <c r="I127">
        <v>1</v>
      </c>
    </row>
    <row r="128" spans="2:9" x14ac:dyDescent="0.2">
      <c r="B128" t="s">
        <v>803</v>
      </c>
      <c r="C128" t="s">
        <v>945</v>
      </c>
      <c r="D128" t="str">
        <f t="shared" si="1"/>
        <v>WideFlangeSolidColumnsW21x101</v>
      </c>
      <c r="E128" s="34">
        <v>89.7</v>
      </c>
      <c r="F128" s="34">
        <v>1.1299999999999999</v>
      </c>
      <c r="G128" s="34">
        <v>7.48</v>
      </c>
      <c r="H128" t="s">
        <v>1246</v>
      </c>
      <c r="I128">
        <v>1</v>
      </c>
    </row>
    <row r="129" spans="2:9" x14ac:dyDescent="0.2">
      <c r="B129" t="s">
        <v>803</v>
      </c>
      <c r="C129" t="s">
        <v>946</v>
      </c>
      <c r="D129" t="str">
        <f t="shared" si="1"/>
        <v>WideFlangeSolidColumnsW21x93</v>
      </c>
      <c r="E129" s="34">
        <v>74.8</v>
      </c>
      <c r="F129" s="34">
        <v>1.24</v>
      </c>
      <c r="G129" s="34">
        <v>6.23</v>
      </c>
      <c r="H129" t="s">
        <v>1246</v>
      </c>
      <c r="I129">
        <v>1</v>
      </c>
    </row>
    <row r="130" spans="2:9" x14ac:dyDescent="0.2">
      <c r="B130" t="s">
        <v>803</v>
      </c>
      <c r="C130" t="s">
        <v>947</v>
      </c>
      <c r="D130" t="str">
        <f t="shared" si="1"/>
        <v>WideFlangeSolidColumnsW21x83</v>
      </c>
      <c r="E130" s="34">
        <v>74.2</v>
      </c>
      <c r="F130" s="34">
        <v>1.1200000000000001</v>
      </c>
      <c r="G130" s="34">
        <v>6.18</v>
      </c>
      <c r="H130" t="s">
        <v>1246</v>
      </c>
      <c r="I130">
        <v>1</v>
      </c>
    </row>
    <row r="131" spans="2:9" x14ac:dyDescent="0.2">
      <c r="B131" t="s">
        <v>803</v>
      </c>
      <c r="C131" t="s">
        <v>948</v>
      </c>
      <c r="D131" t="str">
        <f t="shared" si="1"/>
        <v>WideFlangeSolidColumnsW21x73</v>
      </c>
      <c r="E131" s="34">
        <v>73.8</v>
      </c>
      <c r="F131" s="34">
        <v>0.98899999999999999</v>
      </c>
      <c r="G131" s="34">
        <v>6.15</v>
      </c>
      <c r="H131" t="s">
        <v>1246</v>
      </c>
      <c r="I131">
        <v>1</v>
      </c>
    </row>
    <row r="132" spans="2:9" x14ac:dyDescent="0.2">
      <c r="B132" t="s">
        <v>803</v>
      </c>
      <c r="C132" t="s">
        <v>949</v>
      </c>
      <c r="D132" t="str">
        <f t="shared" si="1"/>
        <v>WideFlangeSolidColumnsW21x68</v>
      </c>
      <c r="E132" s="34">
        <v>73.400000000000006</v>
      </c>
      <c r="F132" s="34">
        <v>0.92600000000000005</v>
      </c>
      <c r="G132" s="34">
        <v>6.12</v>
      </c>
      <c r="H132" t="s">
        <v>1246</v>
      </c>
      <c r="I132">
        <v>1</v>
      </c>
    </row>
    <row r="133" spans="2:9" x14ac:dyDescent="0.2">
      <c r="B133" t="s">
        <v>803</v>
      </c>
      <c r="C133" t="s">
        <v>950</v>
      </c>
      <c r="D133" t="str">
        <f t="shared" si="1"/>
        <v>WideFlangeSolidColumnsW21x62</v>
      </c>
      <c r="E133" s="34">
        <v>73.3</v>
      </c>
      <c r="F133" s="34">
        <v>0.84599999999999997</v>
      </c>
      <c r="G133" s="34">
        <v>6.11</v>
      </c>
      <c r="H133" t="s">
        <v>1246</v>
      </c>
      <c r="I133">
        <v>1</v>
      </c>
    </row>
    <row r="134" spans="2:9" x14ac:dyDescent="0.2">
      <c r="B134" t="s">
        <v>803</v>
      </c>
      <c r="C134" t="s">
        <v>951</v>
      </c>
      <c r="D134" t="str">
        <f t="shared" si="1"/>
        <v>WideFlangeSolidColumnsW21x55</v>
      </c>
      <c r="E134" s="34">
        <v>72.599999999999994</v>
      </c>
      <c r="F134" s="34">
        <v>0.75800000000000001</v>
      </c>
      <c r="G134" s="34">
        <v>6.05</v>
      </c>
      <c r="H134" t="s">
        <v>1246</v>
      </c>
      <c r="I134">
        <v>1</v>
      </c>
    </row>
    <row r="135" spans="2:9" x14ac:dyDescent="0.2">
      <c r="B135" t="s">
        <v>803</v>
      </c>
      <c r="C135" t="s">
        <v>952</v>
      </c>
      <c r="D135" t="str">
        <f t="shared" si="1"/>
        <v>WideFlangeSolidColumnsW21x48</v>
      </c>
      <c r="E135" s="34">
        <v>72.099999999999994</v>
      </c>
      <c r="F135" s="34">
        <v>0.66600000000000004</v>
      </c>
      <c r="G135" s="34">
        <v>6.01</v>
      </c>
      <c r="H135" t="s">
        <v>1246</v>
      </c>
      <c r="I135">
        <v>1</v>
      </c>
    </row>
    <row r="136" spans="2:9" x14ac:dyDescent="0.2">
      <c r="B136" t="s">
        <v>803</v>
      </c>
      <c r="C136" t="s">
        <v>953</v>
      </c>
      <c r="D136" t="str">
        <f t="shared" ref="D136:D199" si="2">SUBSTITUTE(B136&amp;C136," ","")</f>
        <v>WideFlangeSolidColumnsW21x57</v>
      </c>
      <c r="E136" s="34">
        <v>66.5</v>
      </c>
      <c r="F136" s="34">
        <v>0.85699999999999998</v>
      </c>
      <c r="G136" s="34">
        <v>5.54</v>
      </c>
      <c r="H136" t="s">
        <v>1246</v>
      </c>
      <c r="I136">
        <v>1</v>
      </c>
    </row>
    <row r="137" spans="2:9" x14ac:dyDescent="0.2">
      <c r="B137" t="s">
        <v>803</v>
      </c>
      <c r="C137" t="s">
        <v>954</v>
      </c>
      <c r="D137" t="str">
        <f t="shared" si="2"/>
        <v>WideFlangeSolidColumnsW21x50</v>
      </c>
      <c r="E137" s="34">
        <v>66.3</v>
      </c>
      <c r="F137" s="34">
        <v>0.754</v>
      </c>
      <c r="G137" s="34">
        <v>5.53</v>
      </c>
      <c r="H137" t="s">
        <v>1246</v>
      </c>
      <c r="I137">
        <v>1</v>
      </c>
    </row>
    <row r="138" spans="2:9" x14ac:dyDescent="0.2">
      <c r="B138" t="s">
        <v>803</v>
      </c>
      <c r="C138" t="s">
        <v>955</v>
      </c>
      <c r="D138" t="str">
        <f t="shared" si="2"/>
        <v>WideFlangeSolidColumnsW21x44</v>
      </c>
      <c r="E138" s="34">
        <v>65.5</v>
      </c>
      <c r="F138" s="34">
        <v>0.67200000000000004</v>
      </c>
      <c r="G138" s="34">
        <v>5.46</v>
      </c>
      <c r="H138" t="s">
        <v>1246</v>
      </c>
      <c r="I138">
        <v>1</v>
      </c>
    </row>
    <row r="139" spans="2:9" x14ac:dyDescent="0.2">
      <c r="B139" t="s">
        <v>803</v>
      </c>
      <c r="C139" t="s">
        <v>956</v>
      </c>
      <c r="D139" t="str">
        <f t="shared" si="2"/>
        <v>WideFlangeSolidColumnsW18x175</v>
      </c>
      <c r="E139" s="34">
        <v>82.5</v>
      </c>
      <c r="F139" s="34">
        <v>2.12</v>
      </c>
      <c r="G139" s="34">
        <v>6.88</v>
      </c>
      <c r="H139" t="s">
        <v>1246</v>
      </c>
      <c r="I139">
        <v>1</v>
      </c>
    </row>
    <row r="140" spans="2:9" x14ac:dyDescent="0.2">
      <c r="B140" t="s">
        <v>803</v>
      </c>
      <c r="C140" t="s">
        <v>957</v>
      </c>
      <c r="D140" t="str">
        <f t="shared" si="2"/>
        <v>WideFlangeSolidColumnsW18x158</v>
      </c>
      <c r="E140" s="34">
        <v>81.8</v>
      </c>
      <c r="F140" s="34">
        <v>1.93</v>
      </c>
      <c r="G140" s="34">
        <v>6.82</v>
      </c>
      <c r="H140" t="s">
        <v>1246</v>
      </c>
      <c r="I140">
        <v>1</v>
      </c>
    </row>
    <row r="141" spans="2:9" x14ac:dyDescent="0.2">
      <c r="B141" t="s">
        <v>803</v>
      </c>
      <c r="C141" t="s">
        <v>958</v>
      </c>
      <c r="D141" t="str">
        <f t="shared" si="2"/>
        <v>WideFlangeSolidColumnsW18x143</v>
      </c>
      <c r="E141" s="34">
        <v>81</v>
      </c>
      <c r="F141" s="34">
        <v>1.77</v>
      </c>
      <c r="G141" s="34">
        <v>6.75</v>
      </c>
      <c r="H141" t="s">
        <v>1246</v>
      </c>
      <c r="I141">
        <v>1</v>
      </c>
    </row>
    <row r="142" spans="2:9" x14ac:dyDescent="0.2">
      <c r="B142" t="s">
        <v>803</v>
      </c>
      <c r="C142" t="s">
        <v>959</v>
      </c>
      <c r="D142" t="str">
        <f t="shared" si="2"/>
        <v>WideFlangeSolidColumnsW18x130</v>
      </c>
      <c r="E142" s="34">
        <v>80.5</v>
      </c>
      <c r="F142" s="34">
        <v>1.61</v>
      </c>
      <c r="G142" s="34">
        <v>6.71</v>
      </c>
      <c r="H142" t="s">
        <v>1246</v>
      </c>
      <c r="I142">
        <v>1</v>
      </c>
    </row>
    <row r="143" spans="2:9" x14ac:dyDescent="0.2">
      <c r="B143" t="s">
        <v>803</v>
      </c>
      <c r="C143" t="s">
        <v>960</v>
      </c>
      <c r="D143" t="str">
        <f t="shared" si="2"/>
        <v>WideFlangeSolidColumnsW18x119</v>
      </c>
      <c r="E143" s="34">
        <v>80.5</v>
      </c>
      <c r="F143" s="34">
        <v>1.48</v>
      </c>
      <c r="G143" s="34">
        <v>6.71</v>
      </c>
      <c r="H143" t="s">
        <v>1246</v>
      </c>
      <c r="I143">
        <v>1</v>
      </c>
    </row>
    <row r="144" spans="2:9" x14ac:dyDescent="0.2">
      <c r="B144" t="s">
        <v>803</v>
      </c>
      <c r="C144" t="s">
        <v>961</v>
      </c>
      <c r="D144" t="str">
        <f t="shared" si="2"/>
        <v>WideFlangeSolidColumnsW18x106</v>
      </c>
      <c r="E144" s="34">
        <v>79.8</v>
      </c>
      <c r="F144" s="34">
        <v>1.33</v>
      </c>
      <c r="G144" s="34">
        <v>6.65</v>
      </c>
      <c r="H144" t="s">
        <v>1246</v>
      </c>
      <c r="I144">
        <v>1</v>
      </c>
    </row>
    <row r="145" spans="2:9" x14ac:dyDescent="0.2">
      <c r="B145" t="s">
        <v>803</v>
      </c>
      <c r="C145" t="s">
        <v>962</v>
      </c>
      <c r="D145" t="str">
        <f t="shared" si="2"/>
        <v>WideFlangeSolidColumnsW18x97</v>
      </c>
      <c r="E145" s="34">
        <v>79.2</v>
      </c>
      <c r="F145" s="34">
        <v>1.22</v>
      </c>
      <c r="G145" s="34">
        <v>6.6</v>
      </c>
      <c r="H145" t="s">
        <v>1246</v>
      </c>
      <c r="I145">
        <v>1</v>
      </c>
    </row>
    <row r="146" spans="2:9" x14ac:dyDescent="0.2">
      <c r="B146" t="s">
        <v>803</v>
      </c>
      <c r="C146" t="s">
        <v>963</v>
      </c>
      <c r="D146" t="str">
        <f t="shared" si="2"/>
        <v>WideFlangeSolidColumnsW18x86</v>
      </c>
      <c r="E146" s="34">
        <v>78.900000000000006</v>
      </c>
      <c r="F146" s="34">
        <v>1.0900000000000001</v>
      </c>
      <c r="G146" s="34">
        <v>6.58</v>
      </c>
      <c r="H146" t="s">
        <v>1246</v>
      </c>
      <c r="I146">
        <v>1</v>
      </c>
    </row>
    <row r="147" spans="2:9" x14ac:dyDescent="0.2">
      <c r="B147" t="s">
        <v>803</v>
      </c>
      <c r="C147" t="s">
        <v>964</v>
      </c>
      <c r="D147" t="str">
        <f t="shared" si="2"/>
        <v>WideFlangeSolidColumnsW18x76</v>
      </c>
      <c r="E147" s="34">
        <v>78.3</v>
      </c>
      <c r="F147" s="34">
        <v>0.97099999999999997</v>
      </c>
      <c r="G147" s="34">
        <v>6.53</v>
      </c>
      <c r="H147" t="s">
        <v>1246</v>
      </c>
      <c r="I147">
        <v>1</v>
      </c>
    </row>
    <row r="148" spans="2:9" x14ac:dyDescent="0.2">
      <c r="B148" t="s">
        <v>803</v>
      </c>
      <c r="C148" t="s">
        <v>965</v>
      </c>
      <c r="D148" t="str">
        <f t="shared" si="2"/>
        <v>WideFlangeSolidColumnsW18x71</v>
      </c>
      <c r="E148" s="34">
        <v>65.599999999999994</v>
      </c>
      <c r="F148" s="34">
        <v>1.08</v>
      </c>
      <c r="G148" s="34">
        <v>5.47</v>
      </c>
      <c r="H148" t="s">
        <v>1246</v>
      </c>
      <c r="I148">
        <v>1</v>
      </c>
    </row>
    <row r="149" spans="2:9" x14ac:dyDescent="0.2">
      <c r="B149" t="s">
        <v>803</v>
      </c>
      <c r="C149" t="s">
        <v>966</v>
      </c>
      <c r="D149" t="str">
        <f t="shared" si="2"/>
        <v>WideFlangeSolidColumnsW18x65</v>
      </c>
      <c r="E149" s="34">
        <v>65.2</v>
      </c>
      <c r="F149" s="34">
        <v>0.997</v>
      </c>
      <c r="G149" s="34">
        <v>5.43</v>
      </c>
      <c r="H149" t="s">
        <v>1246</v>
      </c>
      <c r="I149">
        <v>1</v>
      </c>
    </row>
    <row r="150" spans="2:9" x14ac:dyDescent="0.2">
      <c r="B150" t="s">
        <v>803</v>
      </c>
      <c r="C150" t="s">
        <v>967</v>
      </c>
      <c r="D150" t="str">
        <f t="shared" si="2"/>
        <v>WideFlangeSolidColumnsW18x60</v>
      </c>
      <c r="E150" s="34">
        <v>65</v>
      </c>
      <c r="F150" s="34">
        <v>0.92300000000000004</v>
      </c>
      <c r="G150" s="34">
        <v>5.42</v>
      </c>
      <c r="H150" t="s">
        <v>1246</v>
      </c>
      <c r="I150">
        <v>1</v>
      </c>
    </row>
    <row r="151" spans="2:9" x14ac:dyDescent="0.2">
      <c r="B151" t="s">
        <v>803</v>
      </c>
      <c r="C151" t="s">
        <v>968</v>
      </c>
      <c r="D151" t="str">
        <f t="shared" si="2"/>
        <v>WideFlangeSolidColumnsW18x55</v>
      </c>
      <c r="E151" s="34">
        <v>64.7</v>
      </c>
      <c r="F151" s="34">
        <v>0.85</v>
      </c>
      <c r="G151" s="34">
        <v>5.39</v>
      </c>
      <c r="H151" t="s">
        <v>1246</v>
      </c>
      <c r="I151">
        <v>1</v>
      </c>
    </row>
    <row r="152" spans="2:9" x14ac:dyDescent="0.2">
      <c r="B152" t="s">
        <v>803</v>
      </c>
      <c r="C152" t="s">
        <v>969</v>
      </c>
      <c r="D152" t="str">
        <f t="shared" si="2"/>
        <v>WideFlangeSolidColumnsW18x50</v>
      </c>
      <c r="E152" s="34">
        <v>64.3</v>
      </c>
      <c r="F152" s="34">
        <v>0.77800000000000002</v>
      </c>
      <c r="G152" s="34">
        <v>5.36</v>
      </c>
      <c r="H152" t="s">
        <v>1246</v>
      </c>
      <c r="I152">
        <v>1</v>
      </c>
    </row>
    <row r="153" spans="2:9" x14ac:dyDescent="0.2">
      <c r="B153" t="s">
        <v>803</v>
      </c>
      <c r="C153" t="s">
        <v>970</v>
      </c>
      <c r="D153" t="str">
        <f t="shared" si="2"/>
        <v>WideFlangeSolidColumnsW18x46</v>
      </c>
      <c r="E153" s="34">
        <v>58.5</v>
      </c>
      <c r="F153" s="34">
        <v>0.78600000000000003</v>
      </c>
      <c r="G153" s="34">
        <v>4.88</v>
      </c>
      <c r="H153" t="s">
        <v>1246</v>
      </c>
      <c r="I153">
        <v>1</v>
      </c>
    </row>
    <row r="154" spans="2:9" x14ac:dyDescent="0.2">
      <c r="B154" t="s">
        <v>803</v>
      </c>
      <c r="C154" t="s">
        <v>971</v>
      </c>
      <c r="D154" t="str">
        <f t="shared" si="2"/>
        <v>WideFlangeSolidColumnsW18x40</v>
      </c>
      <c r="E154" s="34">
        <v>58.1</v>
      </c>
      <c r="F154" s="34">
        <v>0.68799999999999994</v>
      </c>
      <c r="G154" s="34">
        <v>4.84</v>
      </c>
      <c r="H154" t="s">
        <v>1246</v>
      </c>
      <c r="I154">
        <v>1</v>
      </c>
    </row>
    <row r="155" spans="2:9" x14ac:dyDescent="0.2">
      <c r="B155" t="s">
        <v>803</v>
      </c>
      <c r="C155" t="s">
        <v>972</v>
      </c>
      <c r="D155" t="str">
        <f t="shared" si="2"/>
        <v>WideFlangeSolidColumnsW18x35</v>
      </c>
      <c r="E155" s="34">
        <v>58.1</v>
      </c>
      <c r="F155" s="34">
        <v>0.60199999999999998</v>
      </c>
      <c r="G155" s="34">
        <v>4.84</v>
      </c>
      <c r="H155" t="s">
        <v>1246</v>
      </c>
      <c r="I155">
        <v>1</v>
      </c>
    </row>
    <row r="156" spans="2:9" x14ac:dyDescent="0.2">
      <c r="B156" t="s">
        <v>803</v>
      </c>
      <c r="C156" t="s">
        <v>973</v>
      </c>
      <c r="D156" t="str">
        <f t="shared" si="2"/>
        <v>WideFlangeSolidColumnsW16x100</v>
      </c>
      <c r="E156" s="34">
        <v>73.099999999999994</v>
      </c>
      <c r="F156" s="34">
        <v>1.37</v>
      </c>
      <c r="G156" s="34">
        <v>6.09</v>
      </c>
      <c r="H156" t="s">
        <v>1246</v>
      </c>
      <c r="I156">
        <v>1</v>
      </c>
    </row>
    <row r="157" spans="2:9" x14ac:dyDescent="0.2">
      <c r="B157" t="s">
        <v>803</v>
      </c>
      <c r="C157" t="s">
        <v>974</v>
      </c>
      <c r="D157" t="str">
        <f t="shared" si="2"/>
        <v>WideFlangeSolidColumnsW16x89</v>
      </c>
      <c r="E157" s="34">
        <v>72.8</v>
      </c>
      <c r="F157" s="34">
        <v>1.22</v>
      </c>
      <c r="G157" s="34">
        <v>6.07</v>
      </c>
      <c r="H157" t="s">
        <v>1246</v>
      </c>
      <c r="I157">
        <v>1</v>
      </c>
    </row>
    <row r="158" spans="2:9" x14ac:dyDescent="0.2">
      <c r="B158" t="s">
        <v>803</v>
      </c>
      <c r="C158" t="s">
        <v>975</v>
      </c>
      <c r="D158" t="str">
        <f t="shared" si="2"/>
        <v>WideFlangeSolidColumnsW16x77</v>
      </c>
      <c r="E158" s="34">
        <v>71.900000000000006</v>
      </c>
      <c r="F158" s="34">
        <v>1.07</v>
      </c>
      <c r="G158" s="34">
        <v>5.99</v>
      </c>
      <c r="H158" t="s">
        <v>1246</v>
      </c>
      <c r="I158">
        <v>1</v>
      </c>
    </row>
    <row r="159" spans="2:9" x14ac:dyDescent="0.2">
      <c r="B159" t="s">
        <v>803</v>
      </c>
      <c r="C159" t="s">
        <v>976</v>
      </c>
      <c r="D159" t="str">
        <f t="shared" si="2"/>
        <v>WideFlangeSolidColumnsW16x67</v>
      </c>
      <c r="E159" s="34">
        <v>71.599999999999994</v>
      </c>
      <c r="F159" s="34">
        <v>0.93600000000000005</v>
      </c>
      <c r="G159" s="34">
        <v>5.97</v>
      </c>
      <c r="H159" t="s">
        <v>1246</v>
      </c>
      <c r="I159">
        <v>1</v>
      </c>
    </row>
    <row r="160" spans="2:9" x14ac:dyDescent="0.2">
      <c r="B160" t="s">
        <v>803</v>
      </c>
      <c r="C160" t="s">
        <v>977</v>
      </c>
      <c r="D160" t="str">
        <f t="shared" si="2"/>
        <v>WideFlangeSolidColumnsW16x57</v>
      </c>
      <c r="E160" s="34">
        <v>59.2</v>
      </c>
      <c r="F160" s="34">
        <v>0.96299999999999997</v>
      </c>
      <c r="G160" s="34">
        <v>4.93</v>
      </c>
      <c r="H160" t="s">
        <v>1246</v>
      </c>
      <c r="I160">
        <v>1</v>
      </c>
    </row>
    <row r="161" spans="2:9" x14ac:dyDescent="0.2">
      <c r="B161" t="s">
        <v>803</v>
      </c>
      <c r="C161" t="s">
        <v>978</v>
      </c>
      <c r="D161" t="str">
        <f t="shared" si="2"/>
        <v>WideFlangeSolidColumnsW16x50</v>
      </c>
      <c r="E161" s="34">
        <v>59.1</v>
      </c>
      <c r="F161" s="34">
        <v>0.84599999999999997</v>
      </c>
      <c r="G161" s="34">
        <v>4.93</v>
      </c>
      <c r="H161" t="s">
        <v>1246</v>
      </c>
      <c r="I161">
        <v>1</v>
      </c>
    </row>
    <row r="162" spans="2:9" x14ac:dyDescent="0.2">
      <c r="B162" t="s">
        <v>803</v>
      </c>
      <c r="C162" t="s">
        <v>979</v>
      </c>
      <c r="D162" t="str">
        <f t="shared" si="2"/>
        <v>WideFlangeSolidColumnsW16x45</v>
      </c>
      <c r="E162" s="34">
        <v>58.7</v>
      </c>
      <c r="F162" s="34">
        <v>0.76700000000000002</v>
      </c>
      <c r="G162" s="34">
        <v>4.8899999999999997</v>
      </c>
      <c r="H162" t="s">
        <v>1246</v>
      </c>
      <c r="I162">
        <v>1</v>
      </c>
    </row>
    <row r="163" spans="2:9" x14ac:dyDescent="0.2">
      <c r="B163" t="s">
        <v>803</v>
      </c>
      <c r="C163" t="s">
        <v>980</v>
      </c>
      <c r="D163" t="str">
        <f t="shared" si="2"/>
        <v>WideFlangeSolidColumnsW16x40</v>
      </c>
      <c r="E163" s="34">
        <v>58.3</v>
      </c>
      <c r="F163" s="34">
        <v>0.68600000000000005</v>
      </c>
      <c r="G163" s="34">
        <v>4.8600000000000003</v>
      </c>
      <c r="H163" t="s">
        <v>1246</v>
      </c>
      <c r="I163">
        <v>1</v>
      </c>
    </row>
    <row r="164" spans="2:9" x14ac:dyDescent="0.2">
      <c r="B164" t="s">
        <v>803</v>
      </c>
      <c r="C164" t="s">
        <v>981</v>
      </c>
      <c r="D164" t="str">
        <f t="shared" si="2"/>
        <v>WideFlangeSolidColumnsW16x36</v>
      </c>
      <c r="E164" s="34">
        <v>58.3</v>
      </c>
      <c r="F164" s="34">
        <v>0.61699999999999999</v>
      </c>
      <c r="G164" s="34">
        <v>4.8600000000000003</v>
      </c>
      <c r="H164" t="s">
        <v>1246</v>
      </c>
      <c r="I164">
        <v>1</v>
      </c>
    </row>
    <row r="165" spans="2:9" x14ac:dyDescent="0.2">
      <c r="B165" t="s">
        <v>803</v>
      </c>
      <c r="C165" t="s">
        <v>982</v>
      </c>
      <c r="D165" t="str">
        <f t="shared" si="2"/>
        <v>WideFlangeSolidColumnsW16x31</v>
      </c>
      <c r="E165" s="34">
        <v>52.4</v>
      </c>
      <c r="F165" s="34">
        <v>0.59199999999999997</v>
      </c>
      <c r="G165" s="34">
        <v>4.37</v>
      </c>
      <c r="H165" t="s">
        <v>1246</v>
      </c>
      <c r="I165">
        <v>1</v>
      </c>
    </row>
    <row r="166" spans="2:9" x14ac:dyDescent="0.2">
      <c r="B166" t="s">
        <v>803</v>
      </c>
      <c r="C166" t="s">
        <v>983</v>
      </c>
      <c r="D166" t="str">
        <f t="shared" si="2"/>
        <v>WideFlangeSolidColumnsW16x26</v>
      </c>
      <c r="E166" s="34">
        <v>52.1</v>
      </c>
      <c r="F166" s="34">
        <v>0.499</v>
      </c>
      <c r="G166" s="34">
        <v>4.34</v>
      </c>
      <c r="H166" t="s">
        <v>1246</v>
      </c>
      <c r="I166">
        <v>1</v>
      </c>
    </row>
    <row r="167" spans="2:9" x14ac:dyDescent="0.2">
      <c r="B167" t="s">
        <v>803</v>
      </c>
      <c r="C167" t="s">
        <v>984</v>
      </c>
      <c r="D167" t="str">
        <f t="shared" si="2"/>
        <v>WideFlangeSolidColumnsW14x808</v>
      </c>
      <c r="E167" s="34">
        <v>111</v>
      </c>
      <c r="F167" s="34">
        <v>7.28</v>
      </c>
      <c r="G167" s="34">
        <v>9.25</v>
      </c>
      <c r="H167" t="s">
        <v>1246</v>
      </c>
      <c r="I167">
        <v>1</v>
      </c>
    </row>
    <row r="168" spans="2:9" x14ac:dyDescent="0.2">
      <c r="B168" t="s">
        <v>803</v>
      </c>
      <c r="C168" t="s">
        <v>985</v>
      </c>
      <c r="D168" t="str">
        <f t="shared" si="2"/>
        <v>WideFlangeSolidColumnsW14x730</v>
      </c>
      <c r="E168" s="34">
        <v>108</v>
      </c>
      <c r="F168" s="34">
        <v>6.76</v>
      </c>
      <c r="G168" s="34">
        <v>9</v>
      </c>
      <c r="H168" t="s">
        <v>1246</v>
      </c>
      <c r="I168">
        <v>1</v>
      </c>
    </row>
    <row r="169" spans="2:9" x14ac:dyDescent="0.2">
      <c r="B169" t="s">
        <v>803</v>
      </c>
      <c r="C169" t="s">
        <v>986</v>
      </c>
      <c r="D169" t="str">
        <f t="shared" si="2"/>
        <v>WideFlangeSolidColumnsW14x665</v>
      </c>
      <c r="E169" s="34">
        <v>107</v>
      </c>
      <c r="F169" s="34">
        <v>6.21</v>
      </c>
      <c r="G169" s="34">
        <v>8.92</v>
      </c>
      <c r="H169" t="s">
        <v>1246</v>
      </c>
      <c r="I169">
        <v>1</v>
      </c>
    </row>
    <row r="170" spans="2:9" x14ac:dyDescent="0.2">
      <c r="B170" t="s">
        <v>803</v>
      </c>
      <c r="C170" t="s">
        <v>987</v>
      </c>
      <c r="D170" t="str">
        <f t="shared" si="2"/>
        <v>WideFlangeSolidColumnsW14x605</v>
      </c>
      <c r="E170" s="34">
        <v>104</v>
      </c>
      <c r="F170" s="34">
        <v>5.82</v>
      </c>
      <c r="G170" s="34">
        <v>8.67</v>
      </c>
      <c r="H170" t="s">
        <v>1246</v>
      </c>
      <c r="I170">
        <v>1</v>
      </c>
    </row>
    <row r="171" spans="2:9" x14ac:dyDescent="0.2">
      <c r="B171" t="s">
        <v>803</v>
      </c>
      <c r="C171" t="s">
        <v>988</v>
      </c>
      <c r="D171" t="str">
        <f t="shared" si="2"/>
        <v>WideFlangeSolidColumnsW14x550</v>
      </c>
      <c r="E171" s="34">
        <v>103</v>
      </c>
      <c r="F171" s="34">
        <v>5.34</v>
      </c>
      <c r="G171" s="34">
        <v>8.58</v>
      </c>
      <c r="H171" t="s">
        <v>1246</v>
      </c>
      <c r="I171">
        <v>1</v>
      </c>
    </row>
    <row r="172" spans="2:9" x14ac:dyDescent="0.2">
      <c r="B172" t="s">
        <v>803</v>
      </c>
      <c r="C172" t="s">
        <v>989</v>
      </c>
      <c r="D172" t="str">
        <f t="shared" si="2"/>
        <v>WideFlangeSolidColumnsW14x500</v>
      </c>
      <c r="E172" s="34">
        <v>101</v>
      </c>
      <c r="F172" s="34">
        <v>4.95</v>
      </c>
      <c r="G172" s="34">
        <v>8.42</v>
      </c>
      <c r="H172" t="s">
        <v>1246</v>
      </c>
      <c r="I172">
        <v>1</v>
      </c>
    </row>
    <row r="173" spans="2:9" x14ac:dyDescent="0.2">
      <c r="B173" t="s">
        <v>803</v>
      </c>
      <c r="C173" t="s">
        <v>990</v>
      </c>
      <c r="D173" t="str">
        <f t="shared" si="2"/>
        <v>WideFlangeSolidColumnsW14x455</v>
      </c>
      <c r="E173" s="34">
        <v>99.1</v>
      </c>
      <c r="F173" s="34">
        <v>4.59</v>
      </c>
      <c r="G173" s="34">
        <v>8.26</v>
      </c>
      <c r="H173" t="s">
        <v>1246</v>
      </c>
      <c r="I173">
        <v>1</v>
      </c>
    </row>
    <row r="174" spans="2:9" x14ac:dyDescent="0.2">
      <c r="B174" t="s">
        <v>803</v>
      </c>
      <c r="C174" t="s">
        <v>991</v>
      </c>
      <c r="D174" t="str">
        <f t="shared" si="2"/>
        <v>WideFlangeSolidColumnsW14x426</v>
      </c>
      <c r="E174" s="34">
        <v>98.5</v>
      </c>
      <c r="F174" s="34">
        <v>4.32</v>
      </c>
      <c r="G174" s="34">
        <v>8.2100000000000009</v>
      </c>
      <c r="H174" t="s">
        <v>1246</v>
      </c>
      <c r="I174">
        <v>1</v>
      </c>
    </row>
    <row r="175" spans="2:9" x14ac:dyDescent="0.2">
      <c r="B175" t="s">
        <v>803</v>
      </c>
      <c r="C175" t="s">
        <v>992</v>
      </c>
      <c r="D175" t="str">
        <f t="shared" si="2"/>
        <v>WideFlangeSolidColumnsW14x398</v>
      </c>
      <c r="E175" s="34">
        <v>97.3</v>
      </c>
      <c r="F175" s="34">
        <v>4.09</v>
      </c>
      <c r="G175" s="34">
        <v>8.11</v>
      </c>
      <c r="H175" t="s">
        <v>1246</v>
      </c>
      <c r="I175">
        <v>1</v>
      </c>
    </row>
    <row r="176" spans="2:9" x14ac:dyDescent="0.2">
      <c r="B176" t="s">
        <v>803</v>
      </c>
      <c r="C176" t="s">
        <v>993</v>
      </c>
      <c r="D176" t="str">
        <f t="shared" si="2"/>
        <v>WideFlangeSolidColumnsW14x370</v>
      </c>
      <c r="E176" s="34">
        <v>96.4</v>
      </c>
      <c r="F176" s="34">
        <v>3.84</v>
      </c>
      <c r="G176" s="34">
        <v>8.0299999999999994</v>
      </c>
      <c r="H176" t="s">
        <v>1246</v>
      </c>
      <c r="I176">
        <v>1</v>
      </c>
    </row>
    <row r="177" spans="2:9" x14ac:dyDescent="0.2">
      <c r="B177" t="s">
        <v>803</v>
      </c>
      <c r="C177" t="s">
        <v>994</v>
      </c>
      <c r="D177" t="str">
        <f t="shared" si="2"/>
        <v>WideFlangeSolidColumnsW14x342</v>
      </c>
      <c r="E177" s="34">
        <v>95.5</v>
      </c>
      <c r="F177" s="34">
        <v>3.58</v>
      </c>
      <c r="G177" s="34">
        <v>7.96</v>
      </c>
      <c r="H177" t="s">
        <v>1246</v>
      </c>
      <c r="I177">
        <v>1</v>
      </c>
    </row>
    <row r="178" spans="2:9" x14ac:dyDescent="0.2">
      <c r="B178" t="s">
        <v>803</v>
      </c>
      <c r="C178" t="s">
        <v>995</v>
      </c>
      <c r="D178" t="str">
        <f t="shared" si="2"/>
        <v>WideFlangeSolidColumnsW14x311</v>
      </c>
      <c r="E178" s="34">
        <v>94.3</v>
      </c>
      <c r="F178" s="34">
        <v>3.3</v>
      </c>
      <c r="G178" s="34">
        <v>7.86</v>
      </c>
      <c r="H178" t="s">
        <v>1246</v>
      </c>
      <c r="I178">
        <v>1</v>
      </c>
    </row>
    <row r="179" spans="2:9" x14ac:dyDescent="0.2">
      <c r="B179" t="s">
        <v>803</v>
      </c>
      <c r="C179" t="s">
        <v>996</v>
      </c>
      <c r="D179" t="str">
        <f t="shared" si="2"/>
        <v>WideFlangeSolidColumnsW14x283</v>
      </c>
      <c r="E179" s="34">
        <v>93.4</v>
      </c>
      <c r="F179" s="34">
        <v>3.03</v>
      </c>
      <c r="G179" s="34">
        <v>7.78</v>
      </c>
      <c r="H179" t="s">
        <v>1246</v>
      </c>
      <c r="I179">
        <v>1</v>
      </c>
    </row>
    <row r="180" spans="2:9" x14ac:dyDescent="0.2">
      <c r="B180" t="s">
        <v>803</v>
      </c>
      <c r="C180" t="s">
        <v>997</v>
      </c>
      <c r="D180" t="str">
        <f t="shared" si="2"/>
        <v>WideFlangeSolidColumnsW14x257</v>
      </c>
      <c r="E180" s="34">
        <v>92.5</v>
      </c>
      <c r="F180" s="34">
        <v>2.78</v>
      </c>
      <c r="G180" s="34">
        <v>7.71</v>
      </c>
      <c r="H180" t="s">
        <v>1246</v>
      </c>
      <c r="I180">
        <v>1</v>
      </c>
    </row>
    <row r="181" spans="2:9" x14ac:dyDescent="0.2">
      <c r="B181" t="s">
        <v>803</v>
      </c>
      <c r="C181" t="s">
        <v>998</v>
      </c>
      <c r="D181" t="str">
        <f t="shared" si="2"/>
        <v>WideFlangeSolidColumnsW14x233</v>
      </c>
      <c r="E181" s="34">
        <v>91.5</v>
      </c>
      <c r="F181" s="34">
        <v>2.5499999999999998</v>
      </c>
      <c r="G181" s="34">
        <v>7.63</v>
      </c>
      <c r="H181" t="s">
        <v>1246</v>
      </c>
      <c r="I181">
        <v>1</v>
      </c>
    </row>
    <row r="182" spans="2:9" x14ac:dyDescent="0.2">
      <c r="B182" t="s">
        <v>803</v>
      </c>
      <c r="C182" t="s">
        <v>999</v>
      </c>
      <c r="D182" t="str">
        <f t="shared" si="2"/>
        <v>WideFlangeSolidColumnsW14x211</v>
      </c>
      <c r="E182" s="34">
        <v>91</v>
      </c>
      <c r="F182" s="34">
        <v>2.3199999999999998</v>
      </c>
      <c r="G182" s="34">
        <v>7.58</v>
      </c>
      <c r="H182" t="s">
        <v>1246</v>
      </c>
      <c r="I182">
        <v>1</v>
      </c>
    </row>
    <row r="183" spans="2:9" x14ac:dyDescent="0.2">
      <c r="B183" t="s">
        <v>803</v>
      </c>
      <c r="C183" t="s">
        <v>1000</v>
      </c>
      <c r="D183" t="str">
        <f t="shared" si="2"/>
        <v>WideFlangeSolidColumnsW14x193</v>
      </c>
      <c r="E183" s="34">
        <v>90</v>
      </c>
      <c r="F183" s="34">
        <v>2.14</v>
      </c>
      <c r="G183" s="34">
        <v>7.5</v>
      </c>
      <c r="H183" t="s">
        <v>1246</v>
      </c>
      <c r="I183">
        <v>1</v>
      </c>
    </row>
    <row r="184" spans="2:9" x14ac:dyDescent="0.2">
      <c r="B184" t="s">
        <v>803</v>
      </c>
      <c r="C184" t="s">
        <v>1001</v>
      </c>
      <c r="D184" t="str">
        <f t="shared" si="2"/>
        <v>WideFlangeSolidColumnsW14x176</v>
      </c>
      <c r="E184" s="34">
        <v>89.8</v>
      </c>
      <c r="F184" s="34">
        <v>1.96</v>
      </c>
      <c r="G184" s="34">
        <v>7.48</v>
      </c>
      <c r="H184" t="s">
        <v>1246</v>
      </c>
      <c r="I184">
        <v>1</v>
      </c>
    </row>
    <row r="185" spans="2:9" x14ac:dyDescent="0.2">
      <c r="B185" t="s">
        <v>803</v>
      </c>
      <c r="C185" t="s">
        <v>1002</v>
      </c>
      <c r="D185" t="str">
        <f t="shared" si="2"/>
        <v>WideFlangeSolidColumnsW14x159</v>
      </c>
      <c r="E185" s="34">
        <v>89.1</v>
      </c>
      <c r="F185" s="34">
        <v>1.78</v>
      </c>
      <c r="G185" s="34">
        <v>7.43</v>
      </c>
      <c r="H185" t="s">
        <v>1246</v>
      </c>
      <c r="I185">
        <v>1</v>
      </c>
    </row>
    <row r="186" spans="2:9" x14ac:dyDescent="0.2">
      <c r="B186" t="s">
        <v>803</v>
      </c>
      <c r="C186" t="s">
        <v>1003</v>
      </c>
      <c r="D186" t="str">
        <f t="shared" si="2"/>
        <v>WideFlangeSolidColumnsW14x145</v>
      </c>
      <c r="E186" s="34">
        <v>88.2</v>
      </c>
      <c r="F186" s="34">
        <v>1.64</v>
      </c>
      <c r="G186" s="34">
        <v>7.35</v>
      </c>
      <c r="H186" t="s">
        <v>1246</v>
      </c>
      <c r="I186">
        <v>1</v>
      </c>
    </row>
    <row r="187" spans="2:9" x14ac:dyDescent="0.2">
      <c r="B187" t="s">
        <v>803</v>
      </c>
      <c r="C187" t="s">
        <v>1004</v>
      </c>
      <c r="D187" t="str">
        <f t="shared" si="2"/>
        <v>WideFlangeSolidColumnsW14x132</v>
      </c>
      <c r="E187" s="34">
        <v>84.7</v>
      </c>
      <c r="F187" s="34">
        <v>1.56</v>
      </c>
      <c r="G187" s="34">
        <v>7.06</v>
      </c>
      <c r="H187" t="s">
        <v>1246</v>
      </c>
      <c r="I187">
        <v>1</v>
      </c>
    </row>
    <row r="188" spans="2:9" x14ac:dyDescent="0.2">
      <c r="B188" t="s">
        <v>803</v>
      </c>
      <c r="C188" t="s">
        <v>1005</v>
      </c>
      <c r="D188" t="str">
        <f t="shared" si="2"/>
        <v>WideFlangeSolidColumnsW14x120</v>
      </c>
      <c r="E188" s="34">
        <v>84.8</v>
      </c>
      <c r="F188" s="34">
        <v>1.42</v>
      </c>
      <c r="G188" s="34">
        <v>7.07</v>
      </c>
      <c r="H188" t="s">
        <v>1246</v>
      </c>
      <c r="I188">
        <v>1</v>
      </c>
    </row>
    <row r="189" spans="2:9" x14ac:dyDescent="0.2">
      <c r="B189" t="s">
        <v>803</v>
      </c>
      <c r="C189" t="s">
        <v>1006</v>
      </c>
      <c r="D189" t="str">
        <f t="shared" si="2"/>
        <v>WideFlangeSolidColumnsW14x109</v>
      </c>
      <c r="E189" s="34">
        <v>84.2</v>
      </c>
      <c r="F189" s="34">
        <v>1.29</v>
      </c>
      <c r="G189" s="34">
        <v>7.02</v>
      </c>
      <c r="H189" t="s">
        <v>1246</v>
      </c>
      <c r="I189">
        <v>1</v>
      </c>
    </row>
    <row r="190" spans="2:9" x14ac:dyDescent="0.2">
      <c r="B190" t="s">
        <v>803</v>
      </c>
      <c r="C190" t="s">
        <v>1007</v>
      </c>
      <c r="D190" t="str">
        <f t="shared" si="2"/>
        <v>WideFlangeSolidColumnsW14x99</v>
      </c>
      <c r="E190" s="34">
        <v>83.8</v>
      </c>
      <c r="F190" s="34">
        <v>1.18</v>
      </c>
      <c r="G190" s="34">
        <v>6.98</v>
      </c>
      <c r="H190" t="s">
        <v>1246</v>
      </c>
      <c r="I190">
        <v>1</v>
      </c>
    </row>
    <row r="191" spans="2:9" x14ac:dyDescent="0.2">
      <c r="B191" t="s">
        <v>803</v>
      </c>
      <c r="C191" t="s">
        <v>1008</v>
      </c>
      <c r="D191" t="str">
        <f t="shared" si="2"/>
        <v>WideFlangeSolidColumnsW14x90</v>
      </c>
      <c r="E191" s="34">
        <v>83.2</v>
      </c>
      <c r="F191" s="34">
        <v>1.08</v>
      </c>
      <c r="G191" s="34">
        <v>6.93</v>
      </c>
      <c r="H191" t="s">
        <v>1246</v>
      </c>
      <c r="I191">
        <v>1</v>
      </c>
    </row>
    <row r="192" spans="2:9" x14ac:dyDescent="0.2">
      <c r="B192" t="s">
        <v>803</v>
      </c>
      <c r="C192" t="s">
        <v>1009</v>
      </c>
      <c r="D192" t="str">
        <f t="shared" si="2"/>
        <v>WideFlangeSolidColumnsW14x82</v>
      </c>
      <c r="E192" s="34">
        <v>66.599999999999994</v>
      </c>
      <c r="F192" s="34">
        <v>1.23</v>
      </c>
      <c r="G192" s="34">
        <v>5.55</v>
      </c>
      <c r="H192" t="s">
        <v>1246</v>
      </c>
      <c r="I192">
        <v>1</v>
      </c>
    </row>
    <row r="193" spans="2:9" x14ac:dyDescent="0.2">
      <c r="B193" t="s">
        <v>803</v>
      </c>
      <c r="C193" t="s">
        <v>1010</v>
      </c>
      <c r="D193" t="str">
        <f t="shared" si="2"/>
        <v>WideFlangeSolidColumnsW14x74</v>
      </c>
      <c r="E193" s="34">
        <v>66.3</v>
      </c>
      <c r="F193" s="34">
        <v>1.1200000000000001</v>
      </c>
      <c r="G193" s="34">
        <v>5.53</v>
      </c>
      <c r="H193" t="s">
        <v>1246</v>
      </c>
      <c r="I193">
        <v>1</v>
      </c>
    </row>
    <row r="194" spans="2:9" x14ac:dyDescent="0.2">
      <c r="B194" t="s">
        <v>803</v>
      </c>
      <c r="C194" t="s">
        <v>1011</v>
      </c>
      <c r="D194" t="str">
        <f t="shared" si="2"/>
        <v>WideFlangeSolidColumnsW14x68</v>
      </c>
      <c r="E194" s="34">
        <v>65.7</v>
      </c>
      <c r="F194" s="34">
        <v>1.04</v>
      </c>
      <c r="G194" s="34">
        <v>5.48</v>
      </c>
      <c r="H194" t="s">
        <v>1246</v>
      </c>
      <c r="I194">
        <v>1</v>
      </c>
    </row>
    <row r="195" spans="2:9" x14ac:dyDescent="0.2">
      <c r="B195" t="s">
        <v>803</v>
      </c>
      <c r="C195" t="s">
        <v>1012</v>
      </c>
      <c r="D195" t="str">
        <f t="shared" si="2"/>
        <v>WideFlangeSolidColumnsW14x61</v>
      </c>
      <c r="E195" s="34">
        <v>65.7</v>
      </c>
      <c r="F195" s="34">
        <v>0.92800000000000005</v>
      </c>
      <c r="G195" s="34">
        <v>5.48</v>
      </c>
      <c r="H195" t="s">
        <v>1246</v>
      </c>
      <c r="I195">
        <v>1</v>
      </c>
    </row>
    <row r="196" spans="2:9" x14ac:dyDescent="0.2">
      <c r="B196" t="s">
        <v>803</v>
      </c>
      <c r="C196" t="s">
        <v>1013</v>
      </c>
      <c r="D196" t="str">
        <f t="shared" si="2"/>
        <v>WideFlangeSolidColumnsW14x53</v>
      </c>
      <c r="E196" s="34">
        <v>57.9</v>
      </c>
      <c r="F196" s="34">
        <v>0.91500000000000004</v>
      </c>
      <c r="G196" s="34">
        <v>4.83</v>
      </c>
      <c r="H196" t="s">
        <v>1246</v>
      </c>
      <c r="I196">
        <v>1</v>
      </c>
    </row>
    <row r="197" spans="2:9" x14ac:dyDescent="0.2">
      <c r="B197" t="s">
        <v>803</v>
      </c>
      <c r="C197" t="s">
        <v>1014</v>
      </c>
      <c r="D197" t="str">
        <f t="shared" si="2"/>
        <v>WideFlangeSolidColumnsW14x48</v>
      </c>
      <c r="E197" s="34">
        <v>57.5</v>
      </c>
      <c r="F197" s="34">
        <v>0.83499999999999996</v>
      </c>
      <c r="G197" s="34">
        <v>4.79</v>
      </c>
      <c r="H197" t="s">
        <v>1246</v>
      </c>
      <c r="I197">
        <v>1</v>
      </c>
    </row>
    <row r="198" spans="2:9" x14ac:dyDescent="0.2">
      <c r="B198" t="s">
        <v>803</v>
      </c>
      <c r="C198" t="s">
        <v>1015</v>
      </c>
      <c r="D198" t="str">
        <f t="shared" si="2"/>
        <v>WideFlangeSolidColumnsW14x43</v>
      </c>
      <c r="E198" s="34">
        <v>57.2</v>
      </c>
      <c r="F198" s="34">
        <v>0.752</v>
      </c>
      <c r="G198" s="34">
        <v>4.7699999999999996</v>
      </c>
      <c r="H198" t="s">
        <v>1246</v>
      </c>
      <c r="I198">
        <v>1</v>
      </c>
    </row>
    <row r="199" spans="2:9" x14ac:dyDescent="0.2">
      <c r="B199" t="s">
        <v>803</v>
      </c>
      <c r="C199" t="s">
        <v>1016</v>
      </c>
      <c r="D199" t="str">
        <f t="shared" si="2"/>
        <v>WideFlangeSolidColumnsW14x38</v>
      </c>
      <c r="E199" s="34">
        <v>53.8</v>
      </c>
      <c r="F199" s="34">
        <v>0.70599999999999996</v>
      </c>
      <c r="G199" s="34">
        <v>4.4800000000000004</v>
      </c>
      <c r="H199" t="s">
        <v>1246</v>
      </c>
      <c r="I199">
        <v>1</v>
      </c>
    </row>
    <row r="200" spans="2:9" x14ac:dyDescent="0.2">
      <c r="B200" t="s">
        <v>803</v>
      </c>
      <c r="C200" t="s">
        <v>1017</v>
      </c>
      <c r="D200" t="str">
        <f t="shared" ref="D200:D263" si="3">SUBSTITUTE(B200&amp;C200," ","")</f>
        <v>WideFlangeSolidColumnsW14x34</v>
      </c>
      <c r="E200" s="34">
        <v>53.7</v>
      </c>
      <c r="F200" s="34">
        <v>0.63300000000000001</v>
      </c>
      <c r="G200" s="34">
        <v>4.4800000000000004</v>
      </c>
      <c r="H200" t="s">
        <v>1246</v>
      </c>
      <c r="I200">
        <v>1</v>
      </c>
    </row>
    <row r="201" spans="2:9" x14ac:dyDescent="0.2">
      <c r="B201" t="s">
        <v>803</v>
      </c>
      <c r="C201" t="s">
        <v>1018</v>
      </c>
      <c r="D201" t="str">
        <f t="shared" si="3"/>
        <v>WideFlangeSolidColumnsW14x30</v>
      </c>
      <c r="E201" s="34">
        <v>53.4</v>
      </c>
      <c r="F201" s="34">
        <v>0.56200000000000006</v>
      </c>
      <c r="G201" s="34">
        <v>4.45</v>
      </c>
      <c r="H201" t="s">
        <v>1246</v>
      </c>
      <c r="I201">
        <v>1</v>
      </c>
    </row>
    <row r="202" spans="2:9" x14ac:dyDescent="0.2">
      <c r="B202" t="s">
        <v>803</v>
      </c>
      <c r="C202" t="s">
        <v>1019</v>
      </c>
      <c r="D202" t="str">
        <f t="shared" si="3"/>
        <v>WideFlangeSolidColumnsW14x26</v>
      </c>
      <c r="E202" s="34">
        <v>46.5</v>
      </c>
      <c r="F202" s="34">
        <v>0.55900000000000005</v>
      </c>
      <c r="G202" s="34">
        <v>3.88</v>
      </c>
      <c r="H202" t="s">
        <v>1246</v>
      </c>
      <c r="I202">
        <v>1</v>
      </c>
    </row>
    <row r="203" spans="2:9" x14ac:dyDescent="0.2">
      <c r="B203" t="s">
        <v>803</v>
      </c>
      <c r="C203" t="s">
        <v>1020</v>
      </c>
      <c r="D203" t="str">
        <f t="shared" si="3"/>
        <v>WideFlangeSolidColumnsW14x22</v>
      </c>
      <c r="E203" s="34">
        <v>46.2</v>
      </c>
      <c r="F203" s="34">
        <v>0.47599999999999998</v>
      </c>
      <c r="G203" s="34">
        <v>3.85</v>
      </c>
      <c r="H203" t="s">
        <v>1246</v>
      </c>
      <c r="I203">
        <v>1</v>
      </c>
    </row>
    <row r="204" spans="2:9" x14ac:dyDescent="0.2">
      <c r="B204" t="s">
        <v>803</v>
      </c>
      <c r="C204" t="s">
        <v>1021</v>
      </c>
      <c r="D204" t="str">
        <f t="shared" si="3"/>
        <v>WideFlangeSolidColumnsW12x336</v>
      </c>
      <c r="E204" s="34">
        <v>82.7</v>
      </c>
      <c r="F204" s="34">
        <v>4.0599999999999996</v>
      </c>
      <c r="G204" s="34">
        <v>6.89</v>
      </c>
      <c r="H204" t="s">
        <v>1246</v>
      </c>
      <c r="I204">
        <v>1</v>
      </c>
    </row>
    <row r="205" spans="2:9" x14ac:dyDescent="0.2">
      <c r="B205" t="s">
        <v>803</v>
      </c>
      <c r="C205" t="s">
        <v>1022</v>
      </c>
      <c r="D205" t="str">
        <f t="shared" si="3"/>
        <v>WideFlangeSolidColumnsW12x305</v>
      </c>
      <c r="E205" s="34">
        <v>81.099999999999994</v>
      </c>
      <c r="F205" s="34">
        <v>3.76</v>
      </c>
      <c r="G205" s="34">
        <v>6.76</v>
      </c>
      <c r="H205" t="s">
        <v>1246</v>
      </c>
      <c r="I205">
        <v>1</v>
      </c>
    </row>
    <row r="206" spans="2:9" x14ac:dyDescent="0.2">
      <c r="B206" t="s">
        <v>803</v>
      </c>
      <c r="C206" t="s">
        <v>1023</v>
      </c>
      <c r="D206" t="str">
        <f t="shared" si="3"/>
        <v>WideFlangeSolidColumnsW12x279</v>
      </c>
      <c r="E206" s="34">
        <v>79.7</v>
      </c>
      <c r="F206" s="34">
        <v>3.5</v>
      </c>
      <c r="G206" s="34">
        <v>6.64</v>
      </c>
      <c r="H206" t="s">
        <v>1246</v>
      </c>
      <c r="I206">
        <v>1</v>
      </c>
    </row>
    <row r="207" spans="2:9" x14ac:dyDescent="0.2">
      <c r="B207" t="s">
        <v>803</v>
      </c>
      <c r="C207" t="s">
        <v>1024</v>
      </c>
      <c r="D207" t="str">
        <f t="shared" si="3"/>
        <v>WideFlangeSolidColumnsW12x252</v>
      </c>
      <c r="E207" s="34">
        <v>78.7</v>
      </c>
      <c r="F207" s="34">
        <v>3.2</v>
      </c>
      <c r="G207" s="34">
        <v>6.56</v>
      </c>
      <c r="H207" t="s">
        <v>1246</v>
      </c>
      <c r="I207">
        <v>1</v>
      </c>
    </row>
    <row r="208" spans="2:9" x14ac:dyDescent="0.2">
      <c r="B208" t="s">
        <v>803</v>
      </c>
      <c r="C208" t="s">
        <v>1025</v>
      </c>
      <c r="D208" t="str">
        <f t="shared" si="3"/>
        <v>WideFlangeSolidColumnsW12x230</v>
      </c>
      <c r="E208" s="34">
        <v>77.599999999999994</v>
      </c>
      <c r="F208" s="34">
        <v>2.96</v>
      </c>
      <c r="G208" s="34">
        <v>6.47</v>
      </c>
      <c r="H208" t="s">
        <v>1246</v>
      </c>
      <c r="I208">
        <v>1</v>
      </c>
    </row>
    <row r="209" spans="2:9" x14ac:dyDescent="0.2">
      <c r="B209" t="s">
        <v>803</v>
      </c>
      <c r="C209" t="s">
        <v>1026</v>
      </c>
      <c r="D209" t="str">
        <f t="shared" si="3"/>
        <v>WideFlangeSolidColumnsW12x210</v>
      </c>
      <c r="E209" s="34">
        <v>77</v>
      </c>
      <c r="F209" s="34">
        <v>2.73</v>
      </c>
      <c r="G209" s="34">
        <v>6.42</v>
      </c>
      <c r="H209" t="s">
        <v>1246</v>
      </c>
      <c r="I209">
        <v>1</v>
      </c>
    </row>
    <row r="210" spans="2:9" x14ac:dyDescent="0.2">
      <c r="B210" t="s">
        <v>803</v>
      </c>
      <c r="C210" t="s">
        <v>1027</v>
      </c>
      <c r="D210" t="str">
        <f t="shared" si="3"/>
        <v>WideFlangeSolidColumnsW12x190</v>
      </c>
      <c r="E210" s="34">
        <v>76.099999999999994</v>
      </c>
      <c r="F210" s="34">
        <v>2.5</v>
      </c>
      <c r="G210" s="34">
        <v>6.34</v>
      </c>
      <c r="H210" t="s">
        <v>1246</v>
      </c>
      <c r="I210">
        <v>1</v>
      </c>
    </row>
    <row r="211" spans="2:9" x14ac:dyDescent="0.2">
      <c r="B211" t="s">
        <v>803</v>
      </c>
      <c r="C211" t="s">
        <v>1028</v>
      </c>
      <c r="D211" t="str">
        <f t="shared" si="3"/>
        <v>WideFlangeSolidColumnsW12x170</v>
      </c>
      <c r="E211" s="34">
        <v>75.2</v>
      </c>
      <c r="F211" s="34">
        <v>2.2599999999999998</v>
      </c>
      <c r="G211" s="34">
        <v>6.27</v>
      </c>
      <c r="H211" t="s">
        <v>1246</v>
      </c>
      <c r="I211">
        <v>1</v>
      </c>
    </row>
    <row r="212" spans="2:9" x14ac:dyDescent="0.2">
      <c r="B212" t="s">
        <v>803</v>
      </c>
      <c r="C212" t="s">
        <v>1029</v>
      </c>
      <c r="D212" t="str">
        <f t="shared" si="3"/>
        <v>WideFlangeSolidColumnsW12x152</v>
      </c>
      <c r="E212" s="34">
        <v>74.599999999999994</v>
      </c>
      <c r="F212" s="34">
        <v>2.04</v>
      </c>
      <c r="G212" s="34">
        <v>6.22</v>
      </c>
      <c r="H212" t="s">
        <v>1246</v>
      </c>
      <c r="I212">
        <v>1</v>
      </c>
    </row>
    <row r="213" spans="2:9" x14ac:dyDescent="0.2">
      <c r="B213" t="s">
        <v>803</v>
      </c>
      <c r="C213" t="s">
        <v>1030</v>
      </c>
      <c r="D213" t="str">
        <f t="shared" si="3"/>
        <v>WideFlangeSolidColumnsW12x136</v>
      </c>
      <c r="E213" s="34">
        <v>73.3</v>
      </c>
      <c r="F213" s="34">
        <v>1.86</v>
      </c>
      <c r="G213" s="34">
        <v>6.11</v>
      </c>
      <c r="H213" t="s">
        <v>1246</v>
      </c>
      <c r="I213">
        <v>1</v>
      </c>
    </row>
    <row r="214" spans="2:9" x14ac:dyDescent="0.2">
      <c r="B214" t="s">
        <v>803</v>
      </c>
      <c r="C214" t="s">
        <v>1031</v>
      </c>
      <c r="D214" t="str">
        <f t="shared" si="3"/>
        <v>WideFlangeSolidColumnsW12x120</v>
      </c>
      <c r="E214" s="34">
        <v>72.7</v>
      </c>
      <c r="F214" s="34">
        <v>1.65</v>
      </c>
      <c r="G214" s="34">
        <v>6.06</v>
      </c>
      <c r="H214" t="s">
        <v>1246</v>
      </c>
      <c r="I214">
        <v>1</v>
      </c>
    </row>
    <row r="215" spans="2:9" x14ac:dyDescent="0.2">
      <c r="B215" t="s">
        <v>803</v>
      </c>
      <c r="C215" t="s">
        <v>1032</v>
      </c>
      <c r="D215" t="str">
        <f t="shared" si="3"/>
        <v>WideFlangeSolidColumnsW12x106</v>
      </c>
      <c r="E215" s="34">
        <v>72.099999999999994</v>
      </c>
      <c r="F215" s="34">
        <v>1.47</v>
      </c>
      <c r="G215" s="34">
        <v>6.01</v>
      </c>
      <c r="H215" t="s">
        <v>1246</v>
      </c>
      <c r="I215">
        <v>1</v>
      </c>
    </row>
    <row r="216" spans="2:9" x14ac:dyDescent="0.2">
      <c r="B216" t="s">
        <v>803</v>
      </c>
      <c r="C216" t="s">
        <v>1033</v>
      </c>
      <c r="D216" t="str">
        <f t="shared" si="3"/>
        <v>WideFlangeSolidColumnsW12x96</v>
      </c>
      <c r="E216" s="34">
        <v>71.900000000000006</v>
      </c>
      <c r="F216" s="34">
        <v>1.34</v>
      </c>
      <c r="G216" s="34">
        <v>5.99</v>
      </c>
      <c r="H216" t="s">
        <v>1246</v>
      </c>
      <c r="I216">
        <v>1</v>
      </c>
    </row>
    <row r="217" spans="2:9" x14ac:dyDescent="0.2">
      <c r="B217" t="s">
        <v>803</v>
      </c>
      <c r="C217" t="s">
        <v>1034</v>
      </c>
      <c r="D217" t="str">
        <f t="shared" si="3"/>
        <v>WideFlangeSolidColumnsW12x87</v>
      </c>
      <c r="E217" s="34">
        <v>71.2</v>
      </c>
      <c r="F217" s="34">
        <v>1.22</v>
      </c>
      <c r="G217" s="34">
        <v>5.93</v>
      </c>
      <c r="H217" t="s">
        <v>1246</v>
      </c>
      <c r="I217">
        <v>1</v>
      </c>
    </row>
    <row r="218" spans="2:9" x14ac:dyDescent="0.2">
      <c r="B218" t="s">
        <v>803</v>
      </c>
      <c r="C218" t="s">
        <v>1035</v>
      </c>
      <c r="D218" t="str">
        <f t="shared" si="3"/>
        <v>WideFlangeSolidColumnsW12x79</v>
      </c>
      <c r="E218" s="34">
        <v>70.900000000000006</v>
      </c>
      <c r="F218" s="34">
        <v>1.1100000000000001</v>
      </c>
      <c r="G218" s="34">
        <v>5.91</v>
      </c>
      <c r="H218" t="s">
        <v>1246</v>
      </c>
      <c r="I218">
        <v>1</v>
      </c>
    </row>
    <row r="219" spans="2:9" x14ac:dyDescent="0.2">
      <c r="B219" t="s">
        <v>803</v>
      </c>
      <c r="C219" t="s">
        <v>1036</v>
      </c>
      <c r="D219" t="str">
        <f t="shared" si="3"/>
        <v>WideFlangeSolidColumnsW12x72</v>
      </c>
      <c r="E219" s="34">
        <v>70.3</v>
      </c>
      <c r="F219" s="34">
        <v>1.02</v>
      </c>
      <c r="G219" s="34">
        <v>5.86</v>
      </c>
      <c r="H219" t="s">
        <v>1246</v>
      </c>
      <c r="I219">
        <v>1</v>
      </c>
    </row>
    <row r="220" spans="2:9" x14ac:dyDescent="0.2">
      <c r="B220" t="s">
        <v>803</v>
      </c>
      <c r="C220" t="s">
        <v>1037</v>
      </c>
      <c r="D220" t="str">
        <f t="shared" si="3"/>
        <v>WideFlangeSolidColumnsW12x65</v>
      </c>
      <c r="E220" s="34">
        <v>70.3</v>
      </c>
      <c r="F220" s="34">
        <v>0.92500000000000004</v>
      </c>
      <c r="G220" s="34">
        <v>5.86</v>
      </c>
      <c r="H220" t="s">
        <v>1246</v>
      </c>
      <c r="I220">
        <v>1</v>
      </c>
    </row>
    <row r="221" spans="2:9" x14ac:dyDescent="0.2">
      <c r="B221" t="s">
        <v>803</v>
      </c>
      <c r="C221" t="s">
        <v>1038</v>
      </c>
      <c r="D221" t="str">
        <f t="shared" si="3"/>
        <v>WideFlangeSolidColumnsW12x58</v>
      </c>
      <c r="E221" s="34">
        <v>62.7</v>
      </c>
      <c r="F221" s="34">
        <v>0.92500000000000004</v>
      </c>
      <c r="G221" s="34">
        <v>5.23</v>
      </c>
      <c r="H221" t="s">
        <v>1246</v>
      </c>
      <c r="I221">
        <v>1</v>
      </c>
    </row>
    <row r="222" spans="2:9" x14ac:dyDescent="0.2">
      <c r="B222" t="s">
        <v>803</v>
      </c>
      <c r="C222" t="s">
        <v>1039</v>
      </c>
      <c r="D222" t="str">
        <f t="shared" si="3"/>
        <v>WideFlangeSolidColumnsW12x53</v>
      </c>
      <c r="E222" s="34">
        <v>62</v>
      </c>
      <c r="F222" s="34">
        <v>0.85499999999999998</v>
      </c>
      <c r="G222" s="34">
        <v>5.17</v>
      </c>
      <c r="H222" t="s">
        <v>1246</v>
      </c>
      <c r="I222">
        <v>1</v>
      </c>
    </row>
    <row r="223" spans="2:9" x14ac:dyDescent="0.2">
      <c r="B223" t="s">
        <v>803</v>
      </c>
      <c r="C223" t="s">
        <v>1040</v>
      </c>
      <c r="D223" t="str">
        <f t="shared" si="3"/>
        <v>WideFlangeSolidColumnsW12x50</v>
      </c>
      <c r="E223" s="34">
        <v>55</v>
      </c>
      <c r="F223" s="34">
        <v>0.90900000000000003</v>
      </c>
      <c r="G223" s="34">
        <v>4.58</v>
      </c>
      <c r="H223" t="s">
        <v>1246</v>
      </c>
      <c r="I223">
        <v>1</v>
      </c>
    </row>
    <row r="224" spans="2:9" x14ac:dyDescent="0.2">
      <c r="B224" t="s">
        <v>803</v>
      </c>
      <c r="C224" t="s">
        <v>1041</v>
      </c>
      <c r="D224" t="str">
        <f t="shared" si="3"/>
        <v>WideFlangeSolidColumnsW12x45</v>
      </c>
      <c r="E224" s="34">
        <v>54.3</v>
      </c>
      <c r="F224" s="34">
        <v>0.82899999999999996</v>
      </c>
      <c r="G224" s="34">
        <v>4.53</v>
      </c>
      <c r="H224" t="s">
        <v>1246</v>
      </c>
      <c r="I224">
        <v>1</v>
      </c>
    </row>
    <row r="225" spans="2:9" x14ac:dyDescent="0.2">
      <c r="B225" t="s">
        <v>803</v>
      </c>
      <c r="C225" t="s">
        <v>1042</v>
      </c>
      <c r="D225" t="str">
        <f t="shared" si="3"/>
        <v>WideFlangeSolidColumnsW12x40</v>
      </c>
      <c r="E225" s="34">
        <v>54.5</v>
      </c>
      <c r="F225" s="34">
        <v>0.73399999999999999</v>
      </c>
      <c r="G225" s="34">
        <v>4.54</v>
      </c>
      <c r="H225" t="s">
        <v>1246</v>
      </c>
      <c r="I225">
        <v>1</v>
      </c>
    </row>
    <row r="226" spans="2:9" x14ac:dyDescent="0.2">
      <c r="B226" t="s">
        <v>803</v>
      </c>
      <c r="C226" t="s">
        <v>1043</v>
      </c>
      <c r="D226" t="str">
        <f t="shared" si="3"/>
        <v>WideFlangeSolidColumnsW12x35</v>
      </c>
      <c r="E226" s="34">
        <v>49.8</v>
      </c>
      <c r="F226" s="34">
        <v>0.70299999999999996</v>
      </c>
      <c r="G226" s="34">
        <v>4.1500000000000004</v>
      </c>
      <c r="H226" t="s">
        <v>1246</v>
      </c>
      <c r="I226">
        <v>1</v>
      </c>
    </row>
    <row r="227" spans="2:9" x14ac:dyDescent="0.2">
      <c r="B227" t="s">
        <v>803</v>
      </c>
      <c r="C227" t="s">
        <v>1044</v>
      </c>
      <c r="D227" t="str">
        <f t="shared" si="3"/>
        <v>WideFlangeSolidColumnsW12x30</v>
      </c>
      <c r="E227" s="34">
        <v>49.4</v>
      </c>
      <c r="F227" s="34">
        <v>0.60699999999999998</v>
      </c>
      <c r="G227" s="34">
        <v>4.12</v>
      </c>
      <c r="H227" t="s">
        <v>1246</v>
      </c>
      <c r="I227">
        <v>1</v>
      </c>
    </row>
    <row r="228" spans="2:9" x14ac:dyDescent="0.2">
      <c r="B228" t="s">
        <v>803</v>
      </c>
      <c r="C228" t="s">
        <v>1045</v>
      </c>
      <c r="D228" t="str">
        <f t="shared" si="3"/>
        <v>WideFlangeSolidColumnsW12x26</v>
      </c>
      <c r="E228" s="34">
        <v>49</v>
      </c>
      <c r="F228" s="34">
        <v>0.53100000000000003</v>
      </c>
      <c r="G228" s="34">
        <v>4.08</v>
      </c>
      <c r="H228" t="s">
        <v>1246</v>
      </c>
      <c r="I228">
        <v>1</v>
      </c>
    </row>
    <row r="229" spans="2:9" x14ac:dyDescent="0.2">
      <c r="B229" t="s">
        <v>803</v>
      </c>
      <c r="C229" t="s">
        <v>1046</v>
      </c>
      <c r="D229" t="str">
        <f t="shared" si="3"/>
        <v>WideFlangeSolidColumnsW12x22</v>
      </c>
      <c r="E229" s="34">
        <v>39.299999999999997</v>
      </c>
      <c r="F229" s="34">
        <v>0.56000000000000005</v>
      </c>
      <c r="G229" s="34">
        <v>3.28</v>
      </c>
      <c r="H229" t="s">
        <v>1246</v>
      </c>
      <c r="I229">
        <v>1</v>
      </c>
    </row>
    <row r="230" spans="2:9" x14ac:dyDescent="0.2">
      <c r="B230" t="s">
        <v>803</v>
      </c>
      <c r="C230" t="s">
        <v>1047</v>
      </c>
      <c r="D230" t="str">
        <f t="shared" si="3"/>
        <v>WideFlangeSolidColumnsW12x19</v>
      </c>
      <c r="E230" s="34">
        <v>39.200000000000003</v>
      </c>
      <c r="F230" s="34">
        <v>0.48499999999999999</v>
      </c>
      <c r="G230" s="34">
        <v>3.27</v>
      </c>
      <c r="H230" t="s">
        <v>1246</v>
      </c>
      <c r="I230">
        <v>1</v>
      </c>
    </row>
    <row r="231" spans="2:9" x14ac:dyDescent="0.2">
      <c r="B231" t="s">
        <v>803</v>
      </c>
      <c r="C231" t="s">
        <v>1048</v>
      </c>
      <c r="D231" t="str">
        <f t="shared" si="3"/>
        <v>WideFlangeSolidColumnsW12x16</v>
      </c>
      <c r="E231" s="34">
        <v>39</v>
      </c>
      <c r="F231" s="34">
        <v>0.41</v>
      </c>
      <c r="G231" s="34">
        <v>3.25</v>
      </c>
      <c r="H231" t="s">
        <v>1246</v>
      </c>
      <c r="I231">
        <v>1</v>
      </c>
    </row>
    <row r="232" spans="2:9" x14ac:dyDescent="0.2">
      <c r="B232" t="s">
        <v>803</v>
      </c>
      <c r="C232" t="s">
        <v>1049</v>
      </c>
      <c r="D232" t="str">
        <f t="shared" si="3"/>
        <v>WideFlangeSolidColumnsW12x14</v>
      </c>
      <c r="E232" s="34">
        <v>38.6</v>
      </c>
      <c r="F232" s="34">
        <v>0.36299999999999999</v>
      </c>
      <c r="G232" s="34">
        <v>3.22</v>
      </c>
      <c r="H232" t="s">
        <v>1246</v>
      </c>
      <c r="I232">
        <v>1</v>
      </c>
    </row>
    <row r="233" spans="2:9" x14ac:dyDescent="0.2">
      <c r="B233" t="s">
        <v>803</v>
      </c>
      <c r="C233" t="s">
        <v>1050</v>
      </c>
      <c r="D233" t="str">
        <f t="shared" si="3"/>
        <v>WideFlangeSolidColumnsW10x112</v>
      </c>
      <c r="E233" s="34">
        <v>61.9</v>
      </c>
      <c r="F233" s="34">
        <v>1.81</v>
      </c>
      <c r="G233" s="34">
        <v>5.16</v>
      </c>
      <c r="H233" t="s">
        <v>1246</v>
      </c>
      <c r="I233">
        <v>1</v>
      </c>
    </row>
    <row r="234" spans="2:9" x14ac:dyDescent="0.2">
      <c r="B234" t="s">
        <v>803</v>
      </c>
      <c r="C234" t="s">
        <v>1051</v>
      </c>
      <c r="D234" t="str">
        <f t="shared" si="3"/>
        <v>WideFlangeSolidColumnsW10x100</v>
      </c>
      <c r="E234" s="34">
        <v>61</v>
      </c>
      <c r="F234" s="34">
        <v>1.64</v>
      </c>
      <c r="G234" s="34">
        <v>5.08</v>
      </c>
      <c r="H234" t="s">
        <v>1246</v>
      </c>
      <c r="I234">
        <v>1</v>
      </c>
    </row>
    <row r="235" spans="2:9" x14ac:dyDescent="0.2">
      <c r="B235" t="s">
        <v>803</v>
      </c>
      <c r="C235" t="s">
        <v>1052</v>
      </c>
      <c r="D235" t="str">
        <f t="shared" si="3"/>
        <v>WideFlangeSolidColumnsW10x88</v>
      </c>
      <c r="E235" s="34">
        <v>60.8</v>
      </c>
      <c r="F235" s="34">
        <v>1.45</v>
      </c>
      <c r="G235" s="34">
        <v>5.07</v>
      </c>
      <c r="H235" t="s">
        <v>1246</v>
      </c>
      <c r="I235">
        <v>1</v>
      </c>
    </row>
    <row r="236" spans="2:9" x14ac:dyDescent="0.2">
      <c r="B236" t="s">
        <v>803</v>
      </c>
      <c r="C236" t="s">
        <v>1053</v>
      </c>
      <c r="D236" t="str">
        <f t="shared" si="3"/>
        <v>WideFlangeSolidColumnsW10x77</v>
      </c>
      <c r="E236" s="34">
        <v>60.1</v>
      </c>
      <c r="F236" s="34">
        <v>1.28</v>
      </c>
      <c r="G236" s="34">
        <v>5.01</v>
      </c>
      <c r="H236" t="s">
        <v>1246</v>
      </c>
      <c r="I236">
        <v>1</v>
      </c>
    </row>
    <row r="237" spans="2:9" x14ac:dyDescent="0.2">
      <c r="B237" t="s">
        <v>803</v>
      </c>
      <c r="C237" t="s">
        <v>1054</v>
      </c>
      <c r="D237" t="str">
        <f t="shared" si="3"/>
        <v>WideFlangeSolidColumnsW10x68</v>
      </c>
      <c r="E237" s="34">
        <v>59.2</v>
      </c>
      <c r="F237" s="34">
        <v>1.1499999999999999</v>
      </c>
      <c r="G237" s="34">
        <v>4.93</v>
      </c>
      <c r="H237" t="s">
        <v>1246</v>
      </c>
      <c r="I237">
        <v>1</v>
      </c>
    </row>
    <row r="238" spans="2:9" x14ac:dyDescent="0.2">
      <c r="B238" t="s">
        <v>803</v>
      </c>
      <c r="C238" t="s">
        <v>1055</v>
      </c>
      <c r="D238" t="str">
        <f t="shared" si="3"/>
        <v>WideFlangeSolidColumnsW10x60</v>
      </c>
      <c r="E238" s="34">
        <v>59.2</v>
      </c>
      <c r="F238" s="34">
        <v>1.01</v>
      </c>
      <c r="G238" s="34">
        <v>4.93</v>
      </c>
      <c r="H238" t="s">
        <v>1246</v>
      </c>
      <c r="I238">
        <v>1</v>
      </c>
    </row>
    <row r="239" spans="2:9" x14ac:dyDescent="0.2">
      <c r="B239" t="s">
        <v>803</v>
      </c>
      <c r="C239" t="s">
        <v>1056</v>
      </c>
      <c r="D239" t="str">
        <f t="shared" si="3"/>
        <v>WideFlangeSolidColumnsW10x54</v>
      </c>
      <c r="E239" s="34">
        <v>58.6</v>
      </c>
      <c r="F239" s="34">
        <v>0.92200000000000004</v>
      </c>
      <c r="G239" s="34">
        <v>4.88</v>
      </c>
      <c r="H239" t="s">
        <v>1246</v>
      </c>
      <c r="I239">
        <v>1</v>
      </c>
    </row>
    <row r="240" spans="2:9" x14ac:dyDescent="0.2">
      <c r="B240" t="s">
        <v>803</v>
      </c>
      <c r="C240" t="s">
        <v>1057</v>
      </c>
      <c r="D240" t="str">
        <f t="shared" si="3"/>
        <v>WideFlangeSolidColumnsW10x49</v>
      </c>
      <c r="E240" s="34">
        <v>58.3</v>
      </c>
      <c r="F240" s="34">
        <v>0.84</v>
      </c>
      <c r="G240" s="34">
        <v>4.8600000000000003</v>
      </c>
      <c r="H240" t="s">
        <v>1246</v>
      </c>
      <c r="I240">
        <v>1</v>
      </c>
    </row>
    <row r="241" spans="2:9" x14ac:dyDescent="0.2">
      <c r="B241" t="s">
        <v>803</v>
      </c>
      <c r="C241" t="s">
        <v>1058</v>
      </c>
      <c r="D241" t="str">
        <f t="shared" si="3"/>
        <v>WideFlangeSolidColumnsW10x45</v>
      </c>
      <c r="E241" s="34">
        <v>50.7</v>
      </c>
      <c r="F241" s="34">
        <v>0.88800000000000001</v>
      </c>
      <c r="G241" s="34">
        <v>4.2300000000000004</v>
      </c>
      <c r="H241" t="s">
        <v>1246</v>
      </c>
      <c r="I241">
        <v>1</v>
      </c>
    </row>
    <row r="242" spans="2:9" x14ac:dyDescent="0.2">
      <c r="B242" t="s">
        <v>803</v>
      </c>
      <c r="C242" t="s">
        <v>1059</v>
      </c>
      <c r="D242" t="str">
        <f t="shared" si="3"/>
        <v>WideFlangeSolidColumnsW10x39</v>
      </c>
      <c r="E242" s="34">
        <v>50</v>
      </c>
      <c r="F242" s="34">
        <v>0.78</v>
      </c>
      <c r="G242" s="34">
        <v>4.17</v>
      </c>
      <c r="H242" t="s">
        <v>1246</v>
      </c>
      <c r="I242">
        <v>1</v>
      </c>
    </row>
    <row r="243" spans="2:9" x14ac:dyDescent="0.2">
      <c r="B243" t="s">
        <v>803</v>
      </c>
      <c r="C243" t="s">
        <v>1060</v>
      </c>
      <c r="D243" t="str">
        <f t="shared" si="3"/>
        <v>WideFlangeSolidColumnsW10x33</v>
      </c>
      <c r="E243" s="34">
        <v>49.9</v>
      </c>
      <c r="F243" s="34">
        <v>0.66100000000000003</v>
      </c>
      <c r="G243" s="34">
        <v>4.16</v>
      </c>
      <c r="H243" t="s">
        <v>1246</v>
      </c>
      <c r="I243">
        <v>1</v>
      </c>
    </row>
    <row r="244" spans="2:9" x14ac:dyDescent="0.2">
      <c r="B244" t="s">
        <v>803</v>
      </c>
      <c r="C244" t="s">
        <v>1061</v>
      </c>
      <c r="D244" t="str">
        <f t="shared" si="3"/>
        <v>WideFlangeSolidColumnsW10x30</v>
      </c>
      <c r="E244" s="34">
        <v>42.9</v>
      </c>
      <c r="F244" s="34">
        <v>0.69899999999999995</v>
      </c>
      <c r="G244" s="34">
        <v>3.58</v>
      </c>
      <c r="H244" t="s">
        <v>1246</v>
      </c>
      <c r="I244">
        <v>1</v>
      </c>
    </row>
    <row r="245" spans="2:9" x14ac:dyDescent="0.2">
      <c r="B245" t="s">
        <v>803</v>
      </c>
      <c r="C245" t="s">
        <v>1062</v>
      </c>
      <c r="D245" t="str">
        <f t="shared" si="3"/>
        <v>WideFlangeSolidColumnsW10x26</v>
      </c>
      <c r="E245" s="34">
        <v>42.5</v>
      </c>
      <c r="F245" s="34">
        <v>0.61199999999999999</v>
      </c>
      <c r="G245" s="34">
        <v>3.54</v>
      </c>
      <c r="H245" t="s">
        <v>1246</v>
      </c>
      <c r="I245">
        <v>1</v>
      </c>
    </row>
    <row r="246" spans="2:9" x14ac:dyDescent="0.2">
      <c r="B246" t="s">
        <v>803</v>
      </c>
      <c r="C246" t="s">
        <v>1063</v>
      </c>
      <c r="D246" t="str">
        <f t="shared" si="3"/>
        <v>WideFlangeSolidColumnsW10x22</v>
      </c>
      <c r="E246" s="34">
        <v>42.1</v>
      </c>
      <c r="F246" s="34">
        <v>0.52300000000000002</v>
      </c>
      <c r="G246" s="34">
        <v>3.51</v>
      </c>
      <c r="H246" t="s">
        <v>1246</v>
      </c>
      <c r="I246">
        <v>1</v>
      </c>
    </row>
    <row r="247" spans="2:9" x14ac:dyDescent="0.2">
      <c r="B247" t="s">
        <v>803</v>
      </c>
      <c r="C247" t="s">
        <v>1064</v>
      </c>
      <c r="D247" t="str">
        <f t="shared" si="3"/>
        <v>WideFlangeSolidColumnsW10x19</v>
      </c>
      <c r="E247" s="34">
        <v>35.299999999999997</v>
      </c>
      <c r="F247" s="34">
        <v>0.53800000000000003</v>
      </c>
      <c r="G247" s="34">
        <v>2.94</v>
      </c>
      <c r="H247" t="s">
        <v>1246</v>
      </c>
      <c r="I247">
        <v>1</v>
      </c>
    </row>
    <row r="248" spans="2:9" x14ac:dyDescent="0.2">
      <c r="B248" t="s">
        <v>803</v>
      </c>
      <c r="C248" t="s">
        <v>1065</v>
      </c>
      <c r="D248" t="str">
        <f t="shared" si="3"/>
        <v>WideFlangeSolidColumnsW10x17</v>
      </c>
      <c r="E248" s="34">
        <v>35.299999999999997</v>
      </c>
      <c r="F248" s="34">
        <v>0.48199999999999998</v>
      </c>
      <c r="G248" s="34">
        <v>2.94</v>
      </c>
      <c r="H248" t="s">
        <v>1246</v>
      </c>
      <c r="I248">
        <v>1</v>
      </c>
    </row>
    <row r="249" spans="2:9" x14ac:dyDescent="0.2">
      <c r="B249" t="s">
        <v>803</v>
      </c>
      <c r="C249" t="s">
        <v>1066</v>
      </c>
      <c r="D249" t="str">
        <f t="shared" si="3"/>
        <v>WideFlangeSolidColumnsW10x15</v>
      </c>
      <c r="E249" s="34">
        <v>35</v>
      </c>
      <c r="F249" s="34">
        <v>0.42899999999999999</v>
      </c>
      <c r="G249" s="34">
        <v>2.92</v>
      </c>
      <c r="H249" t="s">
        <v>1246</v>
      </c>
      <c r="I249">
        <v>1</v>
      </c>
    </row>
    <row r="250" spans="2:9" x14ac:dyDescent="0.2">
      <c r="B250" t="s">
        <v>803</v>
      </c>
      <c r="C250" t="s">
        <v>1067</v>
      </c>
      <c r="D250" t="str">
        <f t="shared" si="3"/>
        <v>WideFlangeSolidColumnsW10x12</v>
      </c>
      <c r="E250" s="34">
        <v>34.6</v>
      </c>
      <c r="F250" s="34">
        <v>0.34699999999999998</v>
      </c>
      <c r="G250" s="34">
        <v>2.88</v>
      </c>
      <c r="H250" t="s">
        <v>1246</v>
      </c>
      <c r="I250">
        <v>1</v>
      </c>
    </row>
    <row r="251" spans="2:9" x14ac:dyDescent="0.2">
      <c r="B251" t="s">
        <v>803</v>
      </c>
      <c r="C251" t="s">
        <v>1068</v>
      </c>
      <c r="D251" t="str">
        <f t="shared" si="3"/>
        <v>WideFlangeSolidColumnsW8x67</v>
      </c>
      <c r="E251" s="34">
        <v>48.9</v>
      </c>
      <c r="F251" s="34">
        <v>1.37</v>
      </c>
      <c r="G251" s="34">
        <v>4.08</v>
      </c>
      <c r="H251" t="s">
        <v>1246</v>
      </c>
      <c r="I251">
        <v>1</v>
      </c>
    </row>
    <row r="252" spans="2:9" x14ac:dyDescent="0.2">
      <c r="B252" t="s">
        <v>803</v>
      </c>
      <c r="C252" t="s">
        <v>1069</v>
      </c>
      <c r="D252" t="str">
        <f t="shared" si="3"/>
        <v>WideFlangeSolidColumnsW8x58</v>
      </c>
      <c r="E252" s="34">
        <v>48.5</v>
      </c>
      <c r="F252" s="34">
        <v>1.2</v>
      </c>
      <c r="G252" s="34">
        <v>4.04</v>
      </c>
      <c r="H252" t="s">
        <v>1246</v>
      </c>
      <c r="I252">
        <v>1</v>
      </c>
    </row>
    <row r="253" spans="2:9" x14ac:dyDescent="0.2">
      <c r="B253" t="s">
        <v>803</v>
      </c>
      <c r="C253" t="s">
        <v>1070</v>
      </c>
      <c r="D253" t="str">
        <f t="shared" si="3"/>
        <v>WideFlangeSolidColumnsW8x48</v>
      </c>
      <c r="E253" s="34">
        <v>47.8</v>
      </c>
      <c r="F253" s="34">
        <v>1</v>
      </c>
      <c r="G253" s="34">
        <v>3.98</v>
      </c>
      <c r="H253" t="s">
        <v>1246</v>
      </c>
      <c r="I253">
        <v>1</v>
      </c>
    </row>
    <row r="254" spans="2:9" x14ac:dyDescent="0.2">
      <c r="B254" t="s">
        <v>803</v>
      </c>
      <c r="C254" t="s">
        <v>1071</v>
      </c>
      <c r="D254" t="str">
        <f t="shared" si="3"/>
        <v>WideFlangeSolidColumnsW8x40</v>
      </c>
      <c r="E254" s="34">
        <v>47.1</v>
      </c>
      <c r="F254" s="34">
        <v>0.84899999999999998</v>
      </c>
      <c r="G254" s="34">
        <v>3.93</v>
      </c>
      <c r="H254" t="s">
        <v>1246</v>
      </c>
      <c r="I254">
        <v>1</v>
      </c>
    </row>
    <row r="255" spans="2:9" x14ac:dyDescent="0.2">
      <c r="B255" t="s">
        <v>803</v>
      </c>
      <c r="C255" t="s">
        <v>1072</v>
      </c>
      <c r="D255" t="str">
        <f t="shared" si="3"/>
        <v>WideFlangeSolidColumnsW8x35</v>
      </c>
      <c r="E255" s="34">
        <v>46.7</v>
      </c>
      <c r="F255" s="34">
        <v>0.749</v>
      </c>
      <c r="G255" s="34">
        <v>3.89</v>
      </c>
      <c r="H255" t="s">
        <v>1246</v>
      </c>
      <c r="I255">
        <v>1</v>
      </c>
    </row>
    <row r="256" spans="2:9" x14ac:dyDescent="0.2">
      <c r="B256" t="s">
        <v>803</v>
      </c>
      <c r="C256" t="s">
        <v>1073</v>
      </c>
      <c r="D256" t="str">
        <f t="shared" si="3"/>
        <v>WideFlangeSolidColumnsW8x31</v>
      </c>
      <c r="E256" s="34">
        <v>46.6</v>
      </c>
      <c r="F256" s="34">
        <v>0.66500000000000004</v>
      </c>
      <c r="G256" s="34">
        <v>3.88</v>
      </c>
      <c r="H256" t="s">
        <v>1246</v>
      </c>
      <c r="I256">
        <v>1</v>
      </c>
    </row>
    <row r="257" spans="2:9" x14ac:dyDescent="0.2">
      <c r="B257" t="s">
        <v>803</v>
      </c>
      <c r="C257" t="s">
        <v>1074</v>
      </c>
      <c r="D257" t="str">
        <f t="shared" si="3"/>
        <v>WideFlangeSolidColumnsW8x28</v>
      </c>
      <c r="E257" s="34">
        <v>40.700000000000003</v>
      </c>
      <c r="F257" s="34">
        <v>0.68799999999999994</v>
      </c>
      <c r="G257" s="34">
        <v>3.39</v>
      </c>
      <c r="H257" t="s">
        <v>1246</v>
      </c>
      <c r="I257">
        <v>1</v>
      </c>
    </row>
    <row r="258" spans="2:9" x14ac:dyDescent="0.2">
      <c r="B258" t="s">
        <v>803</v>
      </c>
      <c r="C258" t="s">
        <v>1075</v>
      </c>
      <c r="D258" t="str">
        <f t="shared" si="3"/>
        <v>WideFlangeSolidColumnsW8x24</v>
      </c>
      <c r="E258" s="34">
        <v>40.6</v>
      </c>
      <c r="F258" s="34">
        <v>0.59099999999999997</v>
      </c>
      <c r="G258" s="34">
        <v>3.38</v>
      </c>
      <c r="H258" t="s">
        <v>1246</v>
      </c>
      <c r="I258">
        <v>1</v>
      </c>
    </row>
    <row r="259" spans="2:9" x14ac:dyDescent="0.2">
      <c r="B259" t="s">
        <v>803</v>
      </c>
      <c r="C259" t="s">
        <v>1076</v>
      </c>
      <c r="D259" t="str">
        <f t="shared" si="3"/>
        <v>WideFlangeSolidColumnsW8x21</v>
      </c>
      <c r="E259" s="34">
        <v>36.4</v>
      </c>
      <c r="F259" s="34">
        <v>0.57699999999999996</v>
      </c>
      <c r="G259" s="34">
        <v>3.03</v>
      </c>
      <c r="H259" t="s">
        <v>1246</v>
      </c>
      <c r="I259">
        <v>1</v>
      </c>
    </row>
    <row r="260" spans="2:9" x14ac:dyDescent="0.2">
      <c r="B260" t="s">
        <v>803</v>
      </c>
      <c r="C260" t="s">
        <v>1077</v>
      </c>
      <c r="D260" t="str">
        <f t="shared" si="3"/>
        <v>WideFlangeSolidColumnsW8x18</v>
      </c>
      <c r="E260" s="34">
        <v>36.1</v>
      </c>
      <c r="F260" s="34">
        <v>0.499</v>
      </c>
      <c r="G260" s="34">
        <v>3.01</v>
      </c>
      <c r="H260" t="s">
        <v>1246</v>
      </c>
      <c r="I260">
        <v>1</v>
      </c>
    </row>
    <row r="261" spans="2:9" x14ac:dyDescent="0.2">
      <c r="B261" t="s">
        <v>803</v>
      </c>
      <c r="C261" t="s">
        <v>1078</v>
      </c>
      <c r="D261" t="str">
        <f t="shared" si="3"/>
        <v>WideFlangeSolidColumnsW8x15</v>
      </c>
      <c r="E261" s="34">
        <v>31.2</v>
      </c>
      <c r="F261" s="34">
        <v>0.48099999999999998</v>
      </c>
      <c r="G261" s="34">
        <v>2.6</v>
      </c>
      <c r="H261" t="s">
        <v>1246</v>
      </c>
      <c r="I261">
        <v>1</v>
      </c>
    </row>
    <row r="262" spans="2:9" x14ac:dyDescent="0.2">
      <c r="B262" t="s">
        <v>803</v>
      </c>
      <c r="C262" t="s">
        <v>1079</v>
      </c>
      <c r="D262" t="str">
        <f t="shared" si="3"/>
        <v>WideFlangeSolidColumnsW8x13</v>
      </c>
      <c r="E262" s="34">
        <v>30.9</v>
      </c>
      <c r="F262" s="34">
        <v>0.42099999999999999</v>
      </c>
      <c r="G262" s="34">
        <v>2.58</v>
      </c>
      <c r="H262" t="s">
        <v>1246</v>
      </c>
      <c r="I262">
        <v>1</v>
      </c>
    </row>
    <row r="263" spans="2:9" x14ac:dyDescent="0.2">
      <c r="B263" t="s">
        <v>803</v>
      </c>
      <c r="C263" t="s">
        <v>1080</v>
      </c>
      <c r="D263" t="str">
        <f t="shared" si="3"/>
        <v>WideFlangeSolidColumnsW8x10</v>
      </c>
      <c r="E263" s="34">
        <v>30.6</v>
      </c>
      <c r="F263" s="34">
        <v>0.32700000000000001</v>
      </c>
      <c r="G263" s="34">
        <v>2.5499999999999998</v>
      </c>
      <c r="H263" t="s">
        <v>1246</v>
      </c>
      <c r="I263">
        <v>1</v>
      </c>
    </row>
    <row r="264" spans="2:9" x14ac:dyDescent="0.2">
      <c r="B264" t="s">
        <v>803</v>
      </c>
      <c r="C264" t="s">
        <v>1081</v>
      </c>
      <c r="D264" t="str">
        <f t="shared" ref="D264:D273" si="4">SUBSTITUTE(B264&amp;C264," ","")</f>
        <v>WideFlangeSolidColumnsW6x25</v>
      </c>
      <c r="E264" s="34">
        <v>35.9</v>
      </c>
      <c r="F264" s="34">
        <v>0.69599999999999995</v>
      </c>
      <c r="G264" s="34">
        <v>2.99</v>
      </c>
      <c r="H264" t="s">
        <v>1246</v>
      </c>
      <c r="I264">
        <v>1</v>
      </c>
    </row>
    <row r="265" spans="2:9" x14ac:dyDescent="0.2">
      <c r="B265" t="s">
        <v>803</v>
      </c>
      <c r="C265" t="s">
        <v>1082</v>
      </c>
      <c r="D265" t="str">
        <f t="shared" si="4"/>
        <v>WideFlangeSolidColumnsW6x20</v>
      </c>
      <c r="E265" s="34">
        <v>35.5</v>
      </c>
      <c r="F265" s="34">
        <v>0.56299999999999994</v>
      </c>
      <c r="G265" s="34">
        <v>2.96</v>
      </c>
      <c r="H265" t="s">
        <v>1246</v>
      </c>
      <c r="I265">
        <v>1</v>
      </c>
    </row>
    <row r="266" spans="2:9" x14ac:dyDescent="0.2">
      <c r="B266" t="s">
        <v>803</v>
      </c>
      <c r="C266" t="s">
        <v>1083</v>
      </c>
      <c r="D266" t="str">
        <f t="shared" si="4"/>
        <v>WideFlangeSolidColumnsW6x15</v>
      </c>
      <c r="E266" s="34">
        <v>34.799999999999997</v>
      </c>
      <c r="F266" s="34">
        <v>0.43099999999999999</v>
      </c>
      <c r="G266" s="34">
        <v>2.9</v>
      </c>
      <c r="H266" t="s">
        <v>1246</v>
      </c>
      <c r="I266">
        <v>1</v>
      </c>
    </row>
    <row r="267" spans="2:9" x14ac:dyDescent="0.2">
      <c r="B267" t="s">
        <v>803</v>
      </c>
      <c r="C267" t="s">
        <v>1102</v>
      </c>
      <c r="D267" t="str">
        <f t="shared" si="4"/>
        <v>WideFlangeSolidColumnsW6x16</v>
      </c>
      <c r="E267" s="34">
        <v>27.4</v>
      </c>
      <c r="F267" s="34">
        <v>0.58399999999999996</v>
      </c>
      <c r="G267" s="34">
        <v>2.2799999999999998</v>
      </c>
      <c r="H267" t="s">
        <v>1246</v>
      </c>
      <c r="I267">
        <v>1</v>
      </c>
    </row>
    <row r="268" spans="2:9" x14ac:dyDescent="0.2">
      <c r="B268" t="s">
        <v>803</v>
      </c>
      <c r="C268" t="s">
        <v>1085</v>
      </c>
      <c r="D268" t="str">
        <f t="shared" si="4"/>
        <v>WideFlangeSolidColumnsW6x12</v>
      </c>
      <c r="E268" s="34">
        <v>26.8</v>
      </c>
      <c r="F268" s="34">
        <v>0.44800000000000001</v>
      </c>
      <c r="G268" s="34">
        <v>2.23</v>
      </c>
      <c r="H268" t="s">
        <v>1246</v>
      </c>
      <c r="I268">
        <v>1</v>
      </c>
    </row>
    <row r="269" spans="2:9" x14ac:dyDescent="0.2">
      <c r="B269" t="s">
        <v>803</v>
      </c>
      <c r="C269" t="s">
        <v>1086</v>
      </c>
      <c r="D269" t="str">
        <f t="shared" si="4"/>
        <v>WideFlangeSolidColumnsW6x9</v>
      </c>
      <c r="E269" s="34">
        <v>26.6</v>
      </c>
      <c r="F269" s="34">
        <v>0.33800000000000002</v>
      </c>
      <c r="G269" s="34">
        <v>2.2200000000000002</v>
      </c>
      <c r="H269" t="s">
        <v>1246</v>
      </c>
      <c r="I269">
        <v>1</v>
      </c>
    </row>
    <row r="270" spans="2:9" x14ac:dyDescent="0.2">
      <c r="B270" t="s">
        <v>803</v>
      </c>
      <c r="C270" t="s">
        <v>1103</v>
      </c>
      <c r="D270" t="str">
        <f t="shared" si="4"/>
        <v>WideFlangeSolidColumnsW6x8.5</v>
      </c>
      <c r="E270" s="34">
        <v>26.6</v>
      </c>
      <c r="F270" s="34">
        <v>0.32</v>
      </c>
      <c r="G270" s="34">
        <v>2.2200000000000002</v>
      </c>
      <c r="H270" t="s">
        <v>1246</v>
      </c>
      <c r="I270">
        <v>1</v>
      </c>
    </row>
    <row r="271" spans="2:9" x14ac:dyDescent="0.2">
      <c r="B271" t="s">
        <v>803</v>
      </c>
      <c r="C271" t="s">
        <v>1087</v>
      </c>
      <c r="D271" t="str">
        <f t="shared" si="4"/>
        <v>WideFlangeSolidColumnsW5x19</v>
      </c>
      <c r="E271" s="34">
        <v>29.5</v>
      </c>
      <c r="F271" s="34">
        <v>0.64400000000000002</v>
      </c>
      <c r="G271" s="34">
        <v>2.46</v>
      </c>
      <c r="H271" t="s">
        <v>1246</v>
      </c>
      <c r="I271">
        <v>1</v>
      </c>
    </row>
    <row r="272" spans="2:9" x14ac:dyDescent="0.2">
      <c r="B272" t="s">
        <v>803</v>
      </c>
      <c r="C272" t="s">
        <v>1084</v>
      </c>
      <c r="D272" t="str">
        <f t="shared" si="4"/>
        <v>WideFlangeSolidColumnsW5x16</v>
      </c>
      <c r="E272" s="34">
        <v>29.1</v>
      </c>
      <c r="F272" s="34">
        <v>0.55000000000000004</v>
      </c>
      <c r="G272" s="34">
        <v>2.4300000000000002</v>
      </c>
      <c r="H272" t="s">
        <v>1246</v>
      </c>
      <c r="I272">
        <v>1</v>
      </c>
    </row>
    <row r="273" spans="2:9" x14ac:dyDescent="0.2">
      <c r="B273" t="s">
        <v>803</v>
      </c>
      <c r="C273" t="s">
        <v>1088</v>
      </c>
      <c r="D273" t="str">
        <f t="shared" si="4"/>
        <v>WideFlangeSolidColumnsW4x13</v>
      </c>
      <c r="E273" s="34">
        <v>23.4</v>
      </c>
      <c r="F273" s="34">
        <v>0.55600000000000005</v>
      </c>
      <c r="G273" s="34">
        <v>1.95</v>
      </c>
      <c r="H273" t="s">
        <v>1246</v>
      </c>
      <c r="I273">
        <v>1</v>
      </c>
    </row>
    <row r="275" spans="2:9" x14ac:dyDescent="0.2">
      <c r="B275" t="s">
        <v>3</v>
      </c>
      <c r="C275" t="s">
        <v>1089</v>
      </c>
      <c r="D275" t="str">
        <f t="shared" ref="D275:D305" si="5">SUBSTITUTE(B275&amp;C275," ","")</f>
        <v>AmericanStandardChannelsC15x50</v>
      </c>
      <c r="E275" s="36">
        <v>43.4</v>
      </c>
      <c r="F275" s="36">
        <v>1.1499999999999999</v>
      </c>
      <c r="G275" s="36">
        <v>3.62</v>
      </c>
      <c r="H275" t="s">
        <v>1246</v>
      </c>
      <c r="I275">
        <v>1</v>
      </c>
    </row>
    <row r="276" spans="2:9" x14ac:dyDescent="0.2">
      <c r="B276" t="s">
        <v>3</v>
      </c>
      <c r="C276" t="s">
        <v>1090</v>
      </c>
      <c r="D276" t="str">
        <f t="shared" si="5"/>
        <v>AmericanStandardChannelsC15x40</v>
      </c>
      <c r="E276" s="36">
        <v>42.7</v>
      </c>
      <c r="F276" s="36">
        <v>0.93700000000000006</v>
      </c>
      <c r="G276" s="36">
        <v>3.56</v>
      </c>
      <c r="H276" t="s">
        <v>1246</v>
      </c>
      <c r="I276">
        <v>1</v>
      </c>
    </row>
    <row r="277" spans="2:9" x14ac:dyDescent="0.2">
      <c r="B277" t="s">
        <v>3</v>
      </c>
      <c r="C277" t="s">
        <v>3607</v>
      </c>
      <c r="D277" t="str">
        <f t="shared" si="5"/>
        <v>AmericanStandardChannelsC15x33.9</v>
      </c>
      <c r="E277" s="36">
        <v>42.2</v>
      </c>
      <c r="F277" s="36">
        <v>0.80300000000000005</v>
      </c>
      <c r="G277" s="36">
        <v>3.52</v>
      </c>
      <c r="H277" t="s">
        <v>1246</v>
      </c>
      <c r="I277">
        <v>1</v>
      </c>
    </row>
    <row r="278" spans="2:9" x14ac:dyDescent="0.2">
      <c r="B278" t="s">
        <v>3</v>
      </c>
      <c r="C278" t="s">
        <v>1091</v>
      </c>
      <c r="D278" t="str">
        <f t="shared" si="5"/>
        <v>AmericanStandardChannelsC12x30</v>
      </c>
      <c r="E278" s="36">
        <v>35.5</v>
      </c>
      <c r="F278" s="36">
        <v>0.84499999999999997</v>
      </c>
      <c r="G278" s="36">
        <v>2.96</v>
      </c>
      <c r="H278" t="s">
        <v>1246</v>
      </c>
      <c r="I278">
        <v>1</v>
      </c>
    </row>
    <row r="279" spans="2:9" x14ac:dyDescent="0.2">
      <c r="B279" t="s">
        <v>3</v>
      </c>
      <c r="C279" t="s">
        <v>1092</v>
      </c>
      <c r="D279" t="str">
        <f t="shared" si="5"/>
        <v>AmericanStandardChannelsC12x25</v>
      </c>
      <c r="E279" s="36">
        <v>35</v>
      </c>
      <c r="F279" s="36">
        <v>0.71399999999999997</v>
      </c>
      <c r="G279" s="36">
        <v>2.92</v>
      </c>
      <c r="H279" t="s">
        <v>1246</v>
      </c>
      <c r="I279">
        <v>1</v>
      </c>
    </row>
    <row r="280" spans="2:9" x14ac:dyDescent="0.2">
      <c r="B280" t="s">
        <v>3</v>
      </c>
      <c r="C280" t="s">
        <v>3608</v>
      </c>
      <c r="D280" t="str">
        <f t="shared" si="5"/>
        <v>AmericanStandardChannelsC12x20.7</v>
      </c>
      <c r="E280" s="36">
        <v>34.6</v>
      </c>
      <c r="F280" s="36">
        <v>0.59799999999999998</v>
      </c>
      <c r="G280" s="36">
        <v>2.88</v>
      </c>
      <c r="H280" t="s">
        <v>1246</v>
      </c>
      <c r="I280">
        <v>1</v>
      </c>
    </row>
    <row r="281" spans="2:9" x14ac:dyDescent="0.2">
      <c r="B281" t="s">
        <v>3</v>
      </c>
      <c r="C281" t="s">
        <v>1093</v>
      </c>
      <c r="D281" t="str">
        <f t="shared" si="5"/>
        <v>AmericanStandardChannelsC10x30</v>
      </c>
      <c r="E281" s="36">
        <v>31</v>
      </c>
      <c r="F281" s="36">
        <v>0.96799999999999997</v>
      </c>
      <c r="G281" s="36">
        <v>2.58</v>
      </c>
      <c r="H281" t="s">
        <v>1246</v>
      </c>
      <c r="I281">
        <v>1</v>
      </c>
    </row>
    <row r="282" spans="2:9" x14ac:dyDescent="0.2">
      <c r="B282" t="s">
        <v>3</v>
      </c>
      <c r="C282" t="s">
        <v>1094</v>
      </c>
      <c r="D282" t="str">
        <f t="shared" si="5"/>
        <v>AmericanStandardChannelsC10x25</v>
      </c>
      <c r="E282" s="36">
        <v>30.5</v>
      </c>
      <c r="F282" s="36">
        <v>0.82</v>
      </c>
      <c r="G282" s="36">
        <v>2.54</v>
      </c>
      <c r="H282" t="s">
        <v>1246</v>
      </c>
      <c r="I282">
        <v>1</v>
      </c>
    </row>
    <row r="283" spans="2:9" x14ac:dyDescent="0.2">
      <c r="B283" t="s">
        <v>3</v>
      </c>
      <c r="C283" t="s">
        <v>1095</v>
      </c>
      <c r="D283" t="str">
        <f t="shared" si="5"/>
        <v>AmericanStandardChannelsC10x20</v>
      </c>
      <c r="E283" s="36">
        <v>29.9</v>
      </c>
      <c r="F283" s="36">
        <v>0.66900000000000004</v>
      </c>
      <c r="G283" s="36">
        <v>2.4900000000000002</v>
      </c>
      <c r="H283" t="s">
        <v>1246</v>
      </c>
      <c r="I283">
        <v>1</v>
      </c>
    </row>
    <row r="284" spans="2:9" x14ac:dyDescent="0.2">
      <c r="B284" t="s">
        <v>3</v>
      </c>
      <c r="C284" t="s">
        <v>3609</v>
      </c>
      <c r="D284" t="str">
        <f t="shared" si="5"/>
        <v>AmericanStandardChannelsC10x15.3</v>
      </c>
      <c r="E284" s="36">
        <v>29.4</v>
      </c>
      <c r="F284" s="36">
        <v>0.52</v>
      </c>
      <c r="G284" s="36">
        <v>2.4500000000000002</v>
      </c>
      <c r="H284" t="s">
        <v>1246</v>
      </c>
      <c r="I284">
        <v>1</v>
      </c>
    </row>
    <row r="285" spans="2:9" x14ac:dyDescent="0.2">
      <c r="B285" t="s">
        <v>3</v>
      </c>
      <c r="C285" t="s">
        <v>1096</v>
      </c>
      <c r="D285" t="str">
        <f t="shared" si="5"/>
        <v>AmericanStandardChannelsC9x20</v>
      </c>
      <c r="E285" s="36">
        <v>27.6</v>
      </c>
      <c r="F285" s="36">
        <v>0.72499999999999998</v>
      </c>
      <c r="G285" s="36">
        <v>2.2999999999999998</v>
      </c>
      <c r="H285" t="s">
        <v>1246</v>
      </c>
      <c r="I285">
        <v>1</v>
      </c>
    </row>
    <row r="286" spans="2:9" x14ac:dyDescent="0.2">
      <c r="B286" t="s">
        <v>3</v>
      </c>
      <c r="C286" t="s">
        <v>1097</v>
      </c>
      <c r="D286" t="str">
        <f t="shared" si="5"/>
        <v>AmericanStandardChannelsC9x15</v>
      </c>
      <c r="E286" s="36">
        <v>27</v>
      </c>
      <c r="F286" s="36">
        <v>0.55600000000000005</v>
      </c>
      <c r="G286" s="36">
        <v>2.25</v>
      </c>
      <c r="H286" t="s">
        <v>1246</v>
      </c>
      <c r="I286">
        <v>1</v>
      </c>
    </row>
    <row r="287" spans="2:9" x14ac:dyDescent="0.2">
      <c r="B287" t="s">
        <v>3</v>
      </c>
      <c r="C287" t="s">
        <v>3610</v>
      </c>
      <c r="D287" t="str">
        <f t="shared" si="5"/>
        <v>AmericanStandardChannelsC9x13.4</v>
      </c>
      <c r="E287" s="36">
        <v>26.7</v>
      </c>
      <c r="F287" s="36">
        <v>0.502</v>
      </c>
      <c r="G287" s="36">
        <v>2.23</v>
      </c>
      <c r="H287" t="s">
        <v>1246</v>
      </c>
      <c r="I287">
        <v>1</v>
      </c>
    </row>
    <row r="288" spans="2:9" x14ac:dyDescent="0.2">
      <c r="B288" t="s">
        <v>3</v>
      </c>
      <c r="C288" t="s">
        <v>3611</v>
      </c>
      <c r="D288" t="str">
        <f t="shared" si="5"/>
        <v>AmericanStandardChannelsC8x18.75</v>
      </c>
      <c r="E288" s="36">
        <v>25.1</v>
      </c>
      <c r="F288" s="36">
        <v>0.747</v>
      </c>
      <c r="G288" s="36">
        <v>2.09</v>
      </c>
      <c r="H288" t="s">
        <v>1246</v>
      </c>
      <c r="I288">
        <v>1</v>
      </c>
    </row>
    <row r="289" spans="2:9" x14ac:dyDescent="0.2">
      <c r="B289" t="s">
        <v>3</v>
      </c>
      <c r="C289" t="s">
        <v>3612</v>
      </c>
      <c r="D289" t="str">
        <f t="shared" si="5"/>
        <v>AmericanStandardChannelsC8x13.75</v>
      </c>
      <c r="E289" s="36">
        <v>24.4</v>
      </c>
      <c r="F289" s="36">
        <v>0.56399999999999995</v>
      </c>
      <c r="G289" s="36">
        <v>2.0299999999999998</v>
      </c>
      <c r="H289" t="s">
        <v>1246</v>
      </c>
      <c r="I289">
        <v>1</v>
      </c>
    </row>
    <row r="290" spans="2:9" x14ac:dyDescent="0.2">
      <c r="B290" t="s">
        <v>3</v>
      </c>
      <c r="C290" t="s">
        <v>3613</v>
      </c>
      <c r="D290" t="str">
        <f t="shared" si="5"/>
        <v>AmericanStandardChannelsC8x11.5</v>
      </c>
      <c r="E290" s="36">
        <v>24.1</v>
      </c>
      <c r="F290" s="36">
        <v>0.47699999999999998</v>
      </c>
      <c r="G290" s="36">
        <v>2.0099999999999998</v>
      </c>
      <c r="H290" t="s">
        <v>1246</v>
      </c>
      <c r="I290">
        <v>1</v>
      </c>
    </row>
    <row r="291" spans="2:9" x14ac:dyDescent="0.2">
      <c r="B291" t="s">
        <v>3</v>
      </c>
      <c r="C291" t="s">
        <v>3614</v>
      </c>
      <c r="D291" t="str">
        <f t="shared" si="5"/>
        <v>AmericanStandardChannelsC7x14.75</v>
      </c>
      <c r="E291" s="36">
        <v>22.3</v>
      </c>
      <c r="F291" s="36">
        <v>0.66100000000000003</v>
      </c>
      <c r="G291" s="36">
        <v>1.86</v>
      </c>
      <c r="H291" t="s">
        <v>1246</v>
      </c>
      <c r="I291">
        <v>1</v>
      </c>
    </row>
    <row r="292" spans="2:9" x14ac:dyDescent="0.2">
      <c r="B292" t="s">
        <v>3</v>
      </c>
      <c r="C292" t="s">
        <v>3615</v>
      </c>
      <c r="D292" t="str">
        <f t="shared" si="5"/>
        <v>AmericanStandardChannelsC7x12.25</v>
      </c>
      <c r="E292" s="36">
        <v>21.9</v>
      </c>
      <c r="F292" s="36">
        <v>0.55900000000000005</v>
      </c>
      <c r="G292" s="36">
        <v>1.83</v>
      </c>
      <c r="H292" t="s">
        <v>1246</v>
      </c>
      <c r="I292">
        <v>1</v>
      </c>
    </row>
    <row r="293" spans="2:9" x14ac:dyDescent="0.2">
      <c r="B293" t="s">
        <v>3</v>
      </c>
      <c r="C293" t="s">
        <v>3616</v>
      </c>
      <c r="D293" t="str">
        <f t="shared" si="5"/>
        <v>AmericanStandardChannelsC7x9.8</v>
      </c>
      <c r="E293" s="36">
        <v>21.5</v>
      </c>
      <c r="F293" s="36">
        <v>0.45600000000000002</v>
      </c>
      <c r="G293" s="36">
        <v>1.79</v>
      </c>
      <c r="H293" t="s">
        <v>1246</v>
      </c>
      <c r="I293">
        <v>1</v>
      </c>
    </row>
    <row r="294" spans="2:9" x14ac:dyDescent="0.2">
      <c r="B294" t="s">
        <v>3</v>
      </c>
      <c r="C294" t="s">
        <v>1098</v>
      </c>
      <c r="D294" t="str">
        <f t="shared" si="5"/>
        <v>AmericanStandardChannelsC6x13</v>
      </c>
      <c r="E294" s="36">
        <v>19.8</v>
      </c>
      <c r="F294" s="36">
        <v>0.65700000000000003</v>
      </c>
      <c r="G294" s="36">
        <v>1.65</v>
      </c>
      <c r="H294" t="s">
        <v>1246</v>
      </c>
      <c r="I294">
        <v>1</v>
      </c>
    </row>
    <row r="295" spans="2:9" x14ac:dyDescent="0.2">
      <c r="B295" t="s">
        <v>3</v>
      </c>
      <c r="C295" t="s">
        <v>3617</v>
      </c>
      <c r="D295" t="str">
        <f t="shared" si="5"/>
        <v>AmericanStandardChannelsC6x10.5</v>
      </c>
      <c r="E295" s="36">
        <v>19.3</v>
      </c>
      <c r="F295" s="36">
        <v>0.54400000000000004</v>
      </c>
      <c r="G295" s="36">
        <v>1.61</v>
      </c>
      <c r="H295" t="s">
        <v>1246</v>
      </c>
      <c r="I295">
        <v>1</v>
      </c>
    </row>
    <row r="296" spans="2:9" x14ac:dyDescent="0.2">
      <c r="B296" t="s">
        <v>3</v>
      </c>
      <c r="C296" t="s">
        <v>3618</v>
      </c>
      <c r="D296" t="str">
        <f t="shared" si="5"/>
        <v>AmericanStandardChannelsC6x8.2</v>
      </c>
      <c r="E296" s="36">
        <v>18.899999999999999</v>
      </c>
      <c r="F296" s="36">
        <v>0.434</v>
      </c>
      <c r="G296" s="36">
        <v>1.58</v>
      </c>
      <c r="H296" t="s">
        <v>1246</v>
      </c>
      <c r="I296">
        <v>1</v>
      </c>
    </row>
    <row r="297" spans="2:9" x14ac:dyDescent="0.2">
      <c r="B297" t="s">
        <v>3</v>
      </c>
      <c r="C297" t="s">
        <v>1099</v>
      </c>
      <c r="D297" t="str">
        <f t="shared" si="5"/>
        <v>AmericanStandardChannelsC5x9</v>
      </c>
      <c r="E297" s="36">
        <v>16.8</v>
      </c>
      <c r="F297" s="36">
        <v>0.53600000000000003</v>
      </c>
      <c r="G297" s="36">
        <v>1.4</v>
      </c>
      <c r="H297" t="s">
        <v>1246</v>
      </c>
      <c r="I297">
        <v>1</v>
      </c>
    </row>
    <row r="298" spans="2:9" x14ac:dyDescent="0.2">
      <c r="B298" t="s">
        <v>3</v>
      </c>
      <c r="C298" t="s">
        <v>3619</v>
      </c>
      <c r="D298" t="str">
        <f t="shared" si="5"/>
        <v>AmericanStandardChannelsC5x6.7</v>
      </c>
      <c r="E298" s="36">
        <v>16.3</v>
      </c>
      <c r="F298" s="36">
        <v>0.41099999999999998</v>
      </c>
      <c r="G298" s="36">
        <v>1.36</v>
      </c>
      <c r="H298" t="s">
        <v>1246</v>
      </c>
      <c r="I298">
        <v>1</v>
      </c>
    </row>
    <row r="299" spans="2:9" x14ac:dyDescent="0.2">
      <c r="B299" t="s">
        <v>3</v>
      </c>
      <c r="C299" t="s">
        <v>3620</v>
      </c>
      <c r="D299" t="str">
        <f t="shared" si="5"/>
        <v>AmericanStandardChannelsC4x7.25</v>
      </c>
      <c r="E299" s="36">
        <v>14.2</v>
      </c>
      <c r="F299" s="36">
        <v>0.51100000000000001</v>
      </c>
      <c r="G299" s="36">
        <v>1.18</v>
      </c>
      <c r="H299" t="s">
        <v>1246</v>
      </c>
      <c r="I299">
        <v>1</v>
      </c>
    </row>
    <row r="300" spans="2:9" x14ac:dyDescent="0.2">
      <c r="B300" t="s">
        <v>3</v>
      </c>
      <c r="C300" t="s">
        <v>3621</v>
      </c>
      <c r="D300" t="str">
        <f t="shared" si="5"/>
        <v>AmericanStandardChannelsC4x5.4</v>
      </c>
      <c r="E300" s="36">
        <v>13.6</v>
      </c>
      <c r="F300" s="36">
        <v>0.39700000000000002</v>
      </c>
      <c r="G300" s="36">
        <v>1.1299999999999999</v>
      </c>
      <c r="H300" t="s">
        <v>1246</v>
      </c>
      <c r="I300">
        <v>1</v>
      </c>
    </row>
    <row r="301" spans="2:9" x14ac:dyDescent="0.2">
      <c r="B301" t="s">
        <v>3</v>
      </c>
      <c r="C301" t="s">
        <v>3622</v>
      </c>
      <c r="D301" t="str">
        <f t="shared" si="5"/>
        <v>AmericanStandardChannelsC4x4.5</v>
      </c>
      <c r="E301" s="36">
        <v>13.6</v>
      </c>
      <c r="F301" s="36">
        <v>0.33100000000000002</v>
      </c>
      <c r="G301" s="36">
        <v>1.1299999999999999</v>
      </c>
      <c r="H301" t="s">
        <v>1246</v>
      </c>
      <c r="I301">
        <v>1</v>
      </c>
    </row>
    <row r="302" spans="2:9" x14ac:dyDescent="0.2">
      <c r="B302" t="s">
        <v>3</v>
      </c>
      <c r="C302" t="s">
        <v>1100</v>
      </c>
      <c r="D302" t="str">
        <f t="shared" si="5"/>
        <v>AmericanStandardChannelsC3x6</v>
      </c>
      <c r="E302" s="36">
        <v>11.7</v>
      </c>
      <c r="F302" s="36">
        <v>0.51300000000000001</v>
      </c>
      <c r="G302" s="36">
        <v>0.97499999999999998</v>
      </c>
      <c r="H302" t="s">
        <v>1246</v>
      </c>
      <c r="I302">
        <v>1</v>
      </c>
    </row>
    <row r="303" spans="2:9" x14ac:dyDescent="0.2">
      <c r="B303" t="s">
        <v>3</v>
      </c>
      <c r="C303" t="s">
        <v>1101</v>
      </c>
      <c r="D303" t="str">
        <f t="shared" si="5"/>
        <v>AmericanStandardChannelsC3x5</v>
      </c>
      <c r="E303" s="36">
        <v>11.4</v>
      </c>
      <c r="F303" s="36">
        <v>0.439</v>
      </c>
      <c r="G303" s="36">
        <v>0.95</v>
      </c>
      <c r="H303" t="s">
        <v>1246</v>
      </c>
      <c r="I303">
        <v>1</v>
      </c>
    </row>
    <row r="304" spans="2:9" x14ac:dyDescent="0.2">
      <c r="B304" t="s">
        <v>3</v>
      </c>
      <c r="C304" t="s">
        <v>3623</v>
      </c>
      <c r="D304" t="str">
        <f t="shared" si="5"/>
        <v>AmericanStandardChannelsC3x4.1</v>
      </c>
      <c r="E304" s="36">
        <v>11</v>
      </c>
      <c r="F304" s="36">
        <v>0.373</v>
      </c>
      <c r="G304" s="36">
        <v>0.91700000000000004</v>
      </c>
      <c r="H304" t="s">
        <v>1246</v>
      </c>
      <c r="I304">
        <v>1</v>
      </c>
    </row>
    <row r="305" spans="2:9" x14ac:dyDescent="0.2">
      <c r="B305" t="s">
        <v>3</v>
      </c>
      <c r="C305" t="s">
        <v>3624</v>
      </c>
      <c r="D305" t="str">
        <f t="shared" si="5"/>
        <v>AmericanStandardChannelsC3x3.5</v>
      </c>
      <c r="E305" s="36">
        <v>10.9</v>
      </c>
      <c r="F305" s="36">
        <v>0.32100000000000001</v>
      </c>
      <c r="G305" s="36">
        <v>0.90800000000000003</v>
      </c>
      <c r="H305" t="s">
        <v>1246</v>
      </c>
      <c r="I305">
        <v>1</v>
      </c>
    </row>
    <row r="307" spans="2:9" x14ac:dyDescent="0.2">
      <c r="B307" t="s">
        <v>798</v>
      </c>
      <c r="C307" t="s">
        <v>3424</v>
      </c>
      <c r="D307" t="str">
        <f t="shared" ref="D307:D338" si="6">SUBSTITUTE(B307&amp;C307," ","")</f>
        <v>WTColumnsWT22x167.5</v>
      </c>
      <c r="E307" s="35">
        <v>75.3</v>
      </c>
      <c r="F307" s="35">
        <v>2.2200000000000002</v>
      </c>
      <c r="G307" s="35">
        <v>6.28</v>
      </c>
      <c r="H307" t="s">
        <v>1246</v>
      </c>
      <c r="I307">
        <v>1</v>
      </c>
    </row>
    <row r="308" spans="2:9" x14ac:dyDescent="0.2">
      <c r="B308" t="s">
        <v>798</v>
      </c>
      <c r="C308" t="s">
        <v>1104</v>
      </c>
      <c r="D308" t="str">
        <f t="shared" si="6"/>
        <v>WTColumnsWT22x145</v>
      </c>
      <c r="E308" s="35">
        <v>74.5</v>
      </c>
      <c r="F308" s="35">
        <v>1.95</v>
      </c>
      <c r="G308" s="35">
        <v>6.21</v>
      </c>
      <c r="H308" t="s">
        <v>1246</v>
      </c>
      <c r="I308">
        <v>1</v>
      </c>
    </row>
    <row r="309" spans="2:9" x14ac:dyDescent="0.2">
      <c r="B309" t="s">
        <v>798</v>
      </c>
      <c r="C309" t="s">
        <v>1105</v>
      </c>
      <c r="D309" t="str">
        <f t="shared" si="6"/>
        <v>WTColumnsWT22x131</v>
      </c>
      <c r="E309" s="35">
        <v>74.3</v>
      </c>
      <c r="F309" s="35">
        <v>1.76</v>
      </c>
      <c r="G309" s="35">
        <v>6.19</v>
      </c>
      <c r="H309" t="s">
        <v>1246</v>
      </c>
      <c r="I309">
        <v>1</v>
      </c>
    </row>
    <row r="310" spans="2:9" x14ac:dyDescent="0.2">
      <c r="B310" t="s">
        <v>798</v>
      </c>
      <c r="C310" t="s">
        <v>1106</v>
      </c>
      <c r="D310" t="str">
        <f t="shared" si="6"/>
        <v>WTColumnsWT22x115</v>
      </c>
      <c r="E310" s="35">
        <v>73.900000000000006</v>
      </c>
      <c r="F310" s="35">
        <v>1.56</v>
      </c>
      <c r="G310" s="35">
        <v>6.16</v>
      </c>
      <c r="H310" t="s">
        <v>1246</v>
      </c>
      <c r="I310">
        <v>1</v>
      </c>
    </row>
    <row r="311" spans="2:9" x14ac:dyDescent="0.2">
      <c r="B311" t="s">
        <v>798</v>
      </c>
      <c r="C311" t="s">
        <v>3425</v>
      </c>
      <c r="D311" t="str">
        <f t="shared" si="6"/>
        <v>WTColumnsWT20x296.5</v>
      </c>
      <c r="E311" s="35">
        <v>75.3</v>
      </c>
      <c r="F311" s="35">
        <v>3.94</v>
      </c>
      <c r="G311" s="35">
        <v>6.28</v>
      </c>
      <c r="H311" t="s">
        <v>1246</v>
      </c>
      <c r="I311">
        <v>1</v>
      </c>
    </row>
    <row r="312" spans="2:9" x14ac:dyDescent="0.2">
      <c r="B312" t="s">
        <v>798</v>
      </c>
      <c r="C312" t="s">
        <v>3426</v>
      </c>
      <c r="D312" t="str">
        <f t="shared" si="6"/>
        <v>WTColumnsWT20x251.5</v>
      </c>
      <c r="E312" s="35">
        <v>73.7</v>
      </c>
      <c r="F312" s="35">
        <v>3.41</v>
      </c>
      <c r="G312" s="35">
        <v>6.14</v>
      </c>
      <c r="H312" t="s">
        <v>1246</v>
      </c>
      <c r="I312">
        <v>1</v>
      </c>
    </row>
    <row r="313" spans="2:9" x14ac:dyDescent="0.2">
      <c r="B313" t="s">
        <v>798</v>
      </c>
      <c r="C313" t="s">
        <v>3427</v>
      </c>
      <c r="D313" t="str">
        <f t="shared" si="6"/>
        <v>WTColumnsWT20x215.5</v>
      </c>
      <c r="E313" s="35">
        <v>72.5</v>
      </c>
      <c r="F313" s="35">
        <v>2.97</v>
      </c>
      <c r="G313" s="35">
        <v>6.04</v>
      </c>
      <c r="H313" t="s">
        <v>1246</v>
      </c>
      <c r="I313">
        <v>1</v>
      </c>
    </row>
    <row r="314" spans="2:9" x14ac:dyDescent="0.2">
      <c r="B314" t="s">
        <v>798</v>
      </c>
      <c r="C314" t="s">
        <v>3428</v>
      </c>
      <c r="D314" t="str">
        <f t="shared" si="6"/>
        <v>WTColumnsWT20x198.5</v>
      </c>
      <c r="E314" s="35">
        <v>72.099999999999994</v>
      </c>
      <c r="F314" s="35">
        <v>2.75</v>
      </c>
      <c r="G314" s="35">
        <v>6.01</v>
      </c>
      <c r="H314" t="s">
        <v>1246</v>
      </c>
      <c r="I314">
        <v>1</v>
      </c>
    </row>
    <row r="315" spans="2:9" x14ac:dyDescent="0.2">
      <c r="B315" t="s">
        <v>798</v>
      </c>
      <c r="C315" t="s">
        <v>1107</v>
      </c>
      <c r="D315" t="str">
        <f t="shared" si="6"/>
        <v>WTColumnsWT20x186</v>
      </c>
      <c r="E315" s="35">
        <v>71.7</v>
      </c>
      <c r="F315" s="35">
        <v>2.59</v>
      </c>
      <c r="G315" s="35">
        <v>5.98</v>
      </c>
      <c r="H315" t="s">
        <v>1246</v>
      </c>
      <c r="I315">
        <v>1</v>
      </c>
    </row>
    <row r="316" spans="2:9" x14ac:dyDescent="0.2">
      <c r="B316" t="s">
        <v>798</v>
      </c>
      <c r="C316" t="s">
        <v>1108</v>
      </c>
      <c r="D316" t="str">
        <f t="shared" si="6"/>
        <v>WTColumnsWT20x181</v>
      </c>
      <c r="E316" s="35">
        <v>71.5</v>
      </c>
      <c r="F316" s="35">
        <v>2.5299999999999998</v>
      </c>
      <c r="G316" s="35">
        <v>5.96</v>
      </c>
      <c r="H316" t="s">
        <v>1246</v>
      </c>
      <c r="I316">
        <v>1</v>
      </c>
    </row>
    <row r="317" spans="2:9" x14ac:dyDescent="0.2">
      <c r="B317" t="s">
        <v>798</v>
      </c>
      <c r="C317" t="s">
        <v>1109</v>
      </c>
      <c r="D317" t="str">
        <f t="shared" si="6"/>
        <v>WTColumnsWT20x162</v>
      </c>
      <c r="E317" s="35">
        <v>70.900000000000006</v>
      </c>
      <c r="F317" s="35">
        <v>2.2799999999999998</v>
      </c>
      <c r="G317" s="35">
        <v>5.91</v>
      </c>
      <c r="H317" t="s">
        <v>1246</v>
      </c>
      <c r="I317">
        <v>1</v>
      </c>
    </row>
    <row r="318" spans="2:9" x14ac:dyDescent="0.2">
      <c r="B318" t="s">
        <v>798</v>
      </c>
      <c r="C318" t="s">
        <v>3429</v>
      </c>
      <c r="D318" t="str">
        <f t="shared" si="6"/>
        <v>WTColumnsWT20x148.5</v>
      </c>
      <c r="E318" s="35">
        <v>70.3</v>
      </c>
      <c r="F318" s="35">
        <v>2.11</v>
      </c>
      <c r="G318" s="35">
        <v>5.86</v>
      </c>
      <c r="H318" t="s">
        <v>1246</v>
      </c>
      <c r="I318">
        <v>1</v>
      </c>
    </row>
    <row r="319" spans="2:9" x14ac:dyDescent="0.2">
      <c r="B319" t="s">
        <v>798</v>
      </c>
      <c r="C319" t="s">
        <v>3430</v>
      </c>
      <c r="D319" t="str">
        <f t="shared" si="6"/>
        <v>WTColumnsWT20x138.5</v>
      </c>
      <c r="E319" s="35">
        <v>70.099999999999994</v>
      </c>
      <c r="F319" s="35">
        <v>1.98</v>
      </c>
      <c r="G319" s="35">
        <v>5.84</v>
      </c>
      <c r="H319" t="s">
        <v>1246</v>
      </c>
      <c r="I319">
        <v>1</v>
      </c>
    </row>
    <row r="320" spans="2:9" x14ac:dyDescent="0.2">
      <c r="B320" t="s">
        <v>798</v>
      </c>
      <c r="C320" t="s">
        <v>3431</v>
      </c>
      <c r="D320" t="str">
        <f t="shared" si="6"/>
        <v>WTColumnsWT20x124.5</v>
      </c>
      <c r="E320" s="35">
        <v>69.900000000000006</v>
      </c>
      <c r="F320" s="35">
        <v>1.78</v>
      </c>
      <c r="G320" s="35">
        <v>5.83</v>
      </c>
      <c r="H320" t="s">
        <v>1246</v>
      </c>
      <c r="I320">
        <v>1</v>
      </c>
    </row>
    <row r="321" spans="2:9" x14ac:dyDescent="0.2">
      <c r="B321" t="s">
        <v>798</v>
      </c>
      <c r="C321" t="s">
        <v>3432</v>
      </c>
      <c r="D321" t="str">
        <f t="shared" si="6"/>
        <v>WTColumnsWT20x107.5</v>
      </c>
      <c r="E321" s="35">
        <v>69.5</v>
      </c>
      <c r="F321" s="35">
        <v>1.55</v>
      </c>
      <c r="G321" s="35">
        <v>5.79</v>
      </c>
      <c r="H321" t="s">
        <v>1246</v>
      </c>
      <c r="I321">
        <v>1</v>
      </c>
    </row>
    <row r="322" spans="2:9" x14ac:dyDescent="0.2">
      <c r="B322" t="s">
        <v>798</v>
      </c>
      <c r="C322" t="s">
        <v>3433</v>
      </c>
      <c r="D322" t="str">
        <f t="shared" si="6"/>
        <v>WTColumnsWT20x99.5</v>
      </c>
      <c r="E322" s="35">
        <v>69.099999999999994</v>
      </c>
      <c r="F322" s="35">
        <v>1.44</v>
      </c>
      <c r="G322" s="35">
        <v>5.76</v>
      </c>
      <c r="H322" t="s">
        <v>1246</v>
      </c>
      <c r="I322">
        <v>1</v>
      </c>
    </row>
    <row r="323" spans="2:9" x14ac:dyDescent="0.2">
      <c r="B323" t="s">
        <v>798</v>
      </c>
      <c r="C323" t="s">
        <v>1110</v>
      </c>
      <c r="D323" t="str">
        <f t="shared" si="6"/>
        <v>WTColumnsWT20x196</v>
      </c>
      <c r="E323" s="35">
        <v>65.3</v>
      </c>
      <c r="F323" s="35">
        <v>3</v>
      </c>
      <c r="G323" s="35">
        <v>5.44</v>
      </c>
      <c r="H323" t="s">
        <v>1246</v>
      </c>
      <c r="I323">
        <v>1</v>
      </c>
    </row>
    <row r="324" spans="2:9" x14ac:dyDescent="0.2">
      <c r="B324" t="s">
        <v>798</v>
      </c>
      <c r="C324" t="s">
        <v>3434</v>
      </c>
      <c r="D324" t="str">
        <f t="shared" si="6"/>
        <v>WTColumnsWT20x165.5</v>
      </c>
      <c r="E324" s="35">
        <v>64.099999999999994</v>
      </c>
      <c r="F324" s="35">
        <v>2.58</v>
      </c>
      <c r="G324" s="35">
        <v>5.34</v>
      </c>
      <c r="H324" t="s">
        <v>1246</v>
      </c>
      <c r="I324">
        <v>1</v>
      </c>
    </row>
    <row r="325" spans="2:9" x14ac:dyDescent="0.2">
      <c r="B325" t="s">
        <v>798</v>
      </c>
      <c r="C325" t="s">
        <v>3435</v>
      </c>
      <c r="D325" t="str">
        <f t="shared" si="6"/>
        <v>WTColumnsWT20x163.5</v>
      </c>
      <c r="E325" s="35">
        <v>63.9</v>
      </c>
      <c r="F325" s="35">
        <v>2.56</v>
      </c>
      <c r="G325" s="35">
        <v>5.33</v>
      </c>
      <c r="H325" t="s">
        <v>1246</v>
      </c>
      <c r="I325">
        <v>1</v>
      </c>
    </row>
    <row r="326" spans="2:9" x14ac:dyDescent="0.2">
      <c r="B326" t="s">
        <v>798</v>
      </c>
      <c r="C326" t="s">
        <v>1111</v>
      </c>
      <c r="D326" t="str">
        <f t="shared" si="6"/>
        <v>WTColumnsWT20x139</v>
      </c>
      <c r="E326" s="35">
        <v>63.1</v>
      </c>
      <c r="F326" s="35">
        <v>2.2000000000000002</v>
      </c>
      <c r="G326" s="35">
        <v>5.26</v>
      </c>
      <c r="H326" t="s">
        <v>1246</v>
      </c>
      <c r="I326">
        <v>1</v>
      </c>
    </row>
    <row r="327" spans="2:9" x14ac:dyDescent="0.2">
      <c r="B327" t="s">
        <v>798</v>
      </c>
      <c r="C327" t="s">
        <v>1112</v>
      </c>
      <c r="D327" t="str">
        <f t="shared" si="6"/>
        <v>WTColumnsWT20x132</v>
      </c>
      <c r="E327" s="35">
        <v>62.7</v>
      </c>
      <c r="F327" s="35">
        <v>2.11</v>
      </c>
      <c r="G327" s="35">
        <v>5.23</v>
      </c>
      <c r="H327" t="s">
        <v>1246</v>
      </c>
      <c r="I327">
        <v>1</v>
      </c>
    </row>
    <row r="328" spans="2:9" x14ac:dyDescent="0.2">
      <c r="B328" t="s">
        <v>798</v>
      </c>
      <c r="C328" t="s">
        <v>3436</v>
      </c>
      <c r="D328" t="str">
        <f t="shared" si="6"/>
        <v>WTColumnsWT20x117.5</v>
      </c>
      <c r="E328" s="35">
        <v>62.3</v>
      </c>
      <c r="F328" s="35">
        <v>1.89</v>
      </c>
      <c r="G328" s="35">
        <v>5.19</v>
      </c>
      <c r="H328" t="s">
        <v>1246</v>
      </c>
      <c r="I328">
        <v>1</v>
      </c>
    </row>
    <row r="329" spans="2:9" x14ac:dyDescent="0.2">
      <c r="B329" t="s">
        <v>798</v>
      </c>
      <c r="C329" t="s">
        <v>3437</v>
      </c>
      <c r="D329" t="str">
        <f t="shared" si="6"/>
        <v>WTColumnsWT20x105.5</v>
      </c>
      <c r="E329" s="35">
        <v>61.9</v>
      </c>
      <c r="F329" s="35">
        <v>1.7</v>
      </c>
      <c r="G329" s="35">
        <v>5.16</v>
      </c>
      <c r="H329" t="s">
        <v>1246</v>
      </c>
      <c r="I329">
        <v>1</v>
      </c>
    </row>
    <row r="330" spans="2:9" x14ac:dyDescent="0.2">
      <c r="B330" t="s">
        <v>798</v>
      </c>
      <c r="C330" t="s">
        <v>3438</v>
      </c>
      <c r="D330" t="str">
        <f t="shared" si="6"/>
        <v>WTColumnsWT20x91.5</v>
      </c>
      <c r="E330" s="35">
        <v>61.5</v>
      </c>
      <c r="F330" s="35">
        <v>1.49</v>
      </c>
      <c r="G330" s="35">
        <v>5.13</v>
      </c>
      <c r="H330" t="s">
        <v>1246</v>
      </c>
      <c r="I330">
        <v>1</v>
      </c>
    </row>
    <row r="331" spans="2:9" x14ac:dyDescent="0.2">
      <c r="B331" t="s">
        <v>798</v>
      </c>
      <c r="C331" t="s">
        <v>3439</v>
      </c>
      <c r="D331" t="str">
        <f t="shared" si="6"/>
        <v>WTColumnsWT20x83.5</v>
      </c>
      <c r="E331" s="35">
        <v>61.1</v>
      </c>
      <c r="F331" s="35">
        <v>1.37</v>
      </c>
      <c r="G331" s="35">
        <v>5.09</v>
      </c>
      <c r="H331" t="s">
        <v>1246</v>
      </c>
      <c r="I331">
        <v>1</v>
      </c>
    </row>
    <row r="332" spans="2:9" x14ac:dyDescent="0.2">
      <c r="B332" t="s">
        <v>798</v>
      </c>
      <c r="C332" t="s">
        <v>3440</v>
      </c>
      <c r="D332" t="str">
        <f t="shared" si="6"/>
        <v>WTColumnsWT20x74.5</v>
      </c>
      <c r="E332" s="35">
        <v>60.7</v>
      </c>
      <c r="F332" s="35">
        <v>1.23</v>
      </c>
      <c r="G332" s="35">
        <v>5.0599999999999996</v>
      </c>
      <c r="H332" t="s">
        <v>1246</v>
      </c>
      <c r="I332">
        <v>1</v>
      </c>
    </row>
    <row r="333" spans="2:9" x14ac:dyDescent="0.2">
      <c r="B333" t="s">
        <v>798</v>
      </c>
      <c r="C333" t="s">
        <v>1113</v>
      </c>
      <c r="D333" t="str">
        <f t="shared" si="6"/>
        <v>WTColumnsWT18x399</v>
      </c>
      <c r="E333" s="35">
        <v>76.900000000000006</v>
      </c>
      <c r="F333" s="35">
        <v>5.19</v>
      </c>
      <c r="G333" s="35">
        <v>6.41</v>
      </c>
      <c r="H333" t="s">
        <v>1246</v>
      </c>
      <c r="I333">
        <v>1</v>
      </c>
    </row>
    <row r="334" spans="2:9" x14ac:dyDescent="0.2">
      <c r="B334" t="s">
        <v>798</v>
      </c>
      <c r="C334" t="s">
        <v>1114</v>
      </c>
      <c r="D334" t="str">
        <f t="shared" si="6"/>
        <v>WTColumnsWT18x325</v>
      </c>
      <c r="E334" s="35">
        <v>74.5</v>
      </c>
      <c r="F334" s="35">
        <v>4.3600000000000003</v>
      </c>
      <c r="G334" s="35">
        <v>6.21</v>
      </c>
      <c r="H334" t="s">
        <v>1246</v>
      </c>
      <c r="I334">
        <v>1</v>
      </c>
    </row>
    <row r="335" spans="2:9" x14ac:dyDescent="0.2">
      <c r="B335" t="s">
        <v>798</v>
      </c>
      <c r="C335" t="s">
        <v>3441</v>
      </c>
      <c r="D335" t="str">
        <f t="shared" si="6"/>
        <v>WTColumnsWT18x263.5</v>
      </c>
      <c r="E335" s="35">
        <v>72.5</v>
      </c>
      <c r="F335" s="35">
        <v>3.63</v>
      </c>
      <c r="G335" s="35">
        <v>6.04</v>
      </c>
      <c r="H335" t="s">
        <v>1246</v>
      </c>
      <c r="I335">
        <v>1</v>
      </c>
    </row>
    <row r="336" spans="2:9" x14ac:dyDescent="0.2">
      <c r="B336" t="s">
        <v>798</v>
      </c>
      <c r="C336" t="s">
        <v>3442</v>
      </c>
      <c r="D336" t="str">
        <f t="shared" si="6"/>
        <v>WTColumnsWT18x219.5</v>
      </c>
      <c r="E336" s="35">
        <v>71.099999999999994</v>
      </c>
      <c r="F336" s="35">
        <v>3.09</v>
      </c>
      <c r="G336" s="35">
        <v>5.93</v>
      </c>
      <c r="H336" t="s">
        <v>1246</v>
      </c>
      <c r="I336">
        <v>1</v>
      </c>
    </row>
    <row r="337" spans="2:9" x14ac:dyDescent="0.2">
      <c r="B337" t="s">
        <v>798</v>
      </c>
      <c r="C337" t="s">
        <v>3443</v>
      </c>
      <c r="D337" t="str">
        <f t="shared" si="6"/>
        <v>WTColumnsWT18x196.5</v>
      </c>
      <c r="E337" s="35">
        <v>70.3</v>
      </c>
      <c r="F337" s="35">
        <v>2.8</v>
      </c>
      <c r="G337" s="35">
        <v>5.86</v>
      </c>
      <c r="H337" t="s">
        <v>1246</v>
      </c>
      <c r="I337">
        <v>1</v>
      </c>
    </row>
    <row r="338" spans="2:9" x14ac:dyDescent="0.2">
      <c r="B338" t="s">
        <v>798</v>
      </c>
      <c r="C338" t="s">
        <v>3444</v>
      </c>
      <c r="D338" t="str">
        <f t="shared" si="6"/>
        <v>WTColumnsWT18x179.5</v>
      </c>
      <c r="E338" s="35">
        <v>69.7</v>
      </c>
      <c r="F338" s="35">
        <v>2.58</v>
      </c>
      <c r="G338" s="35">
        <v>5.81</v>
      </c>
      <c r="H338" t="s">
        <v>1246</v>
      </c>
      <c r="I338">
        <v>1</v>
      </c>
    </row>
    <row r="339" spans="2:9" x14ac:dyDescent="0.2">
      <c r="B339" t="s">
        <v>798</v>
      </c>
      <c r="C339" t="s">
        <v>1115</v>
      </c>
      <c r="D339" t="str">
        <f t="shared" ref="D339:D362" si="7">SUBSTITUTE(B339&amp;C339," ","")</f>
        <v>WTColumnsWT18x164</v>
      </c>
      <c r="E339" s="35">
        <v>69.099999999999994</v>
      </c>
      <c r="F339" s="35">
        <v>2.37</v>
      </c>
      <c r="G339" s="35">
        <v>5.76</v>
      </c>
      <c r="H339" t="s">
        <v>1246</v>
      </c>
      <c r="I339">
        <v>1</v>
      </c>
    </row>
    <row r="340" spans="2:9" x14ac:dyDescent="0.2">
      <c r="B340" t="s">
        <v>798</v>
      </c>
      <c r="C340" t="s">
        <v>1116</v>
      </c>
      <c r="D340" t="str">
        <f t="shared" si="7"/>
        <v>WTColumnsWT18x150</v>
      </c>
      <c r="E340" s="35">
        <v>69.099999999999994</v>
      </c>
      <c r="F340" s="35">
        <v>2.17</v>
      </c>
      <c r="G340" s="35">
        <v>5.76</v>
      </c>
      <c r="H340" t="s">
        <v>1246</v>
      </c>
      <c r="I340">
        <v>1</v>
      </c>
    </row>
    <row r="341" spans="2:9" x14ac:dyDescent="0.2">
      <c r="B341" t="s">
        <v>798</v>
      </c>
      <c r="C341" t="s">
        <v>1117</v>
      </c>
      <c r="D341" t="str">
        <f t="shared" si="7"/>
        <v>WTColumnsWT18x140</v>
      </c>
      <c r="E341" s="35">
        <v>68.7</v>
      </c>
      <c r="F341" s="35">
        <v>2.04</v>
      </c>
      <c r="G341" s="35">
        <v>5.73</v>
      </c>
      <c r="H341" t="s">
        <v>1246</v>
      </c>
      <c r="I341">
        <v>1</v>
      </c>
    </row>
    <row r="342" spans="2:9" x14ac:dyDescent="0.2">
      <c r="B342" t="s">
        <v>798</v>
      </c>
      <c r="C342" t="s">
        <v>1118</v>
      </c>
      <c r="D342" t="str">
        <f t="shared" si="7"/>
        <v>WTColumnsWT18x130</v>
      </c>
      <c r="E342" s="35">
        <v>68.3</v>
      </c>
      <c r="F342" s="35">
        <v>1.9</v>
      </c>
      <c r="G342" s="35">
        <v>5.69</v>
      </c>
      <c r="H342" t="s">
        <v>1246</v>
      </c>
      <c r="I342">
        <v>1</v>
      </c>
    </row>
    <row r="343" spans="2:9" x14ac:dyDescent="0.2">
      <c r="B343" t="s">
        <v>798</v>
      </c>
      <c r="C343" t="s">
        <v>3445</v>
      </c>
      <c r="D343" t="str">
        <f t="shared" si="7"/>
        <v>WTColumnsWT18x122.5</v>
      </c>
      <c r="E343" s="35">
        <v>67.900000000000006</v>
      </c>
      <c r="F343" s="35">
        <v>1.8</v>
      </c>
      <c r="G343" s="35">
        <v>5.66</v>
      </c>
      <c r="H343" t="s">
        <v>1246</v>
      </c>
      <c r="I343">
        <v>1</v>
      </c>
    </row>
    <row r="344" spans="2:9" x14ac:dyDescent="0.2">
      <c r="B344" t="s">
        <v>798</v>
      </c>
      <c r="C344" t="s">
        <v>1119</v>
      </c>
      <c r="D344" t="str">
        <f t="shared" si="7"/>
        <v>WTColumnsWT18x115</v>
      </c>
      <c r="E344" s="35">
        <v>67.900000000000006</v>
      </c>
      <c r="F344" s="35">
        <v>1.69</v>
      </c>
      <c r="G344" s="35">
        <v>5.66</v>
      </c>
      <c r="H344" t="s">
        <v>1246</v>
      </c>
      <c r="I344">
        <v>1</v>
      </c>
    </row>
    <row r="345" spans="2:9" x14ac:dyDescent="0.2">
      <c r="B345" t="s">
        <v>798</v>
      </c>
      <c r="C345" t="s">
        <v>1120</v>
      </c>
      <c r="D345" t="str">
        <f t="shared" si="7"/>
        <v>WTColumnsWT18x128</v>
      </c>
      <c r="E345" s="35">
        <v>61</v>
      </c>
      <c r="F345" s="35">
        <v>2.1</v>
      </c>
      <c r="G345" s="35">
        <v>5.08</v>
      </c>
      <c r="H345" t="s">
        <v>1246</v>
      </c>
      <c r="I345">
        <v>1</v>
      </c>
    </row>
    <row r="346" spans="2:9" x14ac:dyDescent="0.2">
      <c r="B346" t="s">
        <v>798</v>
      </c>
      <c r="C346" t="s">
        <v>1121</v>
      </c>
      <c r="D346" t="str">
        <f t="shared" si="7"/>
        <v>WTColumnsWT18x116</v>
      </c>
      <c r="E346" s="35">
        <v>60.7</v>
      </c>
      <c r="F346" s="35">
        <v>1.91</v>
      </c>
      <c r="G346" s="35">
        <v>5.0599999999999996</v>
      </c>
      <c r="H346" t="s">
        <v>1246</v>
      </c>
      <c r="I346">
        <v>1</v>
      </c>
    </row>
    <row r="347" spans="2:9" x14ac:dyDescent="0.2">
      <c r="B347" t="s">
        <v>798</v>
      </c>
      <c r="C347" t="s">
        <v>1122</v>
      </c>
      <c r="D347" t="str">
        <f t="shared" si="7"/>
        <v>WTColumnsWT18x105</v>
      </c>
      <c r="E347" s="35">
        <v>60.2</v>
      </c>
      <c r="F347" s="35">
        <v>1.74</v>
      </c>
      <c r="G347" s="35">
        <v>5.0199999999999996</v>
      </c>
      <c r="H347" t="s">
        <v>1246</v>
      </c>
      <c r="I347">
        <v>1</v>
      </c>
    </row>
    <row r="348" spans="2:9" x14ac:dyDescent="0.2">
      <c r="B348" t="s">
        <v>798</v>
      </c>
      <c r="C348" t="s">
        <v>1123</v>
      </c>
      <c r="D348" t="str">
        <f t="shared" si="7"/>
        <v>WTColumnsWT18x97</v>
      </c>
      <c r="E348" s="35">
        <v>59.8</v>
      </c>
      <c r="F348" s="35">
        <v>1.62</v>
      </c>
      <c r="G348" s="35">
        <v>4.9800000000000004</v>
      </c>
      <c r="H348" t="s">
        <v>1246</v>
      </c>
      <c r="I348">
        <v>1</v>
      </c>
    </row>
    <row r="349" spans="2:9" x14ac:dyDescent="0.2">
      <c r="B349" t="s">
        <v>798</v>
      </c>
      <c r="C349" t="s">
        <v>1124</v>
      </c>
      <c r="D349" t="str">
        <f t="shared" si="7"/>
        <v>WTColumnsWT18x91</v>
      </c>
      <c r="E349" s="35">
        <v>59.8</v>
      </c>
      <c r="F349" s="35">
        <v>1.52</v>
      </c>
      <c r="G349" s="35">
        <v>4.9800000000000004</v>
      </c>
      <c r="H349" t="s">
        <v>1246</v>
      </c>
      <c r="I349">
        <v>1</v>
      </c>
    </row>
    <row r="350" spans="2:9" x14ac:dyDescent="0.2">
      <c r="B350" t="s">
        <v>798</v>
      </c>
      <c r="C350" t="s">
        <v>1125</v>
      </c>
      <c r="D350" t="str">
        <f t="shared" si="7"/>
        <v>WTColumnsWT18x85</v>
      </c>
      <c r="E350" s="35">
        <v>59.4</v>
      </c>
      <c r="F350" s="35">
        <v>1.43</v>
      </c>
      <c r="G350" s="35">
        <v>4.95</v>
      </c>
      <c r="H350" t="s">
        <v>1246</v>
      </c>
      <c r="I350">
        <v>1</v>
      </c>
    </row>
    <row r="351" spans="2:9" x14ac:dyDescent="0.2">
      <c r="B351" t="s">
        <v>798</v>
      </c>
      <c r="C351" t="s">
        <v>1126</v>
      </c>
      <c r="D351" t="str">
        <f t="shared" si="7"/>
        <v>WTColumnsWT18x80</v>
      </c>
      <c r="E351" s="35">
        <v>59.2</v>
      </c>
      <c r="F351" s="35">
        <v>1.35</v>
      </c>
      <c r="G351" s="35">
        <v>4.93</v>
      </c>
      <c r="H351" t="s">
        <v>1246</v>
      </c>
      <c r="I351">
        <v>1</v>
      </c>
    </row>
    <row r="352" spans="2:9" x14ac:dyDescent="0.2">
      <c r="B352" t="s">
        <v>798</v>
      </c>
      <c r="C352" t="s">
        <v>1127</v>
      </c>
      <c r="D352" t="str">
        <f t="shared" si="7"/>
        <v>WTColumnsWT18x75</v>
      </c>
      <c r="E352" s="35">
        <v>59</v>
      </c>
      <c r="F352" s="35">
        <v>1.27</v>
      </c>
      <c r="G352" s="35">
        <v>4.92</v>
      </c>
      <c r="H352" t="s">
        <v>1246</v>
      </c>
      <c r="I352">
        <v>1</v>
      </c>
    </row>
    <row r="353" spans="2:9" x14ac:dyDescent="0.2">
      <c r="B353" t="s">
        <v>798</v>
      </c>
      <c r="C353" t="s">
        <v>3446</v>
      </c>
      <c r="D353" t="str">
        <f t="shared" si="7"/>
        <v>WTColumnsWT18x67.5</v>
      </c>
      <c r="E353" s="35">
        <v>58.8</v>
      </c>
      <c r="F353" s="35">
        <v>1.1499999999999999</v>
      </c>
      <c r="G353" s="35">
        <v>4.9000000000000004</v>
      </c>
      <c r="H353" t="s">
        <v>1246</v>
      </c>
      <c r="I353">
        <v>1</v>
      </c>
    </row>
    <row r="354" spans="2:9" x14ac:dyDescent="0.2">
      <c r="B354" t="s">
        <v>798</v>
      </c>
      <c r="C354" t="s">
        <v>3447</v>
      </c>
      <c r="D354" t="str">
        <f t="shared" si="7"/>
        <v>WTColumnsWT16.5x193.5</v>
      </c>
      <c r="E354" s="35">
        <v>67.599999999999994</v>
      </c>
      <c r="F354" s="35">
        <v>2.86</v>
      </c>
      <c r="G354" s="35">
        <v>5.63</v>
      </c>
      <c r="H354" t="s">
        <v>1246</v>
      </c>
      <c r="I354">
        <v>1</v>
      </c>
    </row>
    <row r="355" spans="2:9" x14ac:dyDescent="0.2">
      <c r="B355" t="s">
        <v>798</v>
      </c>
      <c r="C355" t="s">
        <v>3448</v>
      </c>
      <c r="D355" t="str">
        <f t="shared" si="7"/>
        <v>WTColumnsWT16.5x177</v>
      </c>
      <c r="E355" s="35">
        <v>67.099999999999994</v>
      </c>
      <c r="F355" s="35">
        <v>2.64</v>
      </c>
      <c r="G355" s="35">
        <v>5.59</v>
      </c>
      <c r="H355" t="s">
        <v>1246</v>
      </c>
      <c r="I355">
        <v>1</v>
      </c>
    </row>
    <row r="356" spans="2:9" x14ac:dyDescent="0.2">
      <c r="B356" t="s">
        <v>798</v>
      </c>
      <c r="C356" t="s">
        <v>3449</v>
      </c>
      <c r="D356" t="str">
        <f t="shared" si="7"/>
        <v>WTColumnsWT16.5x159</v>
      </c>
      <c r="E356" s="35">
        <v>66.5</v>
      </c>
      <c r="F356" s="35">
        <v>2.39</v>
      </c>
      <c r="G356" s="35">
        <v>5.54</v>
      </c>
      <c r="H356" t="s">
        <v>1246</v>
      </c>
      <c r="I356">
        <v>1</v>
      </c>
    </row>
    <row r="357" spans="2:9" x14ac:dyDescent="0.2">
      <c r="B357" t="s">
        <v>798</v>
      </c>
      <c r="C357" t="s">
        <v>3450</v>
      </c>
      <c r="D357" t="str">
        <f t="shared" si="7"/>
        <v>WTColumnsWT16.5x145.5</v>
      </c>
      <c r="E357" s="35">
        <v>65.8</v>
      </c>
      <c r="F357" s="35">
        <v>2.21</v>
      </c>
      <c r="G357" s="35">
        <v>5.48</v>
      </c>
      <c r="H357" t="s">
        <v>1246</v>
      </c>
      <c r="I357">
        <v>1</v>
      </c>
    </row>
    <row r="358" spans="2:9" x14ac:dyDescent="0.2">
      <c r="B358" t="s">
        <v>798</v>
      </c>
      <c r="C358" t="s">
        <v>3451</v>
      </c>
      <c r="D358" t="str">
        <f t="shared" si="7"/>
        <v>WTColumnsWT16.5x131.5</v>
      </c>
      <c r="E358" s="35">
        <v>65.5</v>
      </c>
      <c r="F358" s="35">
        <v>2.0099999999999998</v>
      </c>
      <c r="G358" s="35">
        <v>5.46</v>
      </c>
      <c r="H358" t="s">
        <v>1246</v>
      </c>
      <c r="I358">
        <v>1</v>
      </c>
    </row>
    <row r="359" spans="2:9" x14ac:dyDescent="0.2">
      <c r="B359" t="s">
        <v>798</v>
      </c>
      <c r="C359" t="s">
        <v>3452</v>
      </c>
      <c r="D359" t="str">
        <f t="shared" si="7"/>
        <v>WTColumnsWT16.5x120.5</v>
      </c>
      <c r="E359" s="35">
        <v>65.3</v>
      </c>
      <c r="F359" s="35">
        <v>1.85</v>
      </c>
      <c r="G359" s="35">
        <v>5.44</v>
      </c>
      <c r="H359" t="s">
        <v>1246</v>
      </c>
      <c r="I359">
        <v>1</v>
      </c>
    </row>
    <row r="360" spans="2:9" x14ac:dyDescent="0.2">
      <c r="B360" t="s">
        <v>798</v>
      </c>
      <c r="C360" t="s">
        <v>3453</v>
      </c>
      <c r="D360" t="str">
        <f t="shared" si="7"/>
        <v>WTColumnsWT16.5x110.5</v>
      </c>
      <c r="E360" s="35">
        <v>64.900000000000006</v>
      </c>
      <c r="F360" s="35">
        <v>1.7</v>
      </c>
      <c r="G360" s="35">
        <v>5.41</v>
      </c>
      <c r="H360" t="s">
        <v>1246</v>
      </c>
      <c r="I360">
        <v>1</v>
      </c>
    </row>
    <row r="361" spans="2:9" x14ac:dyDescent="0.2">
      <c r="B361" t="s">
        <v>798</v>
      </c>
      <c r="C361" t="s">
        <v>3454</v>
      </c>
      <c r="D361" t="str">
        <f t="shared" si="7"/>
        <v>WTColumnsWT16.5x100.5</v>
      </c>
      <c r="E361" s="35">
        <v>64.3</v>
      </c>
      <c r="F361" s="35">
        <v>1.56</v>
      </c>
      <c r="G361" s="35">
        <v>5.36</v>
      </c>
      <c r="H361" t="s">
        <v>1246</v>
      </c>
      <c r="I361">
        <v>1</v>
      </c>
    </row>
    <row r="362" spans="2:9" x14ac:dyDescent="0.2">
      <c r="B362" t="s">
        <v>798</v>
      </c>
      <c r="C362" t="s">
        <v>3455</v>
      </c>
      <c r="D362" t="str">
        <f t="shared" si="7"/>
        <v>WTColumnsWT16.5x84.5</v>
      </c>
      <c r="E362" s="35">
        <v>56</v>
      </c>
      <c r="F362" s="35">
        <v>1.51</v>
      </c>
      <c r="G362" s="35">
        <v>4.67</v>
      </c>
      <c r="H362" t="s">
        <v>1246</v>
      </c>
      <c r="I362">
        <v>1</v>
      </c>
    </row>
    <row r="363" spans="2:9" x14ac:dyDescent="0.2">
      <c r="B363" t="s">
        <v>798</v>
      </c>
      <c r="C363" t="s">
        <v>3456</v>
      </c>
      <c r="D363" t="str">
        <f t="shared" ref="D363:D426" si="8">SUBSTITUTE(B363&amp;C363," ","")</f>
        <v>WTColumnsWT16.5x76</v>
      </c>
      <c r="E363" s="35">
        <v>55.8</v>
      </c>
      <c r="F363" s="35">
        <v>1.36</v>
      </c>
      <c r="G363" s="35">
        <v>4.6500000000000004</v>
      </c>
      <c r="H363" t="s">
        <v>1246</v>
      </c>
      <c r="I363">
        <v>1</v>
      </c>
    </row>
    <row r="364" spans="2:9" x14ac:dyDescent="0.2">
      <c r="B364" t="s">
        <v>798</v>
      </c>
      <c r="C364" t="s">
        <v>3457</v>
      </c>
      <c r="D364" t="str">
        <f t="shared" si="8"/>
        <v>WTColumnsWT16.5x70.5</v>
      </c>
      <c r="E364" s="35">
        <v>55.7</v>
      </c>
      <c r="F364" s="35">
        <v>1.27</v>
      </c>
      <c r="G364" s="35">
        <v>4.6399999999999997</v>
      </c>
      <c r="H364" t="s">
        <v>1246</v>
      </c>
      <c r="I364">
        <v>1</v>
      </c>
    </row>
    <row r="365" spans="2:9" x14ac:dyDescent="0.2">
      <c r="B365" t="s">
        <v>798</v>
      </c>
      <c r="C365" t="s">
        <v>3458</v>
      </c>
      <c r="D365" t="str">
        <f t="shared" si="8"/>
        <v>WTColumnsWT16.5x65</v>
      </c>
      <c r="E365" s="35">
        <v>55.2</v>
      </c>
      <c r="F365" s="35">
        <v>1.18</v>
      </c>
      <c r="G365" s="35">
        <v>4.5999999999999996</v>
      </c>
      <c r="H365" t="s">
        <v>1246</v>
      </c>
      <c r="I365">
        <v>1</v>
      </c>
    </row>
    <row r="366" spans="2:9" x14ac:dyDescent="0.2">
      <c r="B366" t="s">
        <v>798</v>
      </c>
      <c r="C366" t="s">
        <v>3459</v>
      </c>
      <c r="D366" t="str">
        <f t="shared" si="8"/>
        <v>WTColumnsWT16.5x59</v>
      </c>
      <c r="E366" s="35">
        <v>55</v>
      </c>
      <c r="F366" s="35">
        <v>1.07</v>
      </c>
      <c r="G366" s="35">
        <v>4.58</v>
      </c>
      <c r="H366" t="s">
        <v>1246</v>
      </c>
      <c r="I366">
        <v>1</v>
      </c>
    </row>
    <row r="367" spans="2:9" x14ac:dyDescent="0.2">
      <c r="B367" t="s">
        <v>798</v>
      </c>
      <c r="C367" t="s">
        <v>3460</v>
      </c>
      <c r="D367" t="str">
        <f t="shared" si="8"/>
        <v>WTColumnsWT15x195.5</v>
      </c>
      <c r="E367" s="35">
        <v>63.6</v>
      </c>
      <c r="F367" s="35">
        <v>3.07</v>
      </c>
      <c r="G367" s="35">
        <v>5.3</v>
      </c>
      <c r="H367" t="s">
        <v>1246</v>
      </c>
      <c r="I367">
        <v>1</v>
      </c>
    </row>
    <row r="368" spans="2:9" x14ac:dyDescent="0.2">
      <c r="B368" t="s">
        <v>798</v>
      </c>
      <c r="C368" t="s">
        <v>3461</v>
      </c>
      <c r="D368" t="str">
        <f t="shared" si="8"/>
        <v>WTColumnsWT15x178.5</v>
      </c>
      <c r="E368" s="35">
        <v>63</v>
      </c>
      <c r="F368" s="35">
        <v>2.83</v>
      </c>
      <c r="G368" s="35">
        <v>5.25</v>
      </c>
      <c r="H368" t="s">
        <v>1246</v>
      </c>
      <c r="I368">
        <v>1</v>
      </c>
    </row>
    <row r="369" spans="2:9" x14ac:dyDescent="0.2">
      <c r="B369" t="s">
        <v>798</v>
      </c>
      <c r="C369" t="s">
        <v>1128</v>
      </c>
      <c r="D369" t="str">
        <f t="shared" si="8"/>
        <v>WTColumnsWT15x163</v>
      </c>
      <c r="E369" s="35">
        <v>62.4</v>
      </c>
      <c r="F369" s="35">
        <v>2.61</v>
      </c>
      <c r="G369" s="35">
        <v>5.2</v>
      </c>
      <c r="H369" t="s">
        <v>1246</v>
      </c>
      <c r="I369">
        <v>1</v>
      </c>
    </row>
    <row r="370" spans="2:9" x14ac:dyDescent="0.2">
      <c r="B370" t="s">
        <v>798</v>
      </c>
      <c r="C370" t="s">
        <v>1129</v>
      </c>
      <c r="D370" t="str">
        <f t="shared" si="8"/>
        <v>WTColumnsWT15x146</v>
      </c>
      <c r="E370" s="35">
        <v>61.8</v>
      </c>
      <c r="F370" s="35">
        <v>2.36</v>
      </c>
      <c r="G370" s="35">
        <v>5.15</v>
      </c>
      <c r="H370" t="s">
        <v>1246</v>
      </c>
      <c r="I370">
        <v>1</v>
      </c>
    </row>
    <row r="371" spans="2:9" x14ac:dyDescent="0.2">
      <c r="B371" t="s">
        <v>798</v>
      </c>
      <c r="C371" t="s">
        <v>3462</v>
      </c>
      <c r="D371" t="str">
        <f t="shared" si="8"/>
        <v>WTColumnsWT15x130.5</v>
      </c>
      <c r="E371" s="35">
        <v>61.2</v>
      </c>
      <c r="F371" s="35">
        <v>2.13</v>
      </c>
      <c r="G371" s="35">
        <v>5.0999999999999996</v>
      </c>
      <c r="H371" t="s">
        <v>1246</v>
      </c>
      <c r="I371">
        <v>1</v>
      </c>
    </row>
    <row r="372" spans="2:9" x14ac:dyDescent="0.2">
      <c r="B372" t="s">
        <v>798</v>
      </c>
      <c r="C372" t="s">
        <v>3463</v>
      </c>
      <c r="D372" t="str">
        <f t="shared" si="8"/>
        <v>WTColumnsWT15x117.5</v>
      </c>
      <c r="E372" s="35">
        <v>60.8</v>
      </c>
      <c r="F372" s="35">
        <v>1.93</v>
      </c>
      <c r="G372" s="35">
        <v>5.07</v>
      </c>
      <c r="H372" t="s">
        <v>1246</v>
      </c>
      <c r="I372">
        <v>1</v>
      </c>
    </row>
    <row r="373" spans="2:9" x14ac:dyDescent="0.2">
      <c r="B373" t="s">
        <v>798</v>
      </c>
      <c r="C373" t="s">
        <v>3464</v>
      </c>
      <c r="D373" t="str">
        <f t="shared" si="8"/>
        <v>WTColumnsWT15x105.5</v>
      </c>
      <c r="E373" s="35">
        <v>60.4</v>
      </c>
      <c r="F373" s="35">
        <v>1.75</v>
      </c>
      <c r="G373" s="35">
        <v>5.03</v>
      </c>
      <c r="H373" t="s">
        <v>1246</v>
      </c>
      <c r="I373">
        <v>1</v>
      </c>
    </row>
    <row r="374" spans="2:9" x14ac:dyDescent="0.2">
      <c r="B374" t="s">
        <v>798</v>
      </c>
      <c r="C374" t="s">
        <v>3465</v>
      </c>
      <c r="D374" t="str">
        <f t="shared" si="8"/>
        <v>WTColumnsWT15x95.5</v>
      </c>
      <c r="E374" s="35">
        <v>59.9</v>
      </c>
      <c r="F374" s="35">
        <v>1.59</v>
      </c>
      <c r="G374" s="35">
        <v>4.99</v>
      </c>
      <c r="H374" t="s">
        <v>1246</v>
      </c>
      <c r="I374">
        <v>1</v>
      </c>
    </row>
    <row r="375" spans="2:9" x14ac:dyDescent="0.2">
      <c r="B375" t="s">
        <v>798</v>
      </c>
      <c r="C375" t="s">
        <v>3466</v>
      </c>
      <c r="D375" t="str">
        <f t="shared" si="8"/>
        <v>WTColumnsWT15x86.5</v>
      </c>
      <c r="E375" s="35">
        <v>59.6</v>
      </c>
      <c r="F375" s="35">
        <v>1.45</v>
      </c>
      <c r="G375" s="35">
        <v>4.97</v>
      </c>
      <c r="H375" t="s">
        <v>1246</v>
      </c>
      <c r="I375">
        <v>1</v>
      </c>
    </row>
    <row r="376" spans="2:9" x14ac:dyDescent="0.2">
      <c r="B376" t="s">
        <v>798</v>
      </c>
      <c r="C376" t="s">
        <v>1130</v>
      </c>
      <c r="D376" t="str">
        <f t="shared" si="8"/>
        <v>WTColumnsWT15x74</v>
      </c>
      <c r="E376" s="35">
        <v>50.8</v>
      </c>
      <c r="F376" s="35">
        <v>1.46</v>
      </c>
      <c r="G376" s="35">
        <v>4.2300000000000004</v>
      </c>
      <c r="H376" t="s">
        <v>1246</v>
      </c>
      <c r="I376">
        <v>1</v>
      </c>
    </row>
    <row r="377" spans="2:9" x14ac:dyDescent="0.2">
      <c r="B377" t="s">
        <v>798</v>
      </c>
      <c r="C377" t="s">
        <v>1131</v>
      </c>
      <c r="D377" t="str">
        <f t="shared" si="8"/>
        <v>WTColumnsWT15x66</v>
      </c>
      <c r="E377" s="35">
        <v>50.6</v>
      </c>
      <c r="F377" s="35">
        <v>1.3</v>
      </c>
      <c r="G377" s="35">
        <v>4.22</v>
      </c>
      <c r="H377" t="s">
        <v>1246</v>
      </c>
      <c r="I377">
        <v>1</v>
      </c>
    </row>
    <row r="378" spans="2:9" x14ac:dyDescent="0.2">
      <c r="B378" t="s">
        <v>798</v>
      </c>
      <c r="C378" t="s">
        <v>1132</v>
      </c>
      <c r="D378" t="str">
        <f t="shared" si="8"/>
        <v>WTColumnsWT15x62</v>
      </c>
      <c r="E378" s="35">
        <v>50.4</v>
      </c>
      <c r="F378" s="35">
        <v>1.23</v>
      </c>
      <c r="G378" s="35">
        <v>4.2</v>
      </c>
      <c r="H378" t="s">
        <v>1246</v>
      </c>
      <c r="I378">
        <v>1</v>
      </c>
    </row>
    <row r="379" spans="2:9" x14ac:dyDescent="0.2">
      <c r="B379" t="s">
        <v>798</v>
      </c>
      <c r="C379" t="s">
        <v>1133</v>
      </c>
      <c r="D379" t="str">
        <f t="shared" si="8"/>
        <v>WTColumnsWT15x58</v>
      </c>
      <c r="E379" s="35">
        <v>50.2</v>
      </c>
      <c r="F379" s="35">
        <v>1.1599999999999999</v>
      </c>
      <c r="G379" s="35">
        <v>4.18</v>
      </c>
      <c r="H379" t="s">
        <v>1246</v>
      </c>
      <c r="I379">
        <v>1</v>
      </c>
    </row>
    <row r="380" spans="2:9" x14ac:dyDescent="0.2">
      <c r="B380" t="s">
        <v>798</v>
      </c>
      <c r="C380" t="s">
        <v>1134</v>
      </c>
      <c r="D380" t="str">
        <f t="shared" si="8"/>
        <v>WTColumnsWT15x54</v>
      </c>
      <c r="E380" s="35">
        <v>50</v>
      </c>
      <c r="F380" s="35">
        <v>1.08</v>
      </c>
      <c r="G380" s="35">
        <v>4.17</v>
      </c>
      <c r="H380" t="s">
        <v>1246</v>
      </c>
      <c r="I380">
        <v>1</v>
      </c>
    </row>
    <row r="381" spans="2:9" x14ac:dyDescent="0.2">
      <c r="B381" t="s">
        <v>798</v>
      </c>
      <c r="C381" t="s">
        <v>3467</v>
      </c>
      <c r="D381" t="str">
        <f t="shared" si="8"/>
        <v>WTColumnsWT15x49.5</v>
      </c>
      <c r="E381" s="35">
        <v>49.8</v>
      </c>
      <c r="F381" s="35">
        <v>0.99399999999999999</v>
      </c>
      <c r="G381" s="35">
        <v>4.1500000000000004</v>
      </c>
      <c r="H381" t="s">
        <v>1246</v>
      </c>
      <c r="I381">
        <v>1</v>
      </c>
    </row>
    <row r="382" spans="2:9" x14ac:dyDescent="0.2">
      <c r="B382" t="s">
        <v>798</v>
      </c>
      <c r="C382" t="s">
        <v>1135</v>
      </c>
      <c r="D382" t="str">
        <f t="shared" si="8"/>
        <v>WTColumnsWT15x45</v>
      </c>
      <c r="E382" s="35">
        <v>49.6</v>
      </c>
      <c r="F382" s="35">
        <v>0.90700000000000003</v>
      </c>
      <c r="G382" s="35">
        <v>4.13</v>
      </c>
      <c r="H382" t="s">
        <v>1246</v>
      </c>
      <c r="I382">
        <v>1</v>
      </c>
    </row>
    <row r="383" spans="2:9" x14ac:dyDescent="0.2">
      <c r="B383" t="s">
        <v>798</v>
      </c>
      <c r="C383" t="s">
        <v>3468</v>
      </c>
      <c r="D383" t="str">
        <f t="shared" si="8"/>
        <v>WTColumnsWT13.5x269.5</v>
      </c>
      <c r="E383" s="35">
        <v>62.4</v>
      </c>
      <c r="F383" s="35">
        <v>4.32</v>
      </c>
      <c r="G383" s="35">
        <v>5.2</v>
      </c>
      <c r="H383" t="s">
        <v>1246</v>
      </c>
      <c r="I383">
        <v>1</v>
      </c>
    </row>
    <row r="384" spans="2:9" x14ac:dyDescent="0.2">
      <c r="B384" t="s">
        <v>798</v>
      </c>
      <c r="C384" t="s">
        <v>3469</v>
      </c>
      <c r="D384" t="str">
        <f t="shared" si="8"/>
        <v>WTColumnsWT13.5x184</v>
      </c>
      <c r="E384" s="35">
        <v>59</v>
      </c>
      <c r="F384" s="35">
        <v>3.12</v>
      </c>
      <c r="G384" s="35">
        <v>4.92</v>
      </c>
      <c r="H384" t="s">
        <v>1246</v>
      </c>
      <c r="I384">
        <v>1</v>
      </c>
    </row>
    <row r="385" spans="2:9" x14ac:dyDescent="0.2">
      <c r="B385" t="s">
        <v>798</v>
      </c>
      <c r="C385" t="s">
        <v>3470</v>
      </c>
      <c r="D385" t="str">
        <f t="shared" si="8"/>
        <v>WTColumnsWT13.5x168</v>
      </c>
      <c r="E385" s="35">
        <v>58.4</v>
      </c>
      <c r="F385" s="35">
        <v>2.88</v>
      </c>
      <c r="G385" s="35">
        <v>4.87</v>
      </c>
      <c r="H385" t="s">
        <v>1246</v>
      </c>
      <c r="I385">
        <v>1</v>
      </c>
    </row>
    <row r="386" spans="2:9" x14ac:dyDescent="0.2">
      <c r="B386" t="s">
        <v>798</v>
      </c>
      <c r="C386" t="s">
        <v>3471</v>
      </c>
      <c r="D386" t="str">
        <f t="shared" si="8"/>
        <v>WTColumnsWT13.5x153.5</v>
      </c>
      <c r="E386" s="35">
        <v>57.6</v>
      </c>
      <c r="F386" s="35">
        <v>2.66</v>
      </c>
      <c r="G386" s="35">
        <v>4.8</v>
      </c>
      <c r="H386" t="s">
        <v>1246</v>
      </c>
      <c r="I386">
        <v>1</v>
      </c>
    </row>
    <row r="387" spans="2:9" x14ac:dyDescent="0.2">
      <c r="B387" t="s">
        <v>798</v>
      </c>
      <c r="C387" t="s">
        <v>3472</v>
      </c>
      <c r="D387" t="str">
        <f t="shared" si="8"/>
        <v>WTColumnsWT13.5x140.5</v>
      </c>
      <c r="E387" s="35">
        <v>57.2</v>
      </c>
      <c r="F387" s="35">
        <v>2.46</v>
      </c>
      <c r="G387" s="35">
        <v>4.7699999999999996</v>
      </c>
      <c r="H387" t="s">
        <v>1246</v>
      </c>
      <c r="I387">
        <v>1</v>
      </c>
    </row>
    <row r="388" spans="2:9" x14ac:dyDescent="0.2">
      <c r="B388" t="s">
        <v>798</v>
      </c>
      <c r="C388" t="s">
        <v>3473</v>
      </c>
      <c r="D388" t="str">
        <f t="shared" si="8"/>
        <v>WTColumnsWT13.5x129</v>
      </c>
      <c r="E388" s="35">
        <v>56.8</v>
      </c>
      <c r="F388" s="35">
        <v>2.27</v>
      </c>
      <c r="G388" s="35">
        <v>4.7300000000000004</v>
      </c>
      <c r="H388" t="s">
        <v>1246</v>
      </c>
      <c r="I388">
        <v>1</v>
      </c>
    </row>
    <row r="389" spans="2:9" x14ac:dyDescent="0.2">
      <c r="B389" t="s">
        <v>798</v>
      </c>
      <c r="C389" t="s">
        <v>3474</v>
      </c>
      <c r="D389" t="str">
        <f t="shared" si="8"/>
        <v>WTColumnsWT13.5x117.5</v>
      </c>
      <c r="E389" s="35">
        <v>56.2</v>
      </c>
      <c r="F389" s="35">
        <v>2.09</v>
      </c>
      <c r="G389" s="35">
        <v>4.68</v>
      </c>
      <c r="H389" t="s">
        <v>1246</v>
      </c>
      <c r="I389">
        <v>1</v>
      </c>
    </row>
    <row r="390" spans="2:9" x14ac:dyDescent="0.2">
      <c r="B390" t="s">
        <v>798</v>
      </c>
      <c r="C390" t="s">
        <v>3475</v>
      </c>
      <c r="D390" t="str">
        <f t="shared" si="8"/>
        <v>WTColumnsWT13.5x108.5</v>
      </c>
      <c r="E390" s="35">
        <v>55.8</v>
      </c>
      <c r="F390" s="35">
        <v>1.94</v>
      </c>
      <c r="G390" s="35">
        <v>4.6500000000000004</v>
      </c>
      <c r="H390" t="s">
        <v>1246</v>
      </c>
      <c r="I390">
        <v>1</v>
      </c>
    </row>
    <row r="391" spans="2:9" x14ac:dyDescent="0.2">
      <c r="B391" t="s">
        <v>798</v>
      </c>
      <c r="C391" t="s">
        <v>3476</v>
      </c>
      <c r="D391" t="str">
        <f t="shared" si="8"/>
        <v>WTColumnsWT13.5x97</v>
      </c>
      <c r="E391" s="35">
        <v>55.4</v>
      </c>
      <c r="F391" s="35">
        <v>1.75</v>
      </c>
      <c r="G391" s="35">
        <v>4.62</v>
      </c>
      <c r="H391" t="s">
        <v>1246</v>
      </c>
      <c r="I391">
        <v>1</v>
      </c>
    </row>
    <row r="392" spans="2:9" x14ac:dyDescent="0.2">
      <c r="B392" t="s">
        <v>798</v>
      </c>
      <c r="C392" t="s">
        <v>3477</v>
      </c>
      <c r="D392" t="str">
        <f t="shared" si="8"/>
        <v>WTColumnsWT13.5x89</v>
      </c>
      <c r="E392" s="35">
        <v>55.3</v>
      </c>
      <c r="F392" s="35">
        <v>1.61</v>
      </c>
      <c r="G392" s="35">
        <v>4.6100000000000003</v>
      </c>
      <c r="H392" t="s">
        <v>1246</v>
      </c>
      <c r="I392">
        <v>1</v>
      </c>
    </row>
    <row r="393" spans="2:9" x14ac:dyDescent="0.2">
      <c r="B393" t="s">
        <v>798</v>
      </c>
      <c r="C393" t="s">
        <v>3478</v>
      </c>
      <c r="D393" t="str">
        <f t="shared" si="8"/>
        <v>WTColumnsWT13.5x80.5</v>
      </c>
      <c r="E393" s="35">
        <v>54.8</v>
      </c>
      <c r="F393" s="35">
        <v>1.47</v>
      </c>
      <c r="G393" s="35">
        <v>4.57</v>
      </c>
      <c r="H393" t="s">
        <v>1246</v>
      </c>
      <c r="I393">
        <v>1</v>
      </c>
    </row>
    <row r="394" spans="2:9" x14ac:dyDescent="0.2">
      <c r="B394" t="s">
        <v>798</v>
      </c>
      <c r="C394" t="s">
        <v>3479</v>
      </c>
      <c r="D394" t="str">
        <f t="shared" si="8"/>
        <v>WTColumnsWT13.5x73</v>
      </c>
      <c r="E394" s="35">
        <v>54.6</v>
      </c>
      <c r="F394" s="35">
        <v>1.34</v>
      </c>
      <c r="G394" s="35">
        <v>4.55</v>
      </c>
      <c r="H394" t="s">
        <v>1246</v>
      </c>
      <c r="I394">
        <v>1</v>
      </c>
    </row>
    <row r="395" spans="2:9" x14ac:dyDescent="0.2">
      <c r="B395" t="s">
        <v>798</v>
      </c>
      <c r="C395" t="s">
        <v>3480</v>
      </c>
      <c r="D395" t="str">
        <f t="shared" si="8"/>
        <v>WTColumnsWT13.5x64.5</v>
      </c>
      <c r="E395" s="35">
        <v>46.8</v>
      </c>
      <c r="F395" s="35">
        <v>1.38</v>
      </c>
      <c r="G395" s="35">
        <v>3.9</v>
      </c>
      <c r="H395" t="s">
        <v>1246</v>
      </c>
      <c r="I395">
        <v>1</v>
      </c>
    </row>
    <row r="396" spans="2:9" x14ac:dyDescent="0.2">
      <c r="B396" t="s">
        <v>798</v>
      </c>
      <c r="C396" t="s">
        <v>3481</v>
      </c>
      <c r="D396" t="str">
        <f t="shared" si="8"/>
        <v>WTColumnsWT13.5x57</v>
      </c>
      <c r="E396" s="35">
        <v>46.6</v>
      </c>
      <c r="F396" s="35">
        <v>1.22</v>
      </c>
      <c r="G396" s="35">
        <v>3.88</v>
      </c>
      <c r="H396" t="s">
        <v>1246</v>
      </c>
      <c r="I396">
        <v>1</v>
      </c>
    </row>
    <row r="397" spans="2:9" x14ac:dyDescent="0.2">
      <c r="B397" t="s">
        <v>798</v>
      </c>
      <c r="C397" t="s">
        <v>3482</v>
      </c>
      <c r="D397" t="str">
        <f t="shared" si="8"/>
        <v>WTColumnsWT13.5x51</v>
      </c>
      <c r="E397" s="35">
        <v>46.2</v>
      </c>
      <c r="F397" s="35">
        <v>1.1000000000000001</v>
      </c>
      <c r="G397" s="35">
        <v>3.85</v>
      </c>
      <c r="H397" t="s">
        <v>1246</v>
      </c>
      <c r="I397">
        <v>1</v>
      </c>
    </row>
    <row r="398" spans="2:9" x14ac:dyDescent="0.2">
      <c r="B398" t="s">
        <v>798</v>
      </c>
      <c r="C398" t="s">
        <v>3483</v>
      </c>
      <c r="D398" t="str">
        <f t="shared" si="8"/>
        <v>WTColumnsWT13.5x47</v>
      </c>
      <c r="E398" s="35">
        <v>46.2</v>
      </c>
      <c r="F398" s="35">
        <v>1.02</v>
      </c>
      <c r="G398" s="35">
        <v>3.85</v>
      </c>
      <c r="H398" t="s">
        <v>1246</v>
      </c>
      <c r="I398">
        <v>1</v>
      </c>
    </row>
    <row r="399" spans="2:9" x14ac:dyDescent="0.2">
      <c r="B399" t="s">
        <v>798</v>
      </c>
      <c r="C399" t="s">
        <v>3484</v>
      </c>
      <c r="D399" t="str">
        <f t="shared" si="8"/>
        <v>WTColumnsWT13.5x42</v>
      </c>
      <c r="E399" s="35">
        <v>45.9</v>
      </c>
      <c r="F399" s="35">
        <v>0.91500000000000004</v>
      </c>
      <c r="G399" s="35">
        <v>3.83</v>
      </c>
      <c r="H399" t="s">
        <v>1246</v>
      </c>
      <c r="I399">
        <v>1</v>
      </c>
    </row>
    <row r="400" spans="2:9" x14ac:dyDescent="0.2">
      <c r="B400" t="s">
        <v>798</v>
      </c>
      <c r="C400" t="s">
        <v>1136</v>
      </c>
      <c r="D400" t="str">
        <f t="shared" si="8"/>
        <v>WTColumnsWT12x185</v>
      </c>
      <c r="E400" s="35">
        <v>54.6</v>
      </c>
      <c r="F400" s="35">
        <v>3.39</v>
      </c>
      <c r="G400" s="35">
        <v>4.55</v>
      </c>
      <c r="H400" t="s">
        <v>1246</v>
      </c>
      <c r="I400">
        <v>1</v>
      </c>
    </row>
    <row r="401" spans="2:9" x14ac:dyDescent="0.2">
      <c r="B401" t="s">
        <v>798</v>
      </c>
      <c r="C401" t="s">
        <v>3485</v>
      </c>
      <c r="D401" t="str">
        <f t="shared" si="8"/>
        <v>WTColumnsWT12x167.5</v>
      </c>
      <c r="E401" s="35">
        <v>53.8</v>
      </c>
      <c r="F401" s="35">
        <v>3.11</v>
      </c>
      <c r="G401" s="35">
        <v>4.4800000000000004</v>
      </c>
      <c r="H401" t="s">
        <v>1246</v>
      </c>
      <c r="I401">
        <v>1</v>
      </c>
    </row>
    <row r="402" spans="2:9" x14ac:dyDescent="0.2">
      <c r="B402" t="s">
        <v>798</v>
      </c>
      <c r="C402" t="s">
        <v>1137</v>
      </c>
      <c r="D402" t="str">
        <f t="shared" si="8"/>
        <v>WTColumnsWT12x153</v>
      </c>
      <c r="E402" s="35">
        <v>53.2</v>
      </c>
      <c r="F402" s="35">
        <v>2.88</v>
      </c>
      <c r="G402" s="35">
        <v>4.43</v>
      </c>
      <c r="H402" t="s">
        <v>1246</v>
      </c>
      <c r="I402">
        <v>1</v>
      </c>
    </row>
    <row r="403" spans="2:9" x14ac:dyDescent="0.2">
      <c r="B403" t="s">
        <v>798</v>
      </c>
      <c r="C403" t="s">
        <v>3486</v>
      </c>
      <c r="D403" t="str">
        <f t="shared" si="8"/>
        <v>WTColumnsWT12x139.5</v>
      </c>
      <c r="E403" s="35">
        <v>52.6</v>
      </c>
      <c r="F403" s="35">
        <v>2.65</v>
      </c>
      <c r="G403" s="35">
        <v>4.38</v>
      </c>
      <c r="H403" t="s">
        <v>1246</v>
      </c>
      <c r="I403">
        <v>1</v>
      </c>
    </row>
    <row r="404" spans="2:9" x14ac:dyDescent="0.2">
      <c r="B404" t="s">
        <v>798</v>
      </c>
      <c r="C404" t="s">
        <v>1138</v>
      </c>
      <c r="D404" t="str">
        <f t="shared" si="8"/>
        <v>WTColumnsWT12x125</v>
      </c>
      <c r="E404" s="35">
        <v>52</v>
      </c>
      <c r="F404" s="35">
        <v>2.4</v>
      </c>
      <c r="G404" s="35">
        <v>4.33</v>
      </c>
      <c r="H404" t="s">
        <v>1246</v>
      </c>
      <c r="I404">
        <v>1</v>
      </c>
    </row>
    <row r="405" spans="2:9" x14ac:dyDescent="0.2">
      <c r="B405" t="s">
        <v>798</v>
      </c>
      <c r="C405" t="s">
        <v>3487</v>
      </c>
      <c r="D405" t="str">
        <f t="shared" si="8"/>
        <v>WTColumnsWT12x114.5</v>
      </c>
      <c r="E405" s="35">
        <v>51.4</v>
      </c>
      <c r="F405" s="35">
        <v>2.23</v>
      </c>
      <c r="G405" s="35">
        <v>4.28</v>
      </c>
      <c r="H405" t="s">
        <v>1246</v>
      </c>
      <c r="I405">
        <v>1</v>
      </c>
    </row>
    <row r="406" spans="2:9" x14ac:dyDescent="0.2">
      <c r="B406" t="s">
        <v>798</v>
      </c>
      <c r="C406" t="s">
        <v>3488</v>
      </c>
      <c r="D406" t="str">
        <f t="shared" si="8"/>
        <v>WTColumnsWT12x103.5</v>
      </c>
      <c r="E406" s="35">
        <v>51</v>
      </c>
      <c r="F406" s="35">
        <v>2.0299999999999998</v>
      </c>
      <c r="G406" s="35">
        <v>4.25</v>
      </c>
      <c r="H406" t="s">
        <v>1246</v>
      </c>
      <c r="I406">
        <v>1</v>
      </c>
    </row>
    <row r="407" spans="2:9" x14ac:dyDescent="0.2">
      <c r="B407" t="s">
        <v>798</v>
      </c>
      <c r="C407" t="s">
        <v>1139</v>
      </c>
      <c r="D407" t="str">
        <f t="shared" si="8"/>
        <v>WTColumnsWT12x96</v>
      </c>
      <c r="E407" s="35">
        <v>50.6</v>
      </c>
      <c r="F407" s="35">
        <v>1.9</v>
      </c>
      <c r="G407" s="35">
        <v>4.22</v>
      </c>
      <c r="H407" t="s">
        <v>1246</v>
      </c>
      <c r="I407">
        <v>1</v>
      </c>
    </row>
    <row r="408" spans="2:9" x14ac:dyDescent="0.2">
      <c r="B408" t="s">
        <v>798</v>
      </c>
      <c r="C408" t="s">
        <v>1140</v>
      </c>
      <c r="D408" t="str">
        <f t="shared" si="8"/>
        <v>WTColumnsWT12x88</v>
      </c>
      <c r="E408" s="35">
        <v>50.2</v>
      </c>
      <c r="F408" s="35">
        <v>1.75</v>
      </c>
      <c r="G408" s="35">
        <v>4.18</v>
      </c>
      <c r="H408" t="s">
        <v>1246</v>
      </c>
      <c r="I408">
        <v>1</v>
      </c>
    </row>
    <row r="409" spans="2:9" x14ac:dyDescent="0.2">
      <c r="B409" t="s">
        <v>798</v>
      </c>
      <c r="C409" t="s">
        <v>1141</v>
      </c>
      <c r="D409" t="str">
        <f t="shared" si="8"/>
        <v>WTColumnsWT12x81</v>
      </c>
      <c r="E409" s="35">
        <v>50.2</v>
      </c>
      <c r="F409" s="35">
        <v>1.61</v>
      </c>
      <c r="G409" s="35">
        <v>4.18</v>
      </c>
      <c r="H409" t="s">
        <v>1246</v>
      </c>
      <c r="I409">
        <v>1</v>
      </c>
    </row>
    <row r="410" spans="2:9" x14ac:dyDescent="0.2">
      <c r="B410" t="s">
        <v>798</v>
      </c>
      <c r="C410" t="s">
        <v>1142</v>
      </c>
      <c r="D410" t="str">
        <f t="shared" si="8"/>
        <v>WTColumnsWT12x73</v>
      </c>
      <c r="E410" s="35">
        <v>49.8</v>
      </c>
      <c r="F410" s="35">
        <v>1.47</v>
      </c>
      <c r="G410" s="35">
        <v>4.1500000000000004</v>
      </c>
      <c r="H410" t="s">
        <v>1246</v>
      </c>
      <c r="I410">
        <v>1</v>
      </c>
    </row>
    <row r="411" spans="2:9" x14ac:dyDescent="0.2">
      <c r="B411" t="s">
        <v>798</v>
      </c>
      <c r="C411" t="s">
        <v>3489</v>
      </c>
      <c r="D411" t="str">
        <f t="shared" si="8"/>
        <v>WTColumnsWT12x65.5</v>
      </c>
      <c r="E411" s="35">
        <v>49.4</v>
      </c>
      <c r="F411" s="35">
        <v>1.33</v>
      </c>
      <c r="G411" s="35">
        <v>4.12</v>
      </c>
      <c r="H411" t="s">
        <v>1246</v>
      </c>
      <c r="I411">
        <v>1</v>
      </c>
    </row>
    <row r="412" spans="2:9" x14ac:dyDescent="0.2">
      <c r="B412" t="s">
        <v>798</v>
      </c>
      <c r="C412" t="s">
        <v>3490</v>
      </c>
      <c r="D412" t="str">
        <f t="shared" si="8"/>
        <v>WTColumnsWT12x58.5</v>
      </c>
      <c r="E412" s="35">
        <v>49</v>
      </c>
      <c r="F412" s="35">
        <v>1.19</v>
      </c>
      <c r="G412" s="35">
        <v>4.08</v>
      </c>
      <c r="H412" t="s">
        <v>1246</v>
      </c>
      <c r="I412">
        <v>1</v>
      </c>
    </row>
    <row r="413" spans="2:9" x14ac:dyDescent="0.2">
      <c r="B413" t="s">
        <v>798</v>
      </c>
      <c r="C413" t="s">
        <v>1143</v>
      </c>
      <c r="D413" t="str">
        <f t="shared" si="8"/>
        <v>WTColumnsWT12x52</v>
      </c>
      <c r="E413" s="35">
        <v>48.8</v>
      </c>
      <c r="F413" s="35">
        <v>1.07</v>
      </c>
      <c r="G413" s="35">
        <v>4.07</v>
      </c>
      <c r="H413" t="s">
        <v>1246</v>
      </c>
      <c r="I413">
        <v>1</v>
      </c>
    </row>
    <row r="414" spans="2:9" x14ac:dyDescent="0.2">
      <c r="B414" t="s">
        <v>798</v>
      </c>
      <c r="C414" t="s">
        <v>3491</v>
      </c>
      <c r="D414" t="str">
        <f t="shared" si="8"/>
        <v>WTColumnsWT12x51.5</v>
      </c>
      <c r="E414" s="35">
        <v>41.8</v>
      </c>
      <c r="F414" s="35">
        <v>1.23</v>
      </c>
      <c r="G414" s="35">
        <v>3.48</v>
      </c>
      <c r="H414" t="s">
        <v>1246</v>
      </c>
      <c r="I414">
        <v>1</v>
      </c>
    </row>
    <row r="415" spans="2:9" x14ac:dyDescent="0.2">
      <c r="B415" t="s">
        <v>798</v>
      </c>
      <c r="C415" t="s">
        <v>1144</v>
      </c>
      <c r="D415" t="str">
        <f t="shared" si="8"/>
        <v>WTColumnsWT12x47</v>
      </c>
      <c r="E415" s="35">
        <v>41.8</v>
      </c>
      <c r="F415" s="35">
        <v>1.1200000000000001</v>
      </c>
      <c r="G415" s="35">
        <v>3.48</v>
      </c>
      <c r="H415" t="s">
        <v>1246</v>
      </c>
      <c r="I415">
        <v>1</v>
      </c>
    </row>
    <row r="416" spans="2:9" x14ac:dyDescent="0.2">
      <c r="B416" t="s">
        <v>798</v>
      </c>
      <c r="C416" t="s">
        <v>1145</v>
      </c>
      <c r="D416" t="str">
        <f t="shared" si="8"/>
        <v>WTColumnsWT12x42</v>
      </c>
      <c r="E416" s="35">
        <v>41.5</v>
      </c>
      <c r="F416" s="35">
        <v>1.01</v>
      </c>
      <c r="G416" s="35">
        <v>3.46</v>
      </c>
      <c r="H416" t="s">
        <v>1246</v>
      </c>
      <c r="I416">
        <v>1</v>
      </c>
    </row>
    <row r="417" spans="2:9" x14ac:dyDescent="0.2">
      <c r="B417" t="s">
        <v>798</v>
      </c>
      <c r="C417" t="s">
        <v>1146</v>
      </c>
      <c r="D417" t="str">
        <f t="shared" si="8"/>
        <v>WTColumnsWT12x38</v>
      </c>
      <c r="E417" s="35">
        <v>41.2</v>
      </c>
      <c r="F417" s="35">
        <v>0.92200000000000004</v>
      </c>
      <c r="G417" s="35">
        <v>3.43</v>
      </c>
      <c r="H417" t="s">
        <v>1246</v>
      </c>
      <c r="I417">
        <v>1</v>
      </c>
    </row>
    <row r="418" spans="2:9" x14ac:dyDescent="0.2">
      <c r="B418" t="s">
        <v>798</v>
      </c>
      <c r="C418" t="s">
        <v>1147</v>
      </c>
      <c r="D418" t="str">
        <f t="shared" si="8"/>
        <v>WTColumnsWT12x34</v>
      </c>
      <c r="E418" s="35">
        <v>41</v>
      </c>
      <c r="F418" s="35">
        <v>0.82899999999999996</v>
      </c>
      <c r="G418" s="35">
        <v>3.42</v>
      </c>
      <c r="H418" t="s">
        <v>1246</v>
      </c>
      <c r="I418">
        <v>1</v>
      </c>
    </row>
    <row r="419" spans="2:9" x14ac:dyDescent="0.2">
      <c r="B419" t="s">
        <v>798</v>
      </c>
      <c r="C419" t="s">
        <v>1148</v>
      </c>
      <c r="D419" t="str">
        <f t="shared" si="8"/>
        <v>WTColumnsWT12x31</v>
      </c>
      <c r="E419" s="35">
        <v>37.1</v>
      </c>
      <c r="F419" s="35">
        <v>0.83599999999999997</v>
      </c>
      <c r="G419" s="35">
        <v>3.09</v>
      </c>
      <c r="H419" t="s">
        <v>1246</v>
      </c>
      <c r="I419">
        <v>1</v>
      </c>
    </row>
    <row r="420" spans="2:9" x14ac:dyDescent="0.2">
      <c r="B420" t="s">
        <v>798</v>
      </c>
      <c r="C420" t="s">
        <v>3492</v>
      </c>
      <c r="D420" t="str">
        <f t="shared" si="8"/>
        <v>WTColumnsWT12x27.5</v>
      </c>
      <c r="E420" s="35">
        <v>36.799999999999997</v>
      </c>
      <c r="F420" s="35">
        <v>0.747</v>
      </c>
      <c r="G420" s="35">
        <v>3.07</v>
      </c>
      <c r="H420" t="s">
        <v>1246</v>
      </c>
      <c r="I420">
        <v>1</v>
      </c>
    </row>
    <row r="421" spans="2:9" x14ac:dyDescent="0.2">
      <c r="B421" t="s">
        <v>798</v>
      </c>
      <c r="C421" t="s">
        <v>3493</v>
      </c>
      <c r="D421" t="str">
        <f t="shared" si="8"/>
        <v>WTColumnsWT10.5x100.5</v>
      </c>
      <c r="E421" s="35">
        <v>47.5</v>
      </c>
      <c r="F421" s="35">
        <v>2.12</v>
      </c>
      <c r="G421" s="35">
        <v>3.96</v>
      </c>
      <c r="H421" t="s">
        <v>1246</v>
      </c>
      <c r="I421">
        <v>1</v>
      </c>
    </row>
    <row r="422" spans="2:9" x14ac:dyDescent="0.2">
      <c r="B422" t="s">
        <v>798</v>
      </c>
      <c r="C422" t="s">
        <v>3494</v>
      </c>
      <c r="D422" t="str">
        <f t="shared" si="8"/>
        <v>WTColumnsWT10.5x91</v>
      </c>
      <c r="E422" s="35">
        <v>47</v>
      </c>
      <c r="F422" s="35">
        <v>1.94</v>
      </c>
      <c r="G422" s="35">
        <v>3.92</v>
      </c>
      <c r="H422" t="s">
        <v>1246</v>
      </c>
      <c r="I422">
        <v>1</v>
      </c>
    </row>
    <row r="423" spans="2:9" x14ac:dyDescent="0.2">
      <c r="B423" t="s">
        <v>798</v>
      </c>
      <c r="C423" t="s">
        <v>3495</v>
      </c>
      <c r="D423" t="str">
        <f t="shared" si="8"/>
        <v>WTColumnsWT10.5x83</v>
      </c>
      <c r="E423" s="35">
        <v>46.4</v>
      </c>
      <c r="F423" s="35">
        <v>1.79</v>
      </c>
      <c r="G423" s="35">
        <v>3.87</v>
      </c>
      <c r="H423" t="s">
        <v>1246</v>
      </c>
      <c r="I423">
        <v>1</v>
      </c>
    </row>
    <row r="424" spans="2:9" x14ac:dyDescent="0.2">
      <c r="B424" t="s">
        <v>798</v>
      </c>
      <c r="C424" t="s">
        <v>3496</v>
      </c>
      <c r="D424" t="str">
        <f t="shared" si="8"/>
        <v>WTColumnsWT10.5x73.5</v>
      </c>
      <c r="E424" s="35">
        <v>46.3</v>
      </c>
      <c r="F424" s="35">
        <v>1.59</v>
      </c>
      <c r="G424" s="35">
        <v>3.86</v>
      </c>
      <c r="H424" t="s">
        <v>1246</v>
      </c>
      <c r="I424">
        <v>1</v>
      </c>
    </row>
    <row r="425" spans="2:9" x14ac:dyDescent="0.2">
      <c r="B425" t="s">
        <v>798</v>
      </c>
      <c r="C425" t="s">
        <v>3497</v>
      </c>
      <c r="D425" t="str">
        <f t="shared" si="8"/>
        <v>WTColumnsWT10.5x66</v>
      </c>
      <c r="E425" s="35">
        <v>45.8</v>
      </c>
      <c r="F425" s="35">
        <v>1.44</v>
      </c>
      <c r="G425" s="35">
        <v>3.82</v>
      </c>
      <c r="H425" t="s">
        <v>1246</v>
      </c>
      <c r="I425">
        <v>1</v>
      </c>
    </row>
    <row r="426" spans="2:9" x14ac:dyDescent="0.2">
      <c r="B426" t="s">
        <v>798</v>
      </c>
      <c r="C426" t="s">
        <v>3498</v>
      </c>
      <c r="D426" t="str">
        <f t="shared" si="8"/>
        <v>WTColumnsWT10.5x61</v>
      </c>
      <c r="E426" s="35">
        <v>45.7</v>
      </c>
      <c r="F426" s="35">
        <v>1.33</v>
      </c>
      <c r="G426" s="35">
        <v>3.81</v>
      </c>
      <c r="H426" t="s">
        <v>1246</v>
      </c>
      <c r="I426">
        <v>1</v>
      </c>
    </row>
    <row r="427" spans="2:9" x14ac:dyDescent="0.2">
      <c r="B427" t="s">
        <v>798</v>
      </c>
      <c r="C427" t="s">
        <v>3499</v>
      </c>
      <c r="D427" t="str">
        <f t="shared" ref="D427:D490" si="9">SUBSTITUTE(B427&amp;C427," ","")</f>
        <v>WTColumnsWT10.5x55.5</v>
      </c>
      <c r="E427" s="35">
        <v>45.4</v>
      </c>
      <c r="F427" s="35">
        <v>1.22</v>
      </c>
      <c r="G427" s="35">
        <v>3.78</v>
      </c>
      <c r="H427" t="s">
        <v>1246</v>
      </c>
      <c r="I427">
        <v>1</v>
      </c>
    </row>
    <row r="428" spans="2:9" x14ac:dyDescent="0.2">
      <c r="B428" t="s">
        <v>798</v>
      </c>
      <c r="C428" t="s">
        <v>3500</v>
      </c>
      <c r="D428" t="str">
        <f t="shared" si="9"/>
        <v>WTColumnsWT10.5x50.5</v>
      </c>
      <c r="E428" s="35">
        <v>45.2</v>
      </c>
      <c r="F428" s="35">
        <v>1.1200000000000001</v>
      </c>
      <c r="G428" s="35">
        <v>3.77</v>
      </c>
      <c r="H428" t="s">
        <v>1246</v>
      </c>
      <c r="I428">
        <v>1</v>
      </c>
    </row>
    <row r="429" spans="2:9" x14ac:dyDescent="0.2">
      <c r="B429" t="s">
        <v>798</v>
      </c>
      <c r="C429" t="s">
        <v>3501</v>
      </c>
      <c r="D429" t="str">
        <f t="shared" si="9"/>
        <v>WTColumnsWT10.5x46.5</v>
      </c>
      <c r="E429" s="35">
        <v>37.799999999999997</v>
      </c>
      <c r="F429" s="35">
        <v>1.23</v>
      </c>
      <c r="G429" s="35">
        <v>3.15</v>
      </c>
      <c r="H429" t="s">
        <v>1246</v>
      </c>
      <c r="I429">
        <v>1</v>
      </c>
    </row>
    <row r="430" spans="2:9" x14ac:dyDescent="0.2">
      <c r="B430" t="s">
        <v>798</v>
      </c>
      <c r="C430" t="s">
        <v>3502</v>
      </c>
      <c r="D430" t="str">
        <f t="shared" si="9"/>
        <v>WTColumnsWT10.5x41.5</v>
      </c>
      <c r="E430" s="35">
        <v>37.5</v>
      </c>
      <c r="F430" s="35">
        <v>1.1100000000000001</v>
      </c>
      <c r="G430" s="35">
        <v>3.13</v>
      </c>
      <c r="H430" t="s">
        <v>1246</v>
      </c>
      <c r="I430">
        <v>1</v>
      </c>
    </row>
    <row r="431" spans="2:9" x14ac:dyDescent="0.2">
      <c r="B431" t="s">
        <v>798</v>
      </c>
      <c r="C431" t="s">
        <v>3503</v>
      </c>
      <c r="D431" t="str">
        <f t="shared" si="9"/>
        <v>WTColumnsWT10.5x36.5</v>
      </c>
      <c r="E431" s="35">
        <v>37.200000000000003</v>
      </c>
      <c r="F431" s="35">
        <v>0.98099999999999998</v>
      </c>
      <c r="G431" s="35">
        <v>3.1</v>
      </c>
      <c r="H431" t="s">
        <v>1246</v>
      </c>
      <c r="I431">
        <v>1</v>
      </c>
    </row>
    <row r="432" spans="2:9" x14ac:dyDescent="0.2">
      <c r="B432" t="s">
        <v>798</v>
      </c>
      <c r="C432" t="s">
        <v>3504</v>
      </c>
      <c r="D432" t="str">
        <f t="shared" si="9"/>
        <v>WTColumnsWT10.5x34</v>
      </c>
      <c r="E432" s="35">
        <v>37.1</v>
      </c>
      <c r="F432" s="35">
        <v>0.91600000000000004</v>
      </c>
      <c r="G432" s="35">
        <v>3.09</v>
      </c>
      <c r="H432" t="s">
        <v>1246</v>
      </c>
      <c r="I432">
        <v>1</v>
      </c>
    </row>
    <row r="433" spans="2:9" x14ac:dyDescent="0.2">
      <c r="B433" t="s">
        <v>798</v>
      </c>
      <c r="C433" t="s">
        <v>3505</v>
      </c>
      <c r="D433" t="str">
        <f t="shared" si="9"/>
        <v>WTColumnsWT10.5x31</v>
      </c>
      <c r="E433" s="35">
        <v>36.9</v>
      </c>
      <c r="F433" s="35">
        <v>0.84</v>
      </c>
      <c r="G433" s="35">
        <v>3.08</v>
      </c>
      <c r="H433" t="s">
        <v>1246</v>
      </c>
      <c r="I433">
        <v>1</v>
      </c>
    </row>
    <row r="434" spans="2:9" x14ac:dyDescent="0.2">
      <c r="B434" t="s">
        <v>798</v>
      </c>
      <c r="C434" t="s">
        <v>3506</v>
      </c>
      <c r="D434" t="str">
        <f t="shared" si="9"/>
        <v>WTColumnsWT10.5x27.5</v>
      </c>
      <c r="E434" s="35">
        <v>36.700000000000003</v>
      </c>
      <c r="F434" s="35">
        <v>0.749</v>
      </c>
      <c r="G434" s="35">
        <v>3.06</v>
      </c>
      <c r="H434" t="s">
        <v>1246</v>
      </c>
      <c r="I434">
        <v>1</v>
      </c>
    </row>
    <row r="435" spans="2:9" x14ac:dyDescent="0.2">
      <c r="B435" t="s">
        <v>798</v>
      </c>
      <c r="C435" t="s">
        <v>3507</v>
      </c>
      <c r="D435" t="str">
        <f t="shared" si="9"/>
        <v>WTColumnsWT10.5x24</v>
      </c>
      <c r="E435" s="35">
        <v>36.299999999999997</v>
      </c>
      <c r="F435" s="35">
        <v>0.66100000000000003</v>
      </c>
      <c r="G435" s="35">
        <v>3.03</v>
      </c>
      <c r="H435" t="s">
        <v>1246</v>
      </c>
      <c r="I435">
        <v>1</v>
      </c>
    </row>
    <row r="436" spans="2:9" x14ac:dyDescent="0.2">
      <c r="B436" t="s">
        <v>798</v>
      </c>
      <c r="C436" t="s">
        <v>3508</v>
      </c>
      <c r="D436" t="str">
        <f t="shared" si="9"/>
        <v>WTColumnsWT10.5x28.5</v>
      </c>
      <c r="E436" s="35">
        <v>33.6</v>
      </c>
      <c r="F436" s="35">
        <v>0.84799999999999998</v>
      </c>
      <c r="G436" s="35">
        <v>2.8</v>
      </c>
      <c r="H436" t="s">
        <v>1246</v>
      </c>
      <c r="I436">
        <v>1</v>
      </c>
    </row>
    <row r="437" spans="2:9" x14ac:dyDescent="0.2">
      <c r="B437" t="s">
        <v>798</v>
      </c>
      <c r="C437" t="s">
        <v>3509</v>
      </c>
      <c r="D437" t="str">
        <f t="shared" si="9"/>
        <v>WTColumnsWT10.5x25</v>
      </c>
      <c r="E437" s="35">
        <v>33.200000000000003</v>
      </c>
      <c r="F437" s="35">
        <v>0.753</v>
      </c>
      <c r="G437" s="35">
        <v>2.77</v>
      </c>
      <c r="H437" t="s">
        <v>1246</v>
      </c>
      <c r="I437">
        <v>1</v>
      </c>
    </row>
    <row r="438" spans="2:9" x14ac:dyDescent="0.2">
      <c r="B438" t="s">
        <v>798</v>
      </c>
      <c r="C438" t="s">
        <v>3510</v>
      </c>
      <c r="D438" t="str">
        <f t="shared" si="9"/>
        <v>WTColumnsWT10.5x22</v>
      </c>
      <c r="E438" s="35">
        <v>33</v>
      </c>
      <c r="F438" s="35">
        <v>0.66700000000000004</v>
      </c>
      <c r="G438" s="35">
        <v>2.75</v>
      </c>
      <c r="H438" t="s">
        <v>1246</v>
      </c>
      <c r="I438">
        <v>1</v>
      </c>
    </row>
    <row r="439" spans="2:9" x14ac:dyDescent="0.2">
      <c r="B439" t="s">
        <v>798</v>
      </c>
      <c r="C439" t="s">
        <v>3511</v>
      </c>
      <c r="D439" t="str">
        <f t="shared" si="9"/>
        <v>WTColumnsWT9x87.5</v>
      </c>
      <c r="E439" s="35">
        <v>42.1</v>
      </c>
      <c r="F439" s="35">
        <v>2.08</v>
      </c>
      <c r="G439" s="35">
        <v>3.51</v>
      </c>
      <c r="H439" t="s">
        <v>1246</v>
      </c>
      <c r="I439">
        <v>1</v>
      </c>
    </row>
    <row r="440" spans="2:9" x14ac:dyDescent="0.2">
      <c r="B440" t="s">
        <v>798</v>
      </c>
      <c r="C440" t="s">
        <v>1149</v>
      </c>
      <c r="D440" t="str">
        <f t="shared" si="9"/>
        <v>WTColumnsWT9x79</v>
      </c>
      <c r="E440" s="35">
        <v>41.5</v>
      </c>
      <c r="F440" s="35">
        <v>1.9</v>
      </c>
      <c r="G440" s="35">
        <v>3.46</v>
      </c>
      <c r="H440" t="s">
        <v>1246</v>
      </c>
      <c r="I440">
        <v>1</v>
      </c>
    </row>
    <row r="441" spans="2:9" x14ac:dyDescent="0.2">
      <c r="B441" t="s">
        <v>798</v>
      </c>
      <c r="C441" t="s">
        <v>3512</v>
      </c>
      <c r="D441" t="str">
        <f t="shared" si="9"/>
        <v>WTColumnsWT9x71.5</v>
      </c>
      <c r="E441" s="35">
        <v>41.1</v>
      </c>
      <c r="F441" s="35">
        <v>1.74</v>
      </c>
      <c r="G441" s="35">
        <v>3.43</v>
      </c>
      <c r="H441" t="s">
        <v>1246</v>
      </c>
      <c r="I441">
        <v>1</v>
      </c>
    </row>
    <row r="442" spans="2:9" x14ac:dyDescent="0.2">
      <c r="B442" t="s">
        <v>798</v>
      </c>
      <c r="C442" t="s">
        <v>1150</v>
      </c>
      <c r="D442" t="str">
        <f t="shared" si="9"/>
        <v>WTColumnsWT9x65</v>
      </c>
      <c r="E442" s="35">
        <v>40.9</v>
      </c>
      <c r="F442" s="35">
        <v>1.59</v>
      </c>
      <c r="G442" s="35">
        <v>3.41</v>
      </c>
      <c r="H442" t="s">
        <v>1246</v>
      </c>
      <c r="I442">
        <v>1</v>
      </c>
    </row>
    <row r="443" spans="2:9" x14ac:dyDescent="0.2">
      <c r="B443" t="s">
        <v>798</v>
      </c>
      <c r="C443" t="s">
        <v>3513</v>
      </c>
      <c r="D443" t="str">
        <f t="shared" si="9"/>
        <v>WTColumnsWT9x59.5</v>
      </c>
      <c r="E443" s="35">
        <v>40.799999999999997</v>
      </c>
      <c r="F443" s="35">
        <v>1.46</v>
      </c>
      <c r="G443" s="35">
        <v>3.4</v>
      </c>
      <c r="H443" t="s">
        <v>1246</v>
      </c>
      <c r="I443">
        <v>1</v>
      </c>
    </row>
    <row r="444" spans="2:9" x14ac:dyDescent="0.2">
      <c r="B444" t="s">
        <v>798</v>
      </c>
      <c r="C444" t="s">
        <v>1151</v>
      </c>
      <c r="D444" t="str">
        <f t="shared" si="9"/>
        <v>WTColumnsWT9x53</v>
      </c>
      <c r="E444" s="35">
        <v>40.4</v>
      </c>
      <c r="F444" s="35">
        <v>1.31</v>
      </c>
      <c r="G444" s="35">
        <v>3.37</v>
      </c>
      <c r="H444" t="s">
        <v>1246</v>
      </c>
      <c r="I444">
        <v>1</v>
      </c>
    </row>
    <row r="445" spans="2:9" x14ac:dyDescent="0.2">
      <c r="B445" t="s">
        <v>798</v>
      </c>
      <c r="C445" t="s">
        <v>3514</v>
      </c>
      <c r="D445" t="str">
        <f t="shared" si="9"/>
        <v>WTColumnsWT9x48.5</v>
      </c>
      <c r="E445" s="35">
        <v>40</v>
      </c>
      <c r="F445" s="35">
        <v>1.21</v>
      </c>
      <c r="G445" s="35">
        <v>3.33</v>
      </c>
      <c r="H445" t="s">
        <v>1246</v>
      </c>
      <c r="I445">
        <v>1</v>
      </c>
    </row>
    <row r="446" spans="2:9" x14ac:dyDescent="0.2">
      <c r="B446" t="s">
        <v>798</v>
      </c>
      <c r="C446" t="s">
        <v>1152</v>
      </c>
      <c r="D446" t="str">
        <f t="shared" si="9"/>
        <v>WTColumnsWT9x43</v>
      </c>
      <c r="E446" s="35">
        <v>39.9</v>
      </c>
      <c r="F446" s="35">
        <v>1.08</v>
      </c>
      <c r="G446" s="35">
        <v>3.33</v>
      </c>
      <c r="H446" t="s">
        <v>1246</v>
      </c>
      <c r="I446">
        <v>1</v>
      </c>
    </row>
    <row r="447" spans="2:9" x14ac:dyDescent="0.2">
      <c r="B447" t="s">
        <v>798</v>
      </c>
      <c r="C447" t="s">
        <v>1153</v>
      </c>
      <c r="D447" t="str">
        <f t="shared" si="9"/>
        <v>WTColumnsWT9x38</v>
      </c>
      <c r="E447" s="35">
        <v>39.5</v>
      </c>
      <c r="F447" s="35">
        <v>0.96199999999999997</v>
      </c>
      <c r="G447" s="35">
        <v>3.29</v>
      </c>
      <c r="H447" t="s">
        <v>1246</v>
      </c>
      <c r="I447">
        <v>1</v>
      </c>
    </row>
    <row r="448" spans="2:9" x14ac:dyDescent="0.2">
      <c r="B448" t="s">
        <v>798</v>
      </c>
      <c r="C448" t="s">
        <v>3515</v>
      </c>
      <c r="D448" t="str">
        <f t="shared" si="9"/>
        <v>WTColumnsWT9x35.5</v>
      </c>
      <c r="E448" s="35">
        <v>33.1</v>
      </c>
      <c r="F448" s="35">
        <v>1.07</v>
      </c>
      <c r="G448" s="35">
        <v>2.76</v>
      </c>
      <c r="H448" t="s">
        <v>1246</v>
      </c>
      <c r="I448">
        <v>1</v>
      </c>
    </row>
    <row r="449" spans="2:9" x14ac:dyDescent="0.2">
      <c r="B449" t="s">
        <v>798</v>
      </c>
      <c r="C449" t="s">
        <v>3516</v>
      </c>
      <c r="D449" t="str">
        <f t="shared" si="9"/>
        <v>WTColumnsWT9x32.5</v>
      </c>
      <c r="E449" s="35">
        <v>32.9</v>
      </c>
      <c r="F449" s="35">
        <v>0.98799999999999999</v>
      </c>
      <c r="G449" s="35">
        <v>2.74</v>
      </c>
      <c r="H449" t="s">
        <v>1246</v>
      </c>
      <c r="I449">
        <v>1</v>
      </c>
    </row>
    <row r="450" spans="2:9" x14ac:dyDescent="0.2">
      <c r="B450" t="s">
        <v>798</v>
      </c>
      <c r="C450" t="s">
        <v>1154</v>
      </c>
      <c r="D450" t="str">
        <f t="shared" si="9"/>
        <v>WTColumnsWT9x30</v>
      </c>
      <c r="E450" s="35">
        <v>32.799999999999997</v>
      </c>
      <c r="F450" s="35">
        <v>0.91500000000000004</v>
      </c>
      <c r="G450" s="35">
        <v>2.73</v>
      </c>
      <c r="H450" t="s">
        <v>1246</v>
      </c>
      <c r="I450">
        <v>1</v>
      </c>
    </row>
    <row r="451" spans="2:9" x14ac:dyDescent="0.2">
      <c r="B451" t="s">
        <v>798</v>
      </c>
      <c r="C451" t="s">
        <v>3517</v>
      </c>
      <c r="D451" t="str">
        <f t="shared" si="9"/>
        <v>WTColumnsWT9x27.5</v>
      </c>
      <c r="E451" s="35">
        <v>32.6</v>
      </c>
      <c r="F451" s="35">
        <v>0.84399999999999997</v>
      </c>
      <c r="G451" s="35">
        <v>2.72</v>
      </c>
      <c r="H451" t="s">
        <v>1246</v>
      </c>
      <c r="I451">
        <v>1</v>
      </c>
    </row>
    <row r="452" spans="2:9" x14ac:dyDescent="0.2">
      <c r="B452" t="s">
        <v>798</v>
      </c>
      <c r="C452" t="s">
        <v>1155</v>
      </c>
      <c r="D452" t="str">
        <f t="shared" si="9"/>
        <v>WTColumnsWT9x25</v>
      </c>
      <c r="E452" s="35">
        <v>32.4</v>
      </c>
      <c r="F452" s="35">
        <v>0.77200000000000002</v>
      </c>
      <c r="G452" s="35">
        <v>2.7</v>
      </c>
      <c r="H452" t="s">
        <v>1246</v>
      </c>
      <c r="I452">
        <v>1</v>
      </c>
    </row>
    <row r="453" spans="2:9" x14ac:dyDescent="0.2">
      <c r="B453" t="s">
        <v>798</v>
      </c>
      <c r="C453" t="s">
        <v>1156</v>
      </c>
      <c r="D453" t="str">
        <f t="shared" si="9"/>
        <v>WTColumnsWT9x23</v>
      </c>
      <c r="E453" s="35">
        <v>29.6</v>
      </c>
      <c r="F453" s="35">
        <v>0.77700000000000002</v>
      </c>
      <c r="G453" s="35">
        <v>2.4700000000000002</v>
      </c>
      <c r="H453" t="s">
        <v>1246</v>
      </c>
      <c r="I453">
        <v>1</v>
      </c>
    </row>
    <row r="454" spans="2:9" x14ac:dyDescent="0.2">
      <c r="B454" t="s">
        <v>798</v>
      </c>
      <c r="C454" t="s">
        <v>1157</v>
      </c>
      <c r="D454" t="str">
        <f t="shared" si="9"/>
        <v>WTColumnsWT9x20</v>
      </c>
      <c r="E454" s="35">
        <v>29.4</v>
      </c>
      <c r="F454" s="35">
        <v>0.68</v>
      </c>
      <c r="G454" s="35">
        <v>2.4500000000000002</v>
      </c>
      <c r="H454" t="s">
        <v>1246</v>
      </c>
      <c r="I454">
        <v>1</v>
      </c>
    </row>
    <row r="455" spans="2:9" x14ac:dyDescent="0.2">
      <c r="B455" t="s">
        <v>798</v>
      </c>
      <c r="C455" t="s">
        <v>3518</v>
      </c>
      <c r="D455" t="str">
        <f t="shared" si="9"/>
        <v>WTColumnsWT9x17.5</v>
      </c>
      <c r="E455" s="35">
        <v>29.1</v>
      </c>
      <c r="F455" s="35">
        <v>0.60099999999999998</v>
      </c>
      <c r="G455" s="35">
        <v>2.4300000000000002</v>
      </c>
      <c r="H455" t="s">
        <v>1246</v>
      </c>
      <c r="I455">
        <v>1</v>
      </c>
    </row>
    <row r="456" spans="2:9" x14ac:dyDescent="0.2">
      <c r="B456" t="s">
        <v>798</v>
      </c>
      <c r="C456" t="s">
        <v>1158</v>
      </c>
      <c r="D456" t="str">
        <f t="shared" si="9"/>
        <v>WTColumnsWT8x50</v>
      </c>
      <c r="E456" s="35">
        <v>37</v>
      </c>
      <c r="F456" s="35">
        <v>1.35</v>
      </c>
      <c r="G456" s="35">
        <v>3.08</v>
      </c>
      <c r="H456" t="s">
        <v>1246</v>
      </c>
      <c r="I456">
        <v>1</v>
      </c>
    </row>
    <row r="457" spans="2:9" x14ac:dyDescent="0.2">
      <c r="B457" t="s">
        <v>798</v>
      </c>
      <c r="C457" t="s">
        <v>3519</v>
      </c>
      <c r="D457" t="str">
        <f t="shared" si="9"/>
        <v>WTColumnsWT8x44.5</v>
      </c>
      <c r="E457" s="35">
        <v>36.799999999999997</v>
      </c>
      <c r="F457" s="35">
        <v>1.21</v>
      </c>
      <c r="G457" s="35">
        <v>3.07</v>
      </c>
      <c r="H457" t="s">
        <v>1246</v>
      </c>
      <c r="I457">
        <v>1</v>
      </c>
    </row>
    <row r="458" spans="2:9" x14ac:dyDescent="0.2">
      <c r="B458" t="s">
        <v>798</v>
      </c>
      <c r="C458" t="s">
        <v>3520</v>
      </c>
      <c r="D458" t="str">
        <f t="shared" si="9"/>
        <v>WTColumnsWT8x38.5</v>
      </c>
      <c r="E458" s="35">
        <v>36.4</v>
      </c>
      <c r="F458" s="35">
        <v>1.06</v>
      </c>
      <c r="G458" s="35">
        <v>3.03</v>
      </c>
      <c r="H458" t="s">
        <v>1246</v>
      </c>
      <c r="I458">
        <v>1</v>
      </c>
    </row>
    <row r="459" spans="2:9" x14ac:dyDescent="0.2">
      <c r="B459" t="s">
        <v>798</v>
      </c>
      <c r="C459" t="s">
        <v>3521</v>
      </c>
      <c r="D459" t="str">
        <f t="shared" si="9"/>
        <v>WTColumnsWT8x33.5</v>
      </c>
      <c r="E459" s="35">
        <v>35.9</v>
      </c>
      <c r="F459" s="35">
        <v>0.93300000000000005</v>
      </c>
      <c r="G459" s="35">
        <v>2.99</v>
      </c>
      <c r="H459" t="s">
        <v>1246</v>
      </c>
      <c r="I459">
        <v>1</v>
      </c>
    </row>
    <row r="460" spans="2:9" x14ac:dyDescent="0.2">
      <c r="B460" t="s">
        <v>798</v>
      </c>
      <c r="C460" t="s">
        <v>3522</v>
      </c>
      <c r="D460" t="str">
        <f t="shared" si="9"/>
        <v>WTColumnsWT8x28.5</v>
      </c>
      <c r="E460" s="35">
        <v>30.1</v>
      </c>
      <c r="F460" s="35">
        <v>0.94699999999999995</v>
      </c>
      <c r="G460" s="35">
        <v>2.5099999999999998</v>
      </c>
      <c r="H460" t="s">
        <v>1246</v>
      </c>
      <c r="I460">
        <v>1</v>
      </c>
    </row>
    <row r="461" spans="2:9" x14ac:dyDescent="0.2">
      <c r="B461" t="s">
        <v>798</v>
      </c>
      <c r="C461" t="s">
        <v>1159</v>
      </c>
      <c r="D461" t="str">
        <f t="shared" si="9"/>
        <v>WTColumnsWT8x25</v>
      </c>
      <c r="E461" s="35">
        <v>29.8</v>
      </c>
      <c r="F461" s="35">
        <v>0.83899999999999997</v>
      </c>
      <c r="G461" s="35">
        <v>2.48</v>
      </c>
      <c r="H461" t="s">
        <v>1246</v>
      </c>
      <c r="I461">
        <v>1</v>
      </c>
    </row>
    <row r="462" spans="2:9" x14ac:dyDescent="0.2">
      <c r="B462" t="s">
        <v>798</v>
      </c>
      <c r="C462" t="s">
        <v>3523</v>
      </c>
      <c r="D462" t="str">
        <f t="shared" si="9"/>
        <v>WTColumnsWT8x22.5</v>
      </c>
      <c r="E462" s="35">
        <v>29.6</v>
      </c>
      <c r="F462" s="35">
        <v>0.76</v>
      </c>
      <c r="G462" s="35">
        <v>2.4700000000000002</v>
      </c>
      <c r="H462" t="s">
        <v>1246</v>
      </c>
      <c r="I462">
        <v>1</v>
      </c>
    </row>
    <row r="463" spans="2:9" x14ac:dyDescent="0.2">
      <c r="B463" t="s">
        <v>798</v>
      </c>
      <c r="C463" t="s">
        <v>1160</v>
      </c>
      <c r="D463" t="str">
        <f t="shared" si="9"/>
        <v>WTColumnsWT8x20</v>
      </c>
      <c r="E463" s="35">
        <v>29.4</v>
      </c>
      <c r="F463" s="35">
        <v>0.68</v>
      </c>
      <c r="G463" s="35">
        <v>2.4500000000000002</v>
      </c>
      <c r="H463" t="s">
        <v>1246</v>
      </c>
      <c r="I463">
        <v>1</v>
      </c>
    </row>
    <row r="464" spans="2:9" x14ac:dyDescent="0.2">
      <c r="B464" t="s">
        <v>798</v>
      </c>
      <c r="C464" t="s">
        <v>1161</v>
      </c>
      <c r="D464" t="str">
        <f t="shared" si="9"/>
        <v>WTColumnsWT8x18</v>
      </c>
      <c r="E464" s="35">
        <v>29.2</v>
      </c>
      <c r="F464" s="35">
        <v>0.61599999999999999</v>
      </c>
      <c r="G464" s="35">
        <v>2.4300000000000002</v>
      </c>
      <c r="H464" t="s">
        <v>1246</v>
      </c>
      <c r="I464">
        <v>1</v>
      </c>
    </row>
    <row r="465" spans="2:9" x14ac:dyDescent="0.2">
      <c r="B465" t="s">
        <v>798</v>
      </c>
      <c r="C465" t="s">
        <v>3524</v>
      </c>
      <c r="D465" t="str">
        <f t="shared" si="9"/>
        <v>WTColumnsWT8x15.5</v>
      </c>
      <c r="E465" s="35">
        <v>26.4</v>
      </c>
      <c r="F465" s="35">
        <v>0.58699999999999997</v>
      </c>
      <c r="G465" s="35">
        <v>2.2000000000000002</v>
      </c>
      <c r="H465" t="s">
        <v>1246</v>
      </c>
      <c r="I465">
        <v>1</v>
      </c>
    </row>
    <row r="466" spans="2:9" x14ac:dyDescent="0.2">
      <c r="B466" t="s">
        <v>798</v>
      </c>
      <c r="C466" t="s">
        <v>1162</v>
      </c>
      <c r="D466" t="str">
        <f t="shared" si="9"/>
        <v>WTColumnsWT8x13</v>
      </c>
      <c r="E466" s="35">
        <v>26.1</v>
      </c>
      <c r="F466" s="35">
        <v>0.498</v>
      </c>
      <c r="G466" s="35">
        <v>2.1800000000000002</v>
      </c>
      <c r="H466" t="s">
        <v>1246</v>
      </c>
      <c r="I466">
        <v>1</v>
      </c>
    </row>
    <row r="467" spans="2:9" x14ac:dyDescent="0.2">
      <c r="B467" t="s">
        <v>798</v>
      </c>
      <c r="C467" t="s">
        <v>1163</v>
      </c>
      <c r="D467" t="str">
        <f t="shared" si="9"/>
        <v>WTColumnsWT7x404</v>
      </c>
      <c r="E467" s="35">
        <v>58.9</v>
      </c>
      <c r="F467" s="35">
        <v>6.86</v>
      </c>
      <c r="G467" s="35">
        <v>4.91</v>
      </c>
      <c r="H467" t="s">
        <v>1246</v>
      </c>
      <c r="I467">
        <v>1</v>
      </c>
    </row>
    <row r="468" spans="2:9" x14ac:dyDescent="0.2">
      <c r="B468" t="s">
        <v>798</v>
      </c>
      <c r="C468" t="s">
        <v>1164</v>
      </c>
      <c r="D468" t="str">
        <f t="shared" si="9"/>
        <v>WTColumnsWT7x365</v>
      </c>
      <c r="E468" s="35">
        <v>57.1</v>
      </c>
      <c r="F468" s="35">
        <v>6.39</v>
      </c>
      <c r="G468" s="35">
        <v>4.76</v>
      </c>
      <c r="H468" t="s">
        <v>1246</v>
      </c>
      <c r="I468">
        <v>1</v>
      </c>
    </row>
    <row r="469" spans="2:9" x14ac:dyDescent="0.2">
      <c r="B469" t="s">
        <v>798</v>
      </c>
      <c r="C469" t="s">
        <v>3525</v>
      </c>
      <c r="D469" t="str">
        <f t="shared" si="9"/>
        <v>WTColumnsWT7x332.5</v>
      </c>
      <c r="E469" s="35">
        <v>55.9</v>
      </c>
      <c r="F469" s="35">
        <v>5.95</v>
      </c>
      <c r="G469" s="35">
        <v>4.66</v>
      </c>
      <c r="H469" t="s">
        <v>1246</v>
      </c>
      <c r="I469">
        <v>1</v>
      </c>
    </row>
    <row r="470" spans="2:9" x14ac:dyDescent="0.2">
      <c r="B470" t="s">
        <v>798</v>
      </c>
      <c r="C470" t="s">
        <v>3526</v>
      </c>
      <c r="D470" t="str">
        <f t="shared" si="9"/>
        <v>WTColumnsWT7x302.5</v>
      </c>
      <c r="E470" s="35">
        <v>54.7</v>
      </c>
      <c r="F470" s="35">
        <v>5.53</v>
      </c>
      <c r="G470" s="35">
        <v>4.5599999999999996</v>
      </c>
      <c r="H470" t="s">
        <v>1246</v>
      </c>
      <c r="I470">
        <v>1</v>
      </c>
    </row>
    <row r="471" spans="2:9" x14ac:dyDescent="0.2">
      <c r="B471" t="s">
        <v>798</v>
      </c>
      <c r="C471" t="s">
        <v>1165</v>
      </c>
      <c r="D471" t="str">
        <f t="shared" si="9"/>
        <v>WTColumnsWT7x275</v>
      </c>
      <c r="E471" s="35">
        <v>53.5</v>
      </c>
      <c r="F471" s="35">
        <v>5.14</v>
      </c>
      <c r="G471" s="35">
        <v>4.46</v>
      </c>
      <c r="H471" t="s">
        <v>1246</v>
      </c>
      <c r="I471">
        <v>1</v>
      </c>
    </row>
    <row r="472" spans="2:9" x14ac:dyDescent="0.2">
      <c r="B472" t="s">
        <v>798</v>
      </c>
      <c r="C472" t="s">
        <v>1166</v>
      </c>
      <c r="D472" t="str">
        <f t="shared" si="9"/>
        <v>WTColumnsWT7x250</v>
      </c>
      <c r="E472" s="35">
        <v>52.5</v>
      </c>
      <c r="F472" s="35">
        <v>4.76</v>
      </c>
      <c r="G472" s="35">
        <v>4.38</v>
      </c>
      <c r="H472" t="s">
        <v>1246</v>
      </c>
      <c r="I472">
        <v>1</v>
      </c>
    </row>
    <row r="473" spans="2:9" x14ac:dyDescent="0.2">
      <c r="B473" t="s">
        <v>798</v>
      </c>
      <c r="C473" t="s">
        <v>3527</v>
      </c>
      <c r="D473" t="str">
        <f t="shared" si="9"/>
        <v>WTColumnsWT7x227.5</v>
      </c>
      <c r="E473" s="35">
        <v>51.5</v>
      </c>
      <c r="F473" s="35">
        <v>4.42</v>
      </c>
      <c r="G473" s="35">
        <v>4.29</v>
      </c>
      <c r="H473" t="s">
        <v>1246</v>
      </c>
      <c r="I473">
        <v>1</v>
      </c>
    </row>
    <row r="474" spans="2:9" x14ac:dyDescent="0.2">
      <c r="B474" t="s">
        <v>798</v>
      </c>
      <c r="C474" t="s">
        <v>1167</v>
      </c>
      <c r="D474" t="str">
        <f t="shared" si="9"/>
        <v>WTColumnsWT7x213</v>
      </c>
      <c r="E474" s="35">
        <v>51</v>
      </c>
      <c r="F474" s="35">
        <v>4.18</v>
      </c>
      <c r="G474" s="35">
        <v>4.25</v>
      </c>
      <c r="H474" t="s">
        <v>1246</v>
      </c>
      <c r="I474">
        <v>1</v>
      </c>
    </row>
    <row r="475" spans="2:9" x14ac:dyDescent="0.2">
      <c r="B475" t="s">
        <v>798</v>
      </c>
      <c r="C475" t="s">
        <v>1168</v>
      </c>
      <c r="D475" t="str">
        <f t="shared" si="9"/>
        <v>WTColumnsWT7x199</v>
      </c>
      <c r="E475" s="35">
        <v>50.4</v>
      </c>
      <c r="F475" s="35">
        <v>3.95</v>
      </c>
      <c r="G475" s="35">
        <v>4.2</v>
      </c>
      <c r="H475" t="s">
        <v>1246</v>
      </c>
      <c r="I475">
        <v>1</v>
      </c>
    </row>
    <row r="476" spans="2:9" x14ac:dyDescent="0.2">
      <c r="B476" t="s">
        <v>798</v>
      </c>
      <c r="C476" t="s">
        <v>1169</v>
      </c>
      <c r="D476" t="str">
        <f t="shared" si="9"/>
        <v>WTColumnsWT7x185</v>
      </c>
      <c r="E476" s="35">
        <v>49.8</v>
      </c>
      <c r="F476" s="35">
        <v>3.71</v>
      </c>
      <c r="G476" s="35">
        <v>4.1500000000000004</v>
      </c>
      <c r="H476" t="s">
        <v>1246</v>
      </c>
      <c r="I476">
        <v>1</v>
      </c>
    </row>
    <row r="477" spans="2:9" x14ac:dyDescent="0.2">
      <c r="B477" t="s">
        <v>798</v>
      </c>
      <c r="C477" t="s">
        <v>1170</v>
      </c>
      <c r="D477" t="str">
        <f t="shared" si="9"/>
        <v>WTColumnsWT7x171</v>
      </c>
      <c r="E477" s="35">
        <v>49.2</v>
      </c>
      <c r="F477" s="35">
        <v>3.48</v>
      </c>
      <c r="G477" s="35">
        <v>4.0999999999999996</v>
      </c>
      <c r="H477" t="s">
        <v>1246</v>
      </c>
      <c r="I477">
        <v>1</v>
      </c>
    </row>
    <row r="478" spans="2:9" x14ac:dyDescent="0.2">
      <c r="B478" t="s">
        <v>798</v>
      </c>
      <c r="C478" t="s">
        <v>3528</v>
      </c>
      <c r="D478" t="str">
        <f t="shared" si="9"/>
        <v>WTColumnsWT7x155.5</v>
      </c>
      <c r="E478" s="35">
        <v>48.4</v>
      </c>
      <c r="F478" s="35">
        <v>3.21</v>
      </c>
      <c r="G478" s="35">
        <v>4.03</v>
      </c>
      <c r="H478" t="s">
        <v>1246</v>
      </c>
      <c r="I478">
        <v>1</v>
      </c>
    </row>
    <row r="479" spans="2:9" x14ac:dyDescent="0.2">
      <c r="B479" t="s">
        <v>798</v>
      </c>
      <c r="C479" t="s">
        <v>3529</v>
      </c>
      <c r="D479" t="str">
        <f t="shared" si="9"/>
        <v>WTColumnsWT7x141.5</v>
      </c>
      <c r="E479" s="35">
        <v>47.8</v>
      </c>
      <c r="F479" s="35">
        <v>2.96</v>
      </c>
      <c r="G479" s="35">
        <v>3.98</v>
      </c>
      <c r="H479" t="s">
        <v>1246</v>
      </c>
      <c r="I479">
        <v>1</v>
      </c>
    </row>
    <row r="480" spans="2:9" x14ac:dyDescent="0.2">
      <c r="B480" t="s">
        <v>798</v>
      </c>
      <c r="C480" t="s">
        <v>3530</v>
      </c>
      <c r="D480" t="str">
        <f t="shared" si="9"/>
        <v>WTColumnsWT7x128.5</v>
      </c>
      <c r="E480" s="35">
        <v>47.3</v>
      </c>
      <c r="F480" s="35">
        <v>2.72</v>
      </c>
      <c r="G480" s="35">
        <v>3.94</v>
      </c>
      <c r="H480" t="s">
        <v>1246</v>
      </c>
      <c r="I480">
        <v>1</v>
      </c>
    </row>
    <row r="481" spans="2:9" x14ac:dyDescent="0.2">
      <c r="B481" t="s">
        <v>798</v>
      </c>
      <c r="C481" t="s">
        <v>3531</v>
      </c>
      <c r="D481" t="str">
        <f t="shared" si="9"/>
        <v>WTColumnsWT7x116.5</v>
      </c>
      <c r="E481" s="35">
        <v>46.7</v>
      </c>
      <c r="F481" s="35">
        <v>2.4900000000000002</v>
      </c>
      <c r="G481" s="35">
        <v>3.89</v>
      </c>
      <c r="H481" t="s">
        <v>1246</v>
      </c>
      <c r="I481">
        <v>1</v>
      </c>
    </row>
    <row r="482" spans="2:9" x14ac:dyDescent="0.2">
      <c r="B482" t="s">
        <v>798</v>
      </c>
      <c r="C482" t="s">
        <v>3532</v>
      </c>
      <c r="D482" t="str">
        <f t="shared" si="9"/>
        <v>WTColumnsWT7x105.5</v>
      </c>
      <c r="E482" s="35">
        <v>46.2</v>
      </c>
      <c r="F482" s="35">
        <v>2.2799999999999998</v>
      </c>
      <c r="G482" s="35">
        <v>3.85</v>
      </c>
      <c r="H482" t="s">
        <v>1246</v>
      </c>
      <c r="I482">
        <v>1</v>
      </c>
    </row>
    <row r="483" spans="2:9" x14ac:dyDescent="0.2">
      <c r="B483" t="s">
        <v>798</v>
      </c>
      <c r="C483" t="s">
        <v>3533</v>
      </c>
      <c r="D483" t="str">
        <f t="shared" si="9"/>
        <v>WTColumnsWT7x96.5</v>
      </c>
      <c r="E483" s="35">
        <v>45.8</v>
      </c>
      <c r="F483" s="35">
        <v>2.11</v>
      </c>
      <c r="G483" s="35">
        <v>3.82</v>
      </c>
      <c r="H483" t="s">
        <v>1246</v>
      </c>
      <c r="I483">
        <v>1</v>
      </c>
    </row>
    <row r="484" spans="2:9" x14ac:dyDescent="0.2">
      <c r="B484" t="s">
        <v>798</v>
      </c>
      <c r="C484" t="s">
        <v>1171</v>
      </c>
      <c r="D484" t="str">
        <f t="shared" si="9"/>
        <v>WTColumnsWT7x88</v>
      </c>
      <c r="E484" s="35">
        <v>45.5</v>
      </c>
      <c r="F484" s="35">
        <v>1.93</v>
      </c>
      <c r="G484" s="35">
        <v>3.79</v>
      </c>
      <c r="H484" t="s">
        <v>1246</v>
      </c>
      <c r="I484">
        <v>1</v>
      </c>
    </row>
    <row r="485" spans="2:9" x14ac:dyDescent="0.2">
      <c r="B485" t="s">
        <v>798</v>
      </c>
      <c r="C485" t="s">
        <v>3534</v>
      </c>
      <c r="D485" t="str">
        <f t="shared" si="9"/>
        <v>WTColumnsWT7x79.5</v>
      </c>
      <c r="E485" s="35">
        <v>45.1</v>
      </c>
      <c r="F485" s="35">
        <v>1.76</v>
      </c>
      <c r="G485" s="35">
        <v>3.76</v>
      </c>
      <c r="H485" t="s">
        <v>1246</v>
      </c>
      <c r="I485">
        <v>1</v>
      </c>
    </row>
    <row r="486" spans="2:9" x14ac:dyDescent="0.2">
      <c r="B486" t="s">
        <v>798</v>
      </c>
      <c r="C486" t="s">
        <v>3535</v>
      </c>
      <c r="D486" t="str">
        <f t="shared" si="9"/>
        <v>WTColumnsWT7x72.5</v>
      </c>
      <c r="E486" s="35">
        <v>44.7</v>
      </c>
      <c r="F486" s="35">
        <v>1.62</v>
      </c>
      <c r="G486" s="35">
        <v>3.73</v>
      </c>
      <c r="H486" t="s">
        <v>1246</v>
      </c>
      <c r="I486">
        <v>1</v>
      </c>
    </row>
    <row r="487" spans="2:9" x14ac:dyDescent="0.2">
      <c r="B487" t="s">
        <v>798</v>
      </c>
      <c r="C487" t="s">
        <v>1172</v>
      </c>
      <c r="D487" t="str">
        <f t="shared" si="9"/>
        <v>WTColumnsWT7x66</v>
      </c>
      <c r="E487" s="35">
        <v>43</v>
      </c>
      <c r="F487" s="35">
        <v>1.53</v>
      </c>
      <c r="G487" s="35">
        <v>3.58</v>
      </c>
      <c r="H487" t="s">
        <v>1246</v>
      </c>
      <c r="I487">
        <v>1</v>
      </c>
    </row>
    <row r="488" spans="2:9" x14ac:dyDescent="0.2">
      <c r="B488" t="s">
        <v>798</v>
      </c>
      <c r="C488" t="s">
        <v>1173</v>
      </c>
      <c r="D488" t="str">
        <f t="shared" si="9"/>
        <v>WTColumnsWT7x60</v>
      </c>
      <c r="E488" s="35">
        <v>42.8</v>
      </c>
      <c r="F488" s="35">
        <v>1.4</v>
      </c>
      <c r="G488" s="35">
        <v>3.57</v>
      </c>
      <c r="H488" t="s">
        <v>1246</v>
      </c>
      <c r="I488">
        <v>1</v>
      </c>
    </row>
    <row r="489" spans="2:9" x14ac:dyDescent="0.2">
      <c r="B489" t="s">
        <v>798</v>
      </c>
      <c r="C489" t="s">
        <v>3536</v>
      </c>
      <c r="D489" t="str">
        <f t="shared" si="9"/>
        <v>WTColumnsWT7x54.5</v>
      </c>
      <c r="E489" s="35">
        <v>42.4</v>
      </c>
      <c r="F489" s="35">
        <v>1.29</v>
      </c>
      <c r="G489" s="35">
        <v>3.53</v>
      </c>
      <c r="H489" t="s">
        <v>1246</v>
      </c>
      <c r="I489">
        <v>1</v>
      </c>
    </row>
    <row r="490" spans="2:9" x14ac:dyDescent="0.2">
      <c r="B490" t="s">
        <v>798</v>
      </c>
      <c r="C490" t="s">
        <v>3537</v>
      </c>
      <c r="D490" t="str">
        <f t="shared" si="9"/>
        <v>WTColumnsWT7x49.5</v>
      </c>
      <c r="E490" s="35">
        <v>42.3</v>
      </c>
      <c r="F490" s="35">
        <v>1.17</v>
      </c>
      <c r="G490" s="35">
        <v>3.53</v>
      </c>
      <c r="H490" t="s">
        <v>1246</v>
      </c>
      <c r="I490">
        <v>1</v>
      </c>
    </row>
    <row r="491" spans="2:9" x14ac:dyDescent="0.2">
      <c r="B491" t="s">
        <v>798</v>
      </c>
      <c r="C491" t="s">
        <v>1174</v>
      </c>
      <c r="D491" t="str">
        <f t="shared" ref="D491:D554" si="10">SUBSTITUTE(B491&amp;C491," ","")</f>
        <v>WTColumnsWT7x45</v>
      </c>
      <c r="E491" s="35">
        <v>41.9</v>
      </c>
      <c r="F491" s="35">
        <v>1.07</v>
      </c>
      <c r="G491" s="35">
        <v>3.49</v>
      </c>
      <c r="H491" t="s">
        <v>1246</v>
      </c>
      <c r="I491">
        <v>1</v>
      </c>
    </row>
    <row r="492" spans="2:9" x14ac:dyDescent="0.2">
      <c r="B492" t="s">
        <v>798</v>
      </c>
      <c r="C492" t="s">
        <v>1175</v>
      </c>
      <c r="D492" t="str">
        <f t="shared" si="10"/>
        <v>WTColumnsWT7x41</v>
      </c>
      <c r="E492" s="35">
        <v>33.799999999999997</v>
      </c>
      <c r="F492" s="35">
        <v>1.21</v>
      </c>
      <c r="G492" s="35">
        <v>2.82</v>
      </c>
      <c r="H492" t="s">
        <v>1246</v>
      </c>
      <c r="I492">
        <v>1</v>
      </c>
    </row>
    <row r="493" spans="2:9" x14ac:dyDescent="0.2">
      <c r="B493" t="s">
        <v>798</v>
      </c>
      <c r="C493" t="s">
        <v>1176</v>
      </c>
      <c r="D493" t="str">
        <f t="shared" si="10"/>
        <v>WTColumnsWT7x37</v>
      </c>
      <c r="E493" s="35">
        <v>33.700000000000003</v>
      </c>
      <c r="F493" s="35">
        <v>1.1000000000000001</v>
      </c>
      <c r="G493" s="35">
        <v>2.81</v>
      </c>
      <c r="H493" t="s">
        <v>1246</v>
      </c>
      <c r="I493">
        <v>1</v>
      </c>
    </row>
    <row r="494" spans="2:9" x14ac:dyDescent="0.2">
      <c r="B494" t="s">
        <v>798</v>
      </c>
      <c r="C494" t="s">
        <v>1177</v>
      </c>
      <c r="D494" t="str">
        <f t="shared" si="10"/>
        <v>WTColumnsWT7x34</v>
      </c>
      <c r="E494" s="35">
        <v>33.299999999999997</v>
      </c>
      <c r="F494" s="35">
        <v>1.02</v>
      </c>
      <c r="G494" s="35">
        <v>2.78</v>
      </c>
      <c r="H494" t="s">
        <v>1246</v>
      </c>
      <c r="I494">
        <v>1</v>
      </c>
    </row>
    <row r="495" spans="2:9" x14ac:dyDescent="0.2">
      <c r="B495" t="s">
        <v>798</v>
      </c>
      <c r="C495" t="s">
        <v>3538</v>
      </c>
      <c r="D495" t="str">
        <f t="shared" si="10"/>
        <v>WTColumnsWT7x30.5</v>
      </c>
      <c r="E495" s="35">
        <v>33.1</v>
      </c>
      <c r="F495" s="35">
        <v>0.92100000000000004</v>
      </c>
      <c r="G495" s="35">
        <v>2.76</v>
      </c>
      <c r="H495" t="s">
        <v>1246</v>
      </c>
      <c r="I495">
        <v>1</v>
      </c>
    </row>
    <row r="496" spans="2:9" x14ac:dyDescent="0.2">
      <c r="B496" t="s">
        <v>798</v>
      </c>
      <c r="C496" t="s">
        <v>3539</v>
      </c>
      <c r="D496" t="str">
        <f t="shared" si="10"/>
        <v>WTColumnsWT7x26.5</v>
      </c>
      <c r="E496" s="35">
        <v>29.3</v>
      </c>
      <c r="F496" s="35">
        <v>0.90400000000000003</v>
      </c>
      <c r="G496" s="35">
        <v>2.44</v>
      </c>
      <c r="H496" t="s">
        <v>1246</v>
      </c>
      <c r="I496">
        <v>1</v>
      </c>
    </row>
    <row r="497" spans="2:9" x14ac:dyDescent="0.2">
      <c r="B497" t="s">
        <v>798</v>
      </c>
      <c r="C497" t="s">
        <v>1178</v>
      </c>
      <c r="D497" t="str">
        <f t="shared" si="10"/>
        <v>WTColumnsWT7x24</v>
      </c>
      <c r="E497" s="35">
        <v>29.1</v>
      </c>
      <c r="F497" s="35">
        <v>0.82499999999999996</v>
      </c>
      <c r="G497" s="35">
        <v>2.4300000000000002</v>
      </c>
      <c r="H497" t="s">
        <v>1246</v>
      </c>
      <c r="I497">
        <v>1</v>
      </c>
    </row>
    <row r="498" spans="2:9" x14ac:dyDescent="0.2">
      <c r="B498" t="s">
        <v>798</v>
      </c>
      <c r="C498" t="s">
        <v>3540</v>
      </c>
      <c r="D498" t="str">
        <f t="shared" si="10"/>
        <v>WTColumnsWT7x21.5</v>
      </c>
      <c r="E498" s="35">
        <v>28.9</v>
      </c>
      <c r="F498" s="35">
        <v>0.74399999999999999</v>
      </c>
      <c r="G498" s="35">
        <v>2.41</v>
      </c>
      <c r="H498" t="s">
        <v>1246</v>
      </c>
      <c r="I498">
        <v>1</v>
      </c>
    </row>
    <row r="499" spans="2:9" x14ac:dyDescent="0.2">
      <c r="B499" t="s">
        <v>798</v>
      </c>
      <c r="C499" t="s">
        <v>1179</v>
      </c>
      <c r="D499" t="str">
        <f t="shared" si="10"/>
        <v>WTColumnsWT7x19</v>
      </c>
      <c r="E499" s="35">
        <v>27</v>
      </c>
      <c r="F499" s="35">
        <v>0.70399999999999996</v>
      </c>
      <c r="G499" s="35">
        <v>2.25</v>
      </c>
      <c r="H499" t="s">
        <v>1246</v>
      </c>
      <c r="I499">
        <v>1</v>
      </c>
    </row>
    <row r="500" spans="2:9" x14ac:dyDescent="0.2">
      <c r="B500" t="s">
        <v>798</v>
      </c>
      <c r="C500" t="s">
        <v>1180</v>
      </c>
      <c r="D500" t="str">
        <f t="shared" si="10"/>
        <v>WTColumnsWT7x17</v>
      </c>
      <c r="E500" s="35">
        <v>26.9</v>
      </c>
      <c r="F500" s="35">
        <v>0.63200000000000001</v>
      </c>
      <c r="G500" s="35">
        <v>2.2400000000000002</v>
      </c>
      <c r="H500" t="s">
        <v>1246</v>
      </c>
      <c r="I500">
        <v>1</v>
      </c>
    </row>
    <row r="501" spans="2:9" x14ac:dyDescent="0.2">
      <c r="B501" t="s">
        <v>798</v>
      </c>
      <c r="C501" t="s">
        <v>1181</v>
      </c>
      <c r="D501" t="str">
        <f t="shared" si="10"/>
        <v>WTColumnsWT7x15</v>
      </c>
      <c r="E501" s="35">
        <v>26.7</v>
      </c>
      <c r="F501" s="35">
        <v>0.56200000000000006</v>
      </c>
      <c r="G501" s="35">
        <v>2.23</v>
      </c>
      <c r="H501" t="s">
        <v>1246</v>
      </c>
      <c r="I501">
        <v>1</v>
      </c>
    </row>
    <row r="502" spans="2:9" x14ac:dyDescent="0.2">
      <c r="B502" t="s">
        <v>798</v>
      </c>
      <c r="C502" t="s">
        <v>1182</v>
      </c>
      <c r="D502" t="str">
        <f t="shared" si="10"/>
        <v>WTColumnsWT7x13</v>
      </c>
      <c r="E502" s="35">
        <v>23.4</v>
      </c>
      <c r="F502" s="35">
        <v>0.55600000000000005</v>
      </c>
      <c r="G502" s="35">
        <v>1.95</v>
      </c>
      <c r="H502" t="s">
        <v>1246</v>
      </c>
      <c r="I502">
        <v>1</v>
      </c>
    </row>
    <row r="503" spans="2:9" x14ac:dyDescent="0.2">
      <c r="B503" t="s">
        <v>798</v>
      </c>
      <c r="C503" t="s">
        <v>1183</v>
      </c>
      <c r="D503" t="str">
        <f t="shared" si="10"/>
        <v>WTColumnsWT7x11</v>
      </c>
      <c r="E503" s="35">
        <v>23.1</v>
      </c>
      <c r="F503" s="35">
        <v>0.47599999999999998</v>
      </c>
      <c r="G503" s="35">
        <v>1.93</v>
      </c>
      <c r="H503" t="s">
        <v>1246</v>
      </c>
      <c r="I503">
        <v>1</v>
      </c>
    </row>
    <row r="504" spans="2:9" x14ac:dyDescent="0.2">
      <c r="B504" t="s">
        <v>798</v>
      </c>
      <c r="C504" t="s">
        <v>1184</v>
      </c>
      <c r="D504" t="str">
        <f t="shared" si="10"/>
        <v>WTColumnsWT6x168</v>
      </c>
      <c r="E504" s="35">
        <v>42.8</v>
      </c>
      <c r="F504" s="35">
        <v>3.93</v>
      </c>
      <c r="G504" s="35">
        <v>3.57</v>
      </c>
      <c r="H504" t="s">
        <v>1246</v>
      </c>
      <c r="I504">
        <v>1</v>
      </c>
    </row>
    <row r="505" spans="2:9" x14ac:dyDescent="0.2">
      <c r="B505" t="s">
        <v>798</v>
      </c>
      <c r="C505" t="s">
        <v>3541</v>
      </c>
      <c r="D505" t="str">
        <f t="shared" si="10"/>
        <v>WTColumnsWT6x152.5</v>
      </c>
      <c r="E505" s="35">
        <v>41.9</v>
      </c>
      <c r="F505" s="35">
        <v>3.64</v>
      </c>
      <c r="G505" s="35">
        <v>3.49</v>
      </c>
      <c r="H505" t="s">
        <v>1246</v>
      </c>
      <c r="I505">
        <v>1</v>
      </c>
    </row>
    <row r="506" spans="2:9" x14ac:dyDescent="0.2">
      <c r="B506" t="s">
        <v>798</v>
      </c>
      <c r="C506" t="s">
        <v>3542</v>
      </c>
      <c r="D506" t="str">
        <f t="shared" si="10"/>
        <v>WTColumnsWT6x139.5</v>
      </c>
      <c r="E506" s="35">
        <v>41.3</v>
      </c>
      <c r="F506" s="35">
        <v>3.38</v>
      </c>
      <c r="G506" s="35">
        <v>3.44</v>
      </c>
      <c r="H506" t="s">
        <v>1246</v>
      </c>
      <c r="I506">
        <v>1</v>
      </c>
    </row>
    <row r="507" spans="2:9" x14ac:dyDescent="0.2">
      <c r="B507" t="s">
        <v>798</v>
      </c>
      <c r="C507" t="s">
        <v>1185</v>
      </c>
      <c r="D507" t="str">
        <f t="shared" si="10"/>
        <v>WTColumnsWT6x126</v>
      </c>
      <c r="E507" s="35">
        <v>40.700000000000003</v>
      </c>
      <c r="F507" s="35">
        <v>3.1</v>
      </c>
      <c r="G507" s="35">
        <v>3.39</v>
      </c>
      <c r="H507" t="s">
        <v>1246</v>
      </c>
      <c r="I507">
        <v>1</v>
      </c>
    </row>
    <row r="508" spans="2:9" x14ac:dyDescent="0.2">
      <c r="B508" t="s">
        <v>798</v>
      </c>
      <c r="C508" t="s">
        <v>1186</v>
      </c>
      <c r="D508" t="str">
        <f t="shared" si="10"/>
        <v>WTColumnsWT6x115</v>
      </c>
      <c r="E508" s="35">
        <v>40.1</v>
      </c>
      <c r="F508" s="35">
        <v>2.87</v>
      </c>
      <c r="G508" s="35">
        <v>3.34</v>
      </c>
      <c r="H508" t="s">
        <v>1246</v>
      </c>
      <c r="I508">
        <v>1</v>
      </c>
    </row>
    <row r="509" spans="2:9" x14ac:dyDescent="0.2">
      <c r="B509" t="s">
        <v>798</v>
      </c>
      <c r="C509" t="s">
        <v>1187</v>
      </c>
      <c r="D509" t="str">
        <f t="shared" si="10"/>
        <v>WTColumnsWT6x105</v>
      </c>
      <c r="E509" s="35">
        <v>39.5</v>
      </c>
      <c r="F509" s="35">
        <v>2.66</v>
      </c>
      <c r="G509" s="35">
        <v>3.29</v>
      </c>
      <c r="H509" t="s">
        <v>1246</v>
      </c>
      <c r="I509">
        <v>1</v>
      </c>
    </row>
    <row r="510" spans="2:9" x14ac:dyDescent="0.2">
      <c r="B510" t="s">
        <v>798</v>
      </c>
      <c r="C510" t="s">
        <v>1188</v>
      </c>
      <c r="D510" t="str">
        <f t="shared" si="10"/>
        <v>WTColumnsWT6x95</v>
      </c>
      <c r="E510" s="35">
        <v>39</v>
      </c>
      <c r="F510" s="35">
        <v>2.44</v>
      </c>
      <c r="G510" s="35">
        <v>3.25</v>
      </c>
      <c r="H510" t="s">
        <v>1246</v>
      </c>
      <c r="I510">
        <v>1</v>
      </c>
    </row>
    <row r="511" spans="2:9" x14ac:dyDescent="0.2">
      <c r="B511" t="s">
        <v>798</v>
      </c>
      <c r="C511" t="s">
        <v>1189</v>
      </c>
      <c r="D511" t="str">
        <f t="shared" si="10"/>
        <v>WTColumnsWT6x85</v>
      </c>
      <c r="E511" s="35">
        <v>38.5</v>
      </c>
      <c r="F511" s="35">
        <v>2.21</v>
      </c>
      <c r="G511" s="35">
        <v>3.21</v>
      </c>
      <c r="H511" t="s">
        <v>1246</v>
      </c>
      <c r="I511">
        <v>1</v>
      </c>
    </row>
    <row r="512" spans="2:9" x14ac:dyDescent="0.2">
      <c r="B512" t="s">
        <v>798</v>
      </c>
      <c r="C512" t="s">
        <v>1190</v>
      </c>
      <c r="D512" t="str">
        <f t="shared" si="10"/>
        <v>WTColumnsWT6x76</v>
      </c>
      <c r="E512" s="35">
        <v>37.9</v>
      </c>
      <c r="F512" s="35">
        <v>2.0099999999999998</v>
      </c>
      <c r="G512" s="35">
        <v>3.16</v>
      </c>
      <c r="H512" t="s">
        <v>1246</v>
      </c>
      <c r="I512">
        <v>1</v>
      </c>
    </row>
    <row r="513" spans="2:9" x14ac:dyDescent="0.2">
      <c r="B513" t="s">
        <v>798</v>
      </c>
      <c r="C513" t="s">
        <v>1191</v>
      </c>
      <c r="D513" t="str">
        <f t="shared" si="10"/>
        <v>WTColumnsWT6x68</v>
      </c>
      <c r="E513" s="35">
        <v>37.5</v>
      </c>
      <c r="F513" s="35">
        <v>1.81</v>
      </c>
      <c r="G513" s="35">
        <v>3.13</v>
      </c>
      <c r="H513" t="s">
        <v>1246</v>
      </c>
      <c r="I513">
        <v>1</v>
      </c>
    </row>
    <row r="514" spans="2:9" x14ac:dyDescent="0.2">
      <c r="B514" t="s">
        <v>798</v>
      </c>
      <c r="C514" t="s">
        <v>1192</v>
      </c>
      <c r="D514" t="str">
        <f t="shared" si="10"/>
        <v>WTColumnsWT6x60</v>
      </c>
      <c r="E514" s="35">
        <v>37</v>
      </c>
      <c r="F514" s="35">
        <v>1.62</v>
      </c>
      <c r="G514" s="35">
        <v>3.08</v>
      </c>
      <c r="H514" t="s">
        <v>1246</v>
      </c>
      <c r="I514">
        <v>1</v>
      </c>
    </row>
    <row r="515" spans="2:9" x14ac:dyDescent="0.2">
      <c r="B515" t="s">
        <v>798</v>
      </c>
      <c r="C515" t="s">
        <v>1193</v>
      </c>
      <c r="D515" t="str">
        <f t="shared" si="10"/>
        <v>WTColumnsWT6x53</v>
      </c>
      <c r="E515" s="35">
        <v>36.5</v>
      </c>
      <c r="F515" s="35">
        <v>1.45</v>
      </c>
      <c r="G515" s="35">
        <v>3.04</v>
      </c>
      <c r="H515" t="s">
        <v>1246</v>
      </c>
      <c r="I515">
        <v>1</v>
      </c>
    </row>
    <row r="516" spans="2:9" x14ac:dyDescent="0.2">
      <c r="B516" t="s">
        <v>798</v>
      </c>
      <c r="C516" t="s">
        <v>1194</v>
      </c>
      <c r="D516" t="str">
        <f t="shared" si="10"/>
        <v>WTColumnsWT6x48</v>
      </c>
      <c r="E516" s="35">
        <v>36.299999999999997</v>
      </c>
      <c r="F516" s="35">
        <v>1.32</v>
      </c>
      <c r="G516" s="35">
        <v>3.03</v>
      </c>
      <c r="H516" t="s">
        <v>1246</v>
      </c>
      <c r="I516">
        <v>1</v>
      </c>
    </row>
    <row r="517" spans="2:9" x14ac:dyDescent="0.2">
      <c r="B517" t="s">
        <v>798</v>
      </c>
      <c r="C517" t="s">
        <v>3543</v>
      </c>
      <c r="D517" t="str">
        <f t="shared" si="10"/>
        <v>WTColumnsWT6x43.5</v>
      </c>
      <c r="E517" s="35">
        <v>36</v>
      </c>
      <c r="F517" s="35">
        <v>1.21</v>
      </c>
      <c r="G517" s="35">
        <v>3</v>
      </c>
      <c r="H517" t="s">
        <v>1246</v>
      </c>
      <c r="I517">
        <v>1</v>
      </c>
    </row>
    <row r="518" spans="2:9" x14ac:dyDescent="0.2">
      <c r="B518" t="s">
        <v>798</v>
      </c>
      <c r="C518" t="s">
        <v>3544</v>
      </c>
      <c r="D518" t="str">
        <f t="shared" si="10"/>
        <v>WTColumnsWT6x39.5</v>
      </c>
      <c r="E518" s="35">
        <v>35.799999999999997</v>
      </c>
      <c r="F518" s="35">
        <v>1.1000000000000001</v>
      </c>
      <c r="G518" s="35">
        <v>2.98</v>
      </c>
      <c r="H518" t="s">
        <v>1246</v>
      </c>
      <c r="I518">
        <v>1</v>
      </c>
    </row>
    <row r="519" spans="2:9" x14ac:dyDescent="0.2">
      <c r="B519" t="s">
        <v>798</v>
      </c>
      <c r="C519" t="s">
        <v>1195</v>
      </c>
      <c r="D519" t="str">
        <f t="shared" si="10"/>
        <v>WTColumnsWT6x36</v>
      </c>
      <c r="E519" s="35">
        <v>35.5</v>
      </c>
      <c r="F519" s="35">
        <v>1.01</v>
      </c>
      <c r="G519" s="35">
        <v>2.96</v>
      </c>
      <c r="H519" t="s">
        <v>1246</v>
      </c>
      <c r="I519">
        <v>1</v>
      </c>
    </row>
    <row r="520" spans="2:9" x14ac:dyDescent="0.2">
      <c r="B520" t="s">
        <v>798</v>
      </c>
      <c r="C520" t="s">
        <v>3545</v>
      </c>
      <c r="D520" t="str">
        <f t="shared" si="10"/>
        <v>WTColumnsWT6x32.5</v>
      </c>
      <c r="E520" s="35">
        <v>35.4</v>
      </c>
      <c r="F520" s="35">
        <v>0.91800000000000004</v>
      </c>
      <c r="G520" s="35">
        <v>2.95</v>
      </c>
      <c r="H520" t="s">
        <v>1246</v>
      </c>
      <c r="I520">
        <v>1</v>
      </c>
    </row>
    <row r="521" spans="2:9" x14ac:dyDescent="0.2">
      <c r="B521" t="s">
        <v>798</v>
      </c>
      <c r="C521" t="s">
        <v>1196</v>
      </c>
      <c r="D521" t="str">
        <f t="shared" si="10"/>
        <v>WTColumnsWT6x29</v>
      </c>
      <c r="E521" s="35">
        <v>31.5</v>
      </c>
      <c r="F521" s="35">
        <v>0.92100000000000004</v>
      </c>
      <c r="G521" s="35">
        <v>2.63</v>
      </c>
      <c r="H521" t="s">
        <v>1246</v>
      </c>
      <c r="I521">
        <v>1</v>
      </c>
    </row>
    <row r="522" spans="2:9" x14ac:dyDescent="0.2">
      <c r="B522" t="s">
        <v>798</v>
      </c>
      <c r="C522" t="s">
        <v>3546</v>
      </c>
      <c r="D522" t="str">
        <f t="shared" si="10"/>
        <v>WTColumnsWT6x26.5</v>
      </c>
      <c r="E522" s="35">
        <v>31.4</v>
      </c>
      <c r="F522" s="35">
        <v>0.84399999999999997</v>
      </c>
      <c r="G522" s="35">
        <v>2.62</v>
      </c>
      <c r="H522" t="s">
        <v>1246</v>
      </c>
      <c r="I522">
        <v>1</v>
      </c>
    </row>
    <row r="523" spans="2:9" x14ac:dyDescent="0.2">
      <c r="B523" t="s">
        <v>798</v>
      </c>
      <c r="C523" t="s">
        <v>1197</v>
      </c>
      <c r="D523" t="str">
        <f t="shared" si="10"/>
        <v>WTColumnsWT6x25</v>
      </c>
      <c r="E523" s="35">
        <v>27.6</v>
      </c>
      <c r="F523" s="35">
        <v>0.90600000000000003</v>
      </c>
      <c r="G523" s="35">
        <v>2.2999999999999998</v>
      </c>
      <c r="H523" t="s">
        <v>1246</v>
      </c>
      <c r="I523">
        <v>1</v>
      </c>
    </row>
    <row r="524" spans="2:9" x14ac:dyDescent="0.2">
      <c r="B524" t="s">
        <v>798</v>
      </c>
      <c r="C524" t="s">
        <v>3547</v>
      </c>
      <c r="D524" t="str">
        <f t="shared" si="10"/>
        <v>WTColumnsWT6x22.5</v>
      </c>
      <c r="E524" s="35">
        <v>27.5</v>
      </c>
      <c r="F524" s="35">
        <v>0.81799999999999995</v>
      </c>
      <c r="G524" s="35">
        <v>2.29</v>
      </c>
      <c r="H524" t="s">
        <v>1246</v>
      </c>
      <c r="I524">
        <v>1</v>
      </c>
    </row>
    <row r="525" spans="2:9" x14ac:dyDescent="0.2">
      <c r="B525" t="s">
        <v>798</v>
      </c>
      <c r="C525" t="s">
        <v>1198</v>
      </c>
      <c r="D525" t="str">
        <f t="shared" si="10"/>
        <v>WTColumnsWT6x20</v>
      </c>
      <c r="E525" s="35">
        <v>27.2</v>
      </c>
      <c r="F525" s="35">
        <v>0.73499999999999999</v>
      </c>
      <c r="G525" s="35">
        <v>2.27</v>
      </c>
      <c r="H525" t="s">
        <v>1246</v>
      </c>
      <c r="I525">
        <v>1</v>
      </c>
    </row>
    <row r="526" spans="2:9" x14ac:dyDescent="0.2">
      <c r="B526" t="s">
        <v>798</v>
      </c>
      <c r="C526" t="s">
        <v>3548</v>
      </c>
      <c r="D526" t="str">
        <f t="shared" si="10"/>
        <v>WTColumnsWT6x17.5</v>
      </c>
      <c r="E526" s="35">
        <v>25</v>
      </c>
      <c r="F526" s="35">
        <v>0.7</v>
      </c>
      <c r="G526" s="35">
        <v>2.08</v>
      </c>
      <c r="H526" t="s">
        <v>1246</v>
      </c>
      <c r="I526">
        <v>1</v>
      </c>
    </row>
    <row r="527" spans="2:9" x14ac:dyDescent="0.2">
      <c r="B527" t="s">
        <v>798</v>
      </c>
      <c r="C527" t="s">
        <v>1199</v>
      </c>
      <c r="D527" t="str">
        <f t="shared" si="10"/>
        <v>WTColumnsWT6x15</v>
      </c>
      <c r="E527" s="35">
        <v>24.8</v>
      </c>
      <c r="F527" s="35">
        <v>0.60499999999999998</v>
      </c>
      <c r="G527" s="35">
        <v>2.0699999999999998</v>
      </c>
      <c r="H527" t="s">
        <v>1246</v>
      </c>
      <c r="I527">
        <v>1</v>
      </c>
    </row>
    <row r="528" spans="2:9" x14ac:dyDescent="0.2">
      <c r="B528" t="s">
        <v>798</v>
      </c>
      <c r="C528" t="s">
        <v>1200</v>
      </c>
      <c r="D528" t="str">
        <f t="shared" si="10"/>
        <v>WTColumnsWT6x13</v>
      </c>
      <c r="E528" s="35">
        <v>24.6</v>
      </c>
      <c r="F528" s="35">
        <v>0.52800000000000002</v>
      </c>
      <c r="G528" s="35">
        <v>2.0499999999999998</v>
      </c>
      <c r="H528" t="s">
        <v>1246</v>
      </c>
      <c r="I528">
        <v>1</v>
      </c>
    </row>
    <row r="529" spans="2:9" x14ac:dyDescent="0.2">
      <c r="B529" t="s">
        <v>798</v>
      </c>
      <c r="C529" t="s">
        <v>1201</v>
      </c>
      <c r="D529" t="str">
        <f t="shared" si="10"/>
        <v>WTColumnsWT6x11</v>
      </c>
      <c r="E529" s="35">
        <v>19.899999999999999</v>
      </c>
      <c r="F529" s="35">
        <v>0.55300000000000005</v>
      </c>
      <c r="G529" s="35">
        <v>1.66</v>
      </c>
      <c r="H529" t="s">
        <v>1246</v>
      </c>
      <c r="I529">
        <v>1</v>
      </c>
    </row>
    <row r="530" spans="2:9" x14ac:dyDescent="0.2">
      <c r="B530" t="s">
        <v>798</v>
      </c>
      <c r="C530" t="s">
        <v>3549</v>
      </c>
      <c r="D530" t="str">
        <f t="shared" si="10"/>
        <v>WTColumnsWT6x9.5</v>
      </c>
      <c r="E530" s="35">
        <v>19.7</v>
      </c>
      <c r="F530" s="35">
        <v>0.48199999999999998</v>
      </c>
      <c r="G530" s="35">
        <v>1.64</v>
      </c>
      <c r="H530" t="s">
        <v>1246</v>
      </c>
      <c r="I530">
        <v>1</v>
      </c>
    </row>
    <row r="531" spans="2:9" x14ac:dyDescent="0.2">
      <c r="B531" t="s">
        <v>798</v>
      </c>
      <c r="C531" t="s">
        <v>1202</v>
      </c>
      <c r="D531" t="str">
        <f t="shared" si="10"/>
        <v>WTColumnsWT6x8</v>
      </c>
      <c r="E531" s="35">
        <v>19.5</v>
      </c>
      <c r="F531" s="35">
        <v>0.41</v>
      </c>
      <c r="G531" s="35">
        <v>1.63</v>
      </c>
      <c r="H531" t="s">
        <v>1246</v>
      </c>
      <c r="I531">
        <v>1</v>
      </c>
    </row>
    <row r="532" spans="2:9" x14ac:dyDescent="0.2">
      <c r="B532" t="s">
        <v>798</v>
      </c>
      <c r="C532" t="s">
        <v>1203</v>
      </c>
      <c r="D532" t="str">
        <f t="shared" si="10"/>
        <v>WTColumnsWT6x7</v>
      </c>
      <c r="E532" s="35">
        <v>19.399999999999999</v>
      </c>
      <c r="F532" s="35">
        <v>0.36099999999999999</v>
      </c>
      <c r="G532" s="35">
        <v>1.62</v>
      </c>
      <c r="H532" t="s">
        <v>1246</v>
      </c>
      <c r="I532">
        <v>1</v>
      </c>
    </row>
    <row r="533" spans="2:9" x14ac:dyDescent="0.2">
      <c r="B533" t="s">
        <v>798</v>
      </c>
      <c r="C533" t="s">
        <v>1204</v>
      </c>
      <c r="D533" t="str">
        <f t="shared" si="10"/>
        <v>WTColumnsWT5x56</v>
      </c>
      <c r="E533" s="35">
        <v>31.6</v>
      </c>
      <c r="F533" s="35">
        <v>1.77</v>
      </c>
      <c r="G533" s="35">
        <v>2.63</v>
      </c>
      <c r="H533" t="s">
        <v>1246</v>
      </c>
      <c r="I533">
        <v>1</v>
      </c>
    </row>
    <row r="534" spans="2:9" x14ac:dyDescent="0.2">
      <c r="B534" t="s">
        <v>798</v>
      </c>
      <c r="C534" t="s">
        <v>1205</v>
      </c>
      <c r="D534" t="str">
        <f t="shared" si="10"/>
        <v>WTColumnsWT5x50</v>
      </c>
      <c r="E534" s="35">
        <v>31.1</v>
      </c>
      <c r="F534" s="35">
        <v>1.61</v>
      </c>
      <c r="G534" s="35">
        <v>2.59</v>
      </c>
      <c r="H534" t="s">
        <v>1246</v>
      </c>
      <c r="I534">
        <v>1</v>
      </c>
    </row>
    <row r="535" spans="2:9" x14ac:dyDescent="0.2">
      <c r="B535" t="s">
        <v>798</v>
      </c>
      <c r="C535" t="s">
        <v>1206</v>
      </c>
      <c r="D535" t="str">
        <f t="shared" si="10"/>
        <v>WTColumnsWT5x44</v>
      </c>
      <c r="E535" s="35">
        <v>30.8</v>
      </c>
      <c r="F535" s="35">
        <v>1.43</v>
      </c>
      <c r="G535" s="35">
        <v>2.57</v>
      </c>
      <c r="H535" t="s">
        <v>1246</v>
      </c>
      <c r="I535">
        <v>1</v>
      </c>
    </row>
    <row r="536" spans="2:9" x14ac:dyDescent="0.2">
      <c r="B536" t="s">
        <v>798</v>
      </c>
      <c r="C536" t="s">
        <v>3550</v>
      </c>
      <c r="D536" t="str">
        <f t="shared" si="10"/>
        <v>WTColumnsWT5x38.5</v>
      </c>
      <c r="E536" s="35">
        <v>30.4</v>
      </c>
      <c r="F536" s="35">
        <v>1.27</v>
      </c>
      <c r="G536" s="35">
        <v>2.5299999999999998</v>
      </c>
      <c r="H536" t="s">
        <v>1246</v>
      </c>
      <c r="I536">
        <v>1</v>
      </c>
    </row>
    <row r="537" spans="2:9" x14ac:dyDescent="0.2">
      <c r="B537" t="s">
        <v>798</v>
      </c>
      <c r="C537" t="s">
        <v>1207</v>
      </c>
      <c r="D537" t="str">
        <f t="shared" si="10"/>
        <v>WTColumnsWT5x34</v>
      </c>
      <c r="E537" s="35">
        <v>30</v>
      </c>
      <c r="F537" s="35">
        <v>1.1299999999999999</v>
      </c>
      <c r="G537" s="35">
        <v>2.5</v>
      </c>
      <c r="H537" t="s">
        <v>1246</v>
      </c>
      <c r="I537">
        <v>1</v>
      </c>
    </row>
    <row r="538" spans="2:9" x14ac:dyDescent="0.2">
      <c r="B538" t="s">
        <v>798</v>
      </c>
      <c r="C538" t="s">
        <v>1208</v>
      </c>
      <c r="D538" t="str">
        <f t="shared" si="10"/>
        <v>WTColumnsWT5x30</v>
      </c>
      <c r="E538" s="35">
        <v>29.8</v>
      </c>
      <c r="F538" s="35">
        <v>1.01</v>
      </c>
      <c r="G538" s="35">
        <v>2.48</v>
      </c>
      <c r="H538" t="s">
        <v>1246</v>
      </c>
      <c r="I538">
        <v>1</v>
      </c>
    </row>
    <row r="539" spans="2:9" x14ac:dyDescent="0.2">
      <c r="B539" t="s">
        <v>798</v>
      </c>
      <c r="C539" t="s">
        <v>1209</v>
      </c>
      <c r="D539" t="str">
        <f t="shared" si="10"/>
        <v>WTColumnsWT5x27</v>
      </c>
      <c r="E539" s="35">
        <v>29.5</v>
      </c>
      <c r="F539" s="35">
        <v>0.91500000000000004</v>
      </c>
      <c r="G539" s="35">
        <v>2.46</v>
      </c>
      <c r="H539" t="s">
        <v>1246</v>
      </c>
      <c r="I539">
        <v>1</v>
      </c>
    </row>
    <row r="540" spans="2:9" x14ac:dyDescent="0.2">
      <c r="B540" t="s">
        <v>798</v>
      </c>
      <c r="C540" t="s">
        <v>3551</v>
      </c>
      <c r="D540" t="str">
        <f t="shared" si="10"/>
        <v>WTColumnsWT5x24.5</v>
      </c>
      <c r="E540" s="35">
        <v>29.4</v>
      </c>
      <c r="F540" s="35">
        <v>0.83299999999999996</v>
      </c>
      <c r="G540" s="35">
        <v>2.4500000000000002</v>
      </c>
      <c r="H540" t="s">
        <v>1246</v>
      </c>
      <c r="I540">
        <v>1</v>
      </c>
    </row>
    <row r="541" spans="2:9" x14ac:dyDescent="0.2">
      <c r="B541" t="s">
        <v>798</v>
      </c>
      <c r="C541" t="s">
        <v>3552</v>
      </c>
      <c r="D541" t="str">
        <f t="shared" si="10"/>
        <v>WTColumnsWT5x22.5</v>
      </c>
      <c r="E541" s="35">
        <v>25.5</v>
      </c>
      <c r="F541" s="35">
        <v>0.88200000000000001</v>
      </c>
      <c r="G541" s="35">
        <v>2.13</v>
      </c>
      <c r="H541" t="s">
        <v>1246</v>
      </c>
      <c r="I541">
        <v>1</v>
      </c>
    </row>
    <row r="542" spans="2:9" x14ac:dyDescent="0.2">
      <c r="B542" t="s">
        <v>798</v>
      </c>
      <c r="C542" t="s">
        <v>3553</v>
      </c>
      <c r="D542" t="str">
        <f t="shared" si="10"/>
        <v>WTColumnsWT5x19.5</v>
      </c>
      <c r="E542" s="35">
        <v>25.3</v>
      </c>
      <c r="F542" s="35">
        <v>0.77100000000000002</v>
      </c>
      <c r="G542" s="35">
        <v>2.11</v>
      </c>
      <c r="H542" t="s">
        <v>1246</v>
      </c>
      <c r="I542">
        <v>1</v>
      </c>
    </row>
    <row r="543" spans="2:9" x14ac:dyDescent="0.2">
      <c r="B543" t="s">
        <v>798</v>
      </c>
      <c r="C543" t="s">
        <v>3554</v>
      </c>
      <c r="D543" t="str">
        <f t="shared" si="10"/>
        <v>WTColumnsWT5x16.5</v>
      </c>
      <c r="E543" s="35">
        <v>25.1</v>
      </c>
      <c r="F543" s="35">
        <v>0.65700000000000003</v>
      </c>
      <c r="G543" s="35">
        <v>2.09</v>
      </c>
      <c r="H543" t="s">
        <v>1246</v>
      </c>
      <c r="I543">
        <v>1</v>
      </c>
    </row>
    <row r="544" spans="2:9" x14ac:dyDescent="0.2">
      <c r="B544" t="s">
        <v>798</v>
      </c>
      <c r="C544" t="s">
        <v>1210</v>
      </c>
      <c r="D544" t="str">
        <f t="shared" si="10"/>
        <v>WTColumnsWT5x15</v>
      </c>
      <c r="E544" s="35">
        <v>21.6</v>
      </c>
      <c r="F544" s="35">
        <v>0.69399999999999995</v>
      </c>
      <c r="G544" s="35">
        <v>1.8</v>
      </c>
      <c r="H544" t="s">
        <v>1246</v>
      </c>
      <c r="I544">
        <v>1</v>
      </c>
    </row>
    <row r="545" spans="2:9" x14ac:dyDescent="0.2">
      <c r="B545" t="s">
        <v>798</v>
      </c>
      <c r="C545" t="s">
        <v>1211</v>
      </c>
      <c r="D545" t="str">
        <f t="shared" si="10"/>
        <v>WTColumnsWT5x13</v>
      </c>
      <c r="E545" s="35">
        <v>21.3</v>
      </c>
      <c r="F545" s="35">
        <v>0.61</v>
      </c>
      <c r="G545" s="35">
        <v>1.78</v>
      </c>
      <c r="H545" t="s">
        <v>1246</v>
      </c>
      <c r="I545">
        <v>1</v>
      </c>
    </row>
    <row r="546" spans="2:9" x14ac:dyDescent="0.2">
      <c r="B546" t="s">
        <v>798</v>
      </c>
      <c r="C546" t="s">
        <v>1212</v>
      </c>
      <c r="D546" t="str">
        <f t="shared" si="10"/>
        <v>WTColumnsWT5x11</v>
      </c>
      <c r="E546" s="35">
        <v>21.2</v>
      </c>
      <c r="F546" s="35">
        <v>0.51900000000000002</v>
      </c>
      <c r="G546" s="35">
        <v>1.77</v>
      </c>
      <c r="H546" t="s">
        <v>1246</v>
      </c>
      <c r="I546">
        <v>1</v>
      </c>
    </row>
    <row r="547" spans="2:9" x14ac:dyDescent="0.2">
      <c r="B547" t="s">
        <v>798</v>
      </c>
      <c r="C547" t="s">
        <v>3555</v>
      </c>
      <c r="D547" t="str">
        <f t="shared" si="10"/>
        <v>WTColumnsWT5x9.5</v>
      </c>
      <c r="E547" s="35">
        <v>17.8</v>
      </c>
      <c r="F547" s="35">
        <v>0.53400000000000003</v>
      </c>
      <c r="G547" s="35">
        <v>1.48</v>
      </c>
      <c r="H547" t="s">
        <v>1246</v>
      </c>
      <c r="I547">
        <v>1</v>
      </c>
    </row>
    <row r="548" spans="2:9" x14ac:dyDescent="0.2">
      <c r="B548" t="s">
        <v>798</v>
      </c>
      <c r="C548" t="s">
        <v>3556</v>
      </c>
      <c r="D548" t="str">
        <f t="shared" si="10"/>
        <v>WTColumnsWT5x8.5</v>
      </c>
      <c r="E548" s="35">
        <v>17.7</v>
      </c>
      <c r="F548" s="35">
        <v>0.48</v>
      </c>
      <c r="G548" s="35">
        <v>1.48</v>
      </c>
      <c r="H548" t="s">
        <v>1246</v>
      </c>
      <c r="I548">
        <v>1</v>
      </c>
    </row>
    <row r="549" spans="2:9" x14ac:dyDescent="0.2">
      <c r="B549" t="s">
        <v>798</v>
      </c>
      <c r="C549" t="s">
        <v>3557</v>
      </c>
      <c r="D549" t="str">
        <f t="shared" si="10"/>
        <v>WTColumnsWT5x7.5</v>
      </c>
      <c r="E549" s="35">
        <v>17.5</v>
      </c>
      <c r="F549" s="35">
        <v>0.42899999999999999</v>
      </c>
      <c r="G549" s="35">
        <v>1.46</v>
      </c>
      <c r="H549" t="s">
        <v>1246</v>
      </c>
      <c r="I549">
        <v>1</v>
      </c>
    </row>
    <row r="550" spans="2:9" x14ac:dyDescent="0.2">
      <c r="B550" t="s">
        <v>798</v>
      </c>
      <c r="C550" t="s">
        <v>1213</v>
      </c>
      <c r="D550" t="str">
        <f t="shared" si="10"/>
        <v>WTColumnsWT5x6</v>
      </c>
      <c r="E550" s="35">
        <v>17.3</v>
      </c>
      <c r="F550" s="35">
        <v>0.34699999999999998</v>
      </c>
      <c r="G550" s="35">
        <v>1.44</v>
      </c>
      <c r="H550" t="s">
        <v>1246</v>
      </c>
      <c r="I550">
        <v>1</v>
      </c>
    </row>
    <row r="551" spans="2:9" x14ac:dyDescent="0.2">
      <c r="B551" t="s">
        <v>798</v>
      </c>
      <c r="C551" t="s">
        <v>3558</v>
      </c>
      <c r="D551" t="str">
        <f t="shared" si="10"/>
        <v>WTColumnsWT4x33.5</v>
      </c>
      <c r="E551" s="35">
        <v>25</v>
      </c>
      <c r="F551" s="35">
        <v>1.34</v>
      </c>
      <c r="G551" s="35">
        <v>2.08</v>
      </c>
      <c r="H551" t="s">
        <v>1246</v>
      </c>
      <c r="I551">
        <v>1</v>
      </c>
    </row>
    <row r="552" spans="2:9" x14ac:dyDescent="0.2">
      <c r="B552" t="s">
        <v>798</v>
      </c>
      <c r="C552" t="s">
        <v>1214</v>
      </c>
      <c r="D552" t="str">
        <f t="shared" si="10"/>
        <v>WTColumnsWT4x29</v>
      </c>
      <c r="E552" s="35">
        <v>24.6</v>
      </c>
      <c r="F552" s="35">
        <v>1.18</v>
      </c>
      <c r="G552" s="35">
        <v>2.0499999999999998</v>
      </c>
      <c r="H552" t="s">
        <v>1246</v>
      </c>
      <c r="I552">
        <v>1</v>
      </c>
    </row>
    <row r="553" spans="2:9" x14ac:dyDescent="0.2">
      <c r="B553" t="s">
        <v>798</v>
      </c>
      <c r="C553" t="s">
        <v>1215</v>
      </c>
      <c r="D553" t="str">
        <f t="shared" si="10"/>
        <v>WTColumnsWT4x24</v>
      </c>
      <c r="E553" s="35">
        <v>24.1</v>
      </c>
      <c r="F553" s="35">
        <v>0.996</v>
      </c>
      <c r="G553" s="35">
        <v>2.0099999999999998</v>
      </c>
      <c r="H553" t="s">
        <v>1246</v>
      </c>
      <c r="I553">
        <v>1</v>
      </c>
    </row>
    <row r="554" spans="2:9" x14ac:dyDescent="0.2">
      <c r="B554" t="s">
        <v>798</v>
      </c>
      <c r="C554" t="s">
        <v>1216</v>
      </c>
      <c r="D554" t="str">
        <f t="shared" si="10"/>
        <v>WTColumnsWT4x20</v>
      </c>
      <c r="E554" s="35">
        <v>23.8</v>
      </c>
      <c r="F554" s="35">
        <v>0.84</v>
      </c>
      <c r="G554" s="35">
        <v>1.98</v>
      </c>
      <c r="H554" t="s">
        <v>1246</v>
      </c>
      <c r="I554">
        <v>1</v>
      </c>
    </row>
    <row r="555" spans="2:9" x14ac:dyDescent="0.2">
      <c r="B555" t="s">
        <v>798</v>
      </c>
      <c r="C555" t="s">
        <v>3559</v>
      </c>
      <c r="D555" t="str">
        <f t="shared" ref="D555:D573" si="11">SUBSTITUTE(B555&amp;C555," ","")</f>
        <v>WTColumnsWT4x17.5</v>
      </c>
      <c r="E555" s="35">
        <v>23.6</v>
      </c>
      <c r="F555" s="35">
        <v>0.74199999999999999</v>
      </c>
      <c r="G555" s="35">
        <v>1.97</v>
      </c>
      <c r="H555" t="s">
        <v>1246</v>
      </c>
      <c r="I555">
        <v>1</v>
      </c>
    </row>
    <row r="556" spans="2:9" x14ac:dyDescent="0.2">
      <c r="B556" t="s">
        <v>798</v>
      </c>
      <c r="C556" t="s">
        <v>3560</v>
      </c>
      <c r="D556" t="str">
        <f t="shared" si="11"/>
        <v>WTColumnsWT4x15.5</v>
      </c>
      <c r="E556" s="35">
        <v>23.4</v>
      </c>
      <c r="F556" s="35">
        <v>0.66200000000000003</v>
      </c>
      <c r="G556" s="35">
        <v>1.95</v>
      </c>
      <c r="H556" t="s">
        <v>1246</v>
      </c>
      <c r="I556">
        <v>1</v>
      </c>
    </row>
    <row r="557" spans="2:9" x14ac:dyDescent="0.2">
      <c r="B557" t="s">
        <v>798</v>
      </c>
      <c r="C557" t="s">
        <v>1217</v>
      </c>
      <c r="D557" t="str">
        <f t="shared" si="11"/>
        <v>WTColumnsWT4x14</v>
      </c>
      <c r="E557" s="35">
        <v>20.7</v>
      </c>
      <c r="F557" s="35">
        <v>0.67600000000000005</v>
      </c>
      <c r="G557" s="35">
        <v>1.73</v>
      </c>
      <c r="H557" t="s">
        <v>1246</v>
      </c>
      <c r="I557">
        <v>1</v>
      </c>
    </row>
    <row r="558" spans="2:9" x14ac:dyDescent="0.2">
      <c r="B558" t="s">
        <v>798</v>
      </c>
      <c r="C558" t="s">
        <v>1218</v>
      </c>
      <c r="D558" t="str">
        <f t="shared" si="11"/>
        <v>WTColumnsWT4x12</v>
      </c>
      <c r="E558" s="35">
        <v>20.5</v>
      </c>
      <c r="F558" s="35">
        <v>0.58499999999999996</v>
      </c>
      <c r="G558" s="35">
        <v>1.71</v>
      </c>
      <c r="H558" t="s">
        <v>1246</v>
      </c>
      <c r="I558">
        <v>1</v>
      </c>
    </row>
    <row r="559" spans="2:9" x14ac:dyDescent="0.2">
      <c r="B559" t="s">
        <v>798</v>
      </c>
      <c r="C559" t="s">
        <v>3561</v>
      </c>
      <c r="D559" t="str">
        <f t="shared" si="11"/>
        <v>WTColumnsWT4x10.5</v>
      </c>
      <c r="E559" s="35">
        <v>18.399999999999999</v>
      </c>
      <c r="F559" s="35">
        <v>0.57099999999999995</v>
      </c>
      <c r="G559" s="35">
        <v>1.53</v>
      </c>
      <c r="H559" t="s">
        <v>1246</v>
      </c>
      <c r="I559">
        <v>1</v>
      </c>
    </row>
    <row r="560" spans="2:9" x14ac:dyDescent="0.2">
      <c r="B560" t="s">
        <v>798</v>
      </c>
      <c r="C560" t="s">
        <v>1219</v>
      </c>
      <c r="D560" t="str">
        <f t="shared" si="11"/>
        <v>WTColumnsWT4x9</v>
      </c>
      <c r="E560" s="35">
        <v>18.2</v>
      </c>
      <c r="F560" s="35">
        <v>0.495</v>
      </c>
      <c r="G560" s="35">
        <v>1.52</v>
      </c>
      <c r="H560" t="s">
        <v>1246</v>
      </c>
      <c r="I560">
        <v>1</v>
      </c>
    </row>
    <row r="561" spans="2:9" x14ac:dyDescent="0.2">
      <c r="B561" t="s">
        <v>798</v>
      </c>
      <c r="C561" t="s">
        <v>3562</v>
      </c>
      <c r="D561" t="str">
        <f t="shared" si="11"/>
        <v>WTColumnsWT4x7.5</v>
      </c>
      <c r="E561" s="35">
        <v>15.7</v>
      </c>
      <c r="F561" s="35">
        <v>0.47799999999999998</v>
      </c>
      <c r="G561" s="35">
        <v>1.31</v>
      </c>
      <c r="H561" t="s">
        <v>1246</v>
      </c>
      <c r="I561">
        <v>1</v>
      </c>
    </row>
    <row r="562" spans="2:9" x14ac:dyDescent="0.2">
      <c r="B562" t="s">
        <v>798</v>
      </c>
      <c r="C562" t="s">
        <v>3563</v>
      </c>
      <c r="D562" t="str">
        <f t="shared" si="11"/>
        <v>WTColumnsWT4x6.5</v>
      </c>
      <c r="E562" s="35">
        <v>15.6</v>
      </c>
      <c r="F562" s="35">
        <v>0.41699999999999998</v>
      </c>
      <c r="G562" s="35">
        <v>1.3</v>
      </c>
      <c r="H562" t="s">
        <v>1246</v>
      </c>
      <c r="I562">
        <v>1</v>
      </c>
    </row>
    <row r="563" spans="2:9" x14ac:dyDescent="0.2">
      <c r="B563" t="s">
        <v>798</v>
      </c>
      <c r="C563" t="s">
        <v>1220</v>
      </c>
      <c r="D563" t="str">
        <f t="shared" si="11"/>
        <v>WTColumnsWT4x5</v>
      </c>
      <c r="E563" s="35">
        <v>15.4</v>
      </c>
      <c r="F563" s="35">
        <v>0.32500000000000001</v>
      </c>
      <c r="G563" s="35">
        <v>1.28</v>
      </c>
      <c r="H563" t="s">
        <v>1246</v>
      </c>
      <c r="I563">
        <v>1</v>
      </c>
    </row>
    <row r="564" spans="2:9" x14ac:dyDescent="0.2">
      <c r="B564" t="s">
        <v>798</v>
      </c>
      <c r="C564" t="s">
        <v>3564</v>
      </c>
      <c r="D564" t="str">
        <f t="shared" si="11"/>
        <v>WTColumnsWT3x12.5</v>
      </c>
      <c r="E564" s="35">
        <v>18.100000000000001</v>
      </c>
      <c r="F564" s="35">
        <v>0.69099999999999995</v>
      </c>
      <c r="G564" s="35">
        <v>1.51</v>
      </c>
      <c r="H564" t="s">
        <v>1246</v>
      </c>
      <c r="I564">
        <v>1</v>
      </c>
    </row>
    <row r="565" spans="2:9" x14ac:dyDescent="0.2">
      <c r="B565" t="s">
        <v>798</v>
      </c>
      <c r="C565" t="s">
        <v>1221</v>
      </c>
      <c r="D565" t="str">
        <f t="shared" si="11"/>
        <v>WTColumnsWT3x10</v>
      </c>
      <c r="E565" s="35">
        <v>17.8</v>
      </c>
      <c r="F565" s="35">
        <v>0.56200000000000006</v>
      </c>
      <c r="G565" s="35">
        <v>1.48</v>
      </c>
      <c r="H565" t="s">
        <v>1246</v>
      </c>
      <c r="I565">
        <v>1</v>
      </c>
    </row>
    <row r="566" spans="2:9" x14ac:dyDescent="0.2">
      <c r="B566" t="s">
        <v>798</v>
      </c>
      <c r="C566" t="s">
        <v>3565</v>
      </c>
      <c r="D566" t="str">
        <f t="shared" si="11"/>
        <v>WTColumnsWT3x7.5</v>
      </c>
      <c r="E566" s="35">
        <v>17.600000000000001</v>
      </c>
      <c r="F566" s="35">
        <v>0.42599999999999999</v>
      </c>
      <c r="G566" s="35">
        <v>1.47</v>
      </c>
      <c r="H566" t="s">
        <v>1246</v>
      </c>
      <c r="I566">
        <v>1</v>
      </c>
    </row>
    <row r="567" spans="2:9" x14ac:dyDescent="0.2">
      <c r="B567" t="s">
        <v>798</v>
      </c>
      <c r="C567" t="s">
        <v>1222</v>
      </c>
      <c r="D567" t="str">
        <f t="shared" si="11"/>
        <v>WTColumnsWT3x8</v>
      </c>
      <c r="E567" s="35">
        <v>13.9</v>
      </c>
      <c r="F567" s="35">
        <v>0.57599999999999996</v>
      </c>
      <c r="G567" s="35">
        <v>1.1599999999999999</v>
      </c>
      <c r="H567" t="s">
        <v>1246</v>
      </c>
      <c r="I567">
        <v>1</v>
      </c>
    </row>
    <row r="568" spans="2:9" x14ac:dyDescent="0.2">
      <c r="B568" t="s">
        <v>798</v>
      </c>
      <c r="C568" t="s">
        <v>1223</v>
      </c>
      <c r="D568" t="str">
        <f t="shared" si="11"/>
        <v>WTColumnsWT3x6</v>
      </c>
      <c r="E568" s="35">
        <v>13.6</v>
      </c>
      <c r="F568" s="35">
        <v>0.441</v>
      </c>
      <c r="G568" s="35">
        <v>1.1299999999999999</v>
      </c>
      <c r="H568" t="s">
        <v>1246</v>
      </c>
      <c r="I568">
        <v>1</v>
      </c>
    </row>
    <row r="569" spans="2:9" x14ac:dyDescent="0.2">
      <c r="B569" t="s">
        <v>798</v>
      </c>
      <c r="C569" t="s">
        <v>3566</v>
      </c>
      <c r="D569" t="str">
        <f t="shared" si="11"/>
        <v>WTColumnsWT3x4.5</v>
      </c>
      <c r="E569" s="35">
        <v>13.4</v>
      </c>
      <c r="F569" s="35">
        <v>0.33600000000000002</v>
      </c>
      <c r="G569" s="35">
        <v>1.1200000000000001</v>
      </c>
      <c r="H569" t="s">
        <v>1246</v>
      </c>
      <c r="I569">
        <v>1</v>
      </c>
    </row>
    <row r="570" spans="2:9" x14ac:dyDescent="0.2">
      <c r="B570" t="s">
        <v>798</v>
      </c>
      <c r="C570" t="s">
        <v>3567</v>
      </c>
      <c r="D570" t="str">
        <f t="shared" si="11"/>
        <v>WTColumnsWT3x4.25</v>
      </c>
      <c r="E570" s="35">
        <v>13.3</v>
      </c>
      <c r="F570" s="35">
        <v>0.32</v>
      </c>
      <c r="G570" s="35">
        <v>1.1100000000000001</v>
      </c>
      <c r="H570" t="s">
        <v>1246</v>
      </c>
      <c r="I570">
        <v>1</v>
      </c>
    </row>
    <row r="571" spans="2:9" x14ac:dyDescent="0.2">
      <c r="B571" t="s">
        <v>798</v>
      </c>
      <c r="C571" t="s">
        <v>3568</v>
      </c>
      <c r="D571" t="str">
        <f t="shared" si="11"/>
        <v>WTColumnsWT2.5x9.5</v>
      </c>
      <c r="E571" s="35">
        <v>14.9</v>
      </c>
      <c r="F571" s="35">
        <v>0.63800000000000001</v>
      </c>
      <c r="G571" s="35">
        <v>1.24</v>
      </c>
      <c r="H571" t="s">
        <v>1246</v>
      </c>
      <c r="I571">
        <v>1</v>
      </c>
    </row>
    <row r="572" spans="2:9" x14ac:dyDescent="0.2">
      <c r="B572" t="s">
        <v>798</v>
      </c>
      <c r="C572" t="s">
        <v>3569</v>
      </c>
      <c r="D572" t="str">
        <f t="shared" si="11"/>
        <v>WTColumnsWT2.5x8</v>
      </c>
      <c r="E572" s="35">
        <v>14.7</v>
      </c>
      <c r="F572" s="35">
        <v>0.54400000000000004</v>
      </c>
      <c r="G572" s="35">
        <v>1.23</v>
      </c>
      <c r="H572" t="s">
        <v>1246</v>
      </c>
      <c r="I572">
        <v>1</v>
      </c>
    </row>
    <row r="573" spans="2:9" x14ac:dyDescent="0.2">
      <c r="B573" t="s">
        <v>798</v>
      </c>
      <c r="C573" t="s">
        <v>3423</v>
      </c>
      <c r="D573" t="str">
        <f t="shared" si="11"/>
        <v>WTColumnsWT2x6.5</v>
      </c>
      <c r="E573" s="35">
        <v>11.9</v>
      </c>
      <c r="F573" s="35">
        <v>0.54600000000000004</v>
      </c>
      <c r="G573" s="35">
        <v>0.99</v>
      </c>
      <c r="H573" t="s">
        <v>1246</v>
      </c>
      <c r="I573">
        <v>1</v>
      </c>
    </row>
    <row r="575" spans="2:9" x14ac:dyDescent="0.2">
      <c r="B575" t="s">
        <v>4</v>
      </c>
      <c r="C575" t="s">
        <v>1224</v>
      </c>
      <c r="D575" t="str">
        <f t="shared" ref="D575:D608" si="12">SUBSTITUTE(B575&amp;C575," ","")</f>
        <v>MiscellaneousChannelsMC18x58</v>
      </c>
      <c r="E575" s="36">
        <v>51.2</v>
      </c>
      <c r="F575" s="36">
        <v>1.1299999999999999</v>
      </c>
      <c r="G575" s="36">
        <v>4.2699999999999996</v>
      </c>
      <c r="H575" t="s">
        <v>1246</v>
      </c>
      <c r="I575">
        <v>1</v>
      </c>
    </row>
    <row r="576" spans="2:9" x14ac:dyDescent="0.2">
      <c r="B576" t="s">
        <v>4</v>
      </c>
      <c r="C576" t="s">
        <v>3625</v>
      </c>
      <c r="D576" t="str">
        <f t="shared" si="12"/>
        <v>MiscellaneousChannelsMC18x51.9</v>
      </c>
      <c r="E576" s="36">
        <v>50.8</v>
      </c>
      <c r="F576" s="36">
        <v>1.02</v>
      </c>
      <c r="G576" s="36">
        <v>4.2300000000000004</v>
      </c>
      <c r="H576" t="s">
        <v>1246</v>
      </c>
      <c r="I576">
        <v>1</v>
      </c>
    </row>
    <row r="577" spans="2:9" x14ac:dyDescent="0.2">
      <c r="B577" t="s">
        <v>4</v>
      </c>
      <c r="C577" t="s">
        <v>3626</v>
      </c>
      <c r="D577" t="str">
        <f t="shared" si="12"/>
        <v>MiscellaneousChannelsMC18x45.8</v>
      </c>
      <c r="E577" s="36">
        <v>50.5</v>
      </c>
      <c r="F577" s="36">
        <v>0.90700000000000003</v>
      </c>
      <c r="G577" s="36">
        <v>4.21</v>
      </c>
      <c r="H577" t="s">
        <v>1246</v>
      </c>
      <c r="I577">
        <v>1</v>
      </c>
    </row>
    <row r="578" spans="2:9" x14ac:dyDescent="0.2">
      <c r="B578" t="s">
        <v>4</v>
      </c>
      <c r="C578" t="s">
        <v>3627</v>
      </c>
      <c r="D578" t="str">
        <f t="shared" si="12"/>
        <v>MiscellaneousChannelsMC18x42.7</v>
      </c>
      <c r="E578" s="36">
        <v>50.3</v>
      </c>
      <c r="F578" s="36">
        <v>0.84899999999999998</v>
      </c>
      <c r="G578" s="36">
        <v>4.1900000000000004</v>
      </c>
      <c r="H578" t="s">
        <v>1246</v>
      </c>
      <c r="I578">
        <v>1</v>
      </c>
    </row>
    <row r="579" spans="2:9" x14ac:dyDescent="0.2">
      <c r="B579" t="s">
        <v>4</v>
      </c>
      <c r="C579" t="s">
        <v>1225</v>
      </c>
      <c r="D579" t="str">
        <f t="shared" si="12"/>
        <v>MiscellaneousChannelsMC13x50</v>
      </c>
      <c r="E579" s="36">
        <v>42</v>
      </c>
      <c r="F579" s="36">
        <v>1.19</v>
      </c>
      <c r="G579" s="36">
        <v>3.5</v>
      </c>
      <c r="H579" t="s">
        <v>1246</v>
      </c>
      <c r="I579">
        <v>1</v>
      </c>
    </row>
    <row r="580" spans="2:9" x14ac:dyDescent="0.2">
      <c r="B580" t="s">
        <v>4</v>
      </c>
      <c r="C580" t="s">
        <v>1226</v>
      </c>
      <c r="D580" t="str">
        <f t="shared" si="12"/>
        <v>MiscellaneousChannelsMC13x40</v>
      </c>
      <c r="E580" s="36">
        <v>41.1</v>
      </c>
      <c r="F580" s="36">
        <v>0.97299999999999998</v>
      </c>
      <c r="G580" s="36">
        <v>3.43</v>
      </c>
      <c r="H580" t="s">
        <v>1246</v>
      </c>
      <c r="I580">
        <v>1</v>
      </c>
    </row>
    <row r="581" spans="2:9" x14ac:dyDescent="0.2">
      <c r="B581" t="s">
        <v>4</v>
      </c>
      <c r="C581" t="s">
        <v>1227</v>
      </c>
      <c r="D581" t="str">
        <f t="shared" si="12"/>
        <v>MiscellaneousChannelsMC13x35</v>
      </c>
      <c r="E581" s="36">
        <v>40.700000000000003</v>
      </c>
      <c r="F581" s="36">
        <v>0.86</v>
      </c>
      <c r="G581" s="36">
        <v>3.39</v>
      </c>
      <c r="H581" t="s">
        <v>1246</v>
      </c>
      <c r="I581">
        <v>1</v>
      </c>
    </row>
    <row r="582" spans="2:9" x14ac:dyDescent="0.2">
      <c r="B582" t="s">
        <v>4</v>
      </c>
      <c r="C582" t="s">
        <v>3628</v>
      </c>
      <c r="D582" t="str">
        <f t="shared" si="12"/>
        <v>MiscellaneousChannelsMC13x31.8</v>
      </c>
      <c r="E582" s="36">
        <v>40.5</v>
      </c>
      <c r="F582" s="36">
        <v>0.78500000000000003</v>
      </c>
      <c r="G582" s="36">
        <v>3.38</v>
      </c>
      <c r="H582" t="s">
        <v>1246</v>
      </c>
      <c r="I582">
        <v>1</v>
      </c>
    </row>
    <row r="583" spans="2:9" x14ac:dyDescent="0.2">
      <c r="B583" t="s">
        <v>4</v>
      </c>
      <c r="C583" t="s">
        <v>1228</v>
      </c>
      <c r="D583" t="str">
        <f t="shared" si="12"/>
        <v>MiscellaneousChannelsMC12x50</v>
      </c>
      <c r="E583" s="36">
        <v>39.1</v>
      </c>
      <c r="F583" s="36">
        <v>1.28</v>
      </c>
      <c r="G583" s="36">
        <v>3.26</v>
      </c>
      <c r="H583" t="s">
        <v>1246</v>
      </c>
      <c r="I583">
        <v>1</v>
      </c>
    </row>
    <row r="584" spans="2:9" x14ac:dyDescent="0.2">
      <c r="B584" t="s">
        <v>4</v>
      </c>
      <c r="C584" t="s">
        <v>1229</v>
      </c>
      <c r="D584" t="str">
        <f t="shared" si="12"/>
        <v>MiscellaneousChannelsMC12x45</v>
      </c>
      <c r="E584" s="36">
        <v>38.6</v>
      </c>
      <c r="F584" s="36">
        <v>1.17</v>
      </c>
      <c r="G584" s="36">
        <v>3.22</v>
      </c>
      <c r="H584" t="s">
        <v>1246</v>
      </c>
      <c r="I584">
        <v>1</v>
      </c>
    </row>
    <row r="585" spans="2:9" x14ac:dyDescent="0.2">
      <c r="B585" t="s">
        <v>4</v>
      </c>
      <c r="C585" t="s">
        <v>1230</v>
      </c>
      <c r="D585" t="str">
        <f t="shared" si="12"/>
        <v>MiscellaneousChannelsMC12x40</v>
      </c>
      <c r="E585" s="36">
        <v>38.200000000000003</v>
      </c>
      <c r="F585" s="36">
        <v>1.05</v>
      </c>
      <c r="G585" s="36">
        <v>3.18</v>
      </c>
      <c r="H585" t="s">
        <v>1246</v>
      </c>
      <c r="I585">
        <v>1</v>
      </c>
    </row>
    <row r="586" spans="2:9" x14ac:dyDescent="0.2">
      <c r="B586" t="s">
        <v>4</v>
      </c>
      <c r="C586" t="s">
        <v>1231</v>
      </c>
      <c r="D586" t="str">
        <f t="shared" si="12"/>
        <v>MiscellaneousChannelsMC12x35</v>
      </c>
      <c r="E586" s="36">
        <v>37.700000000000003</v>
      </c>
      <c r="F586" s="36">
        <v>0.92800000000000005</v>
      </c>
      <c r="G586" s="36">
        <v>3.14</v>
      </c>
      <c r="H586" t="s">
        <v>1246</v>
      </c>
      <c r="I586">
        <v>1</v>
      </c>
    </row>
    <row r="587" spans="2:9" x14ac:dyDescent="0.2">
      <c r="B587" t="s">
        <v>4</v>
      </c>
      <c r="C587" t="s">
        <v>1232</v>
      </c>
      <c r="D587" t="str">
        <f t="shared" si="12"/>
        <v>MiscellaneousChannelsMC12x31</v>
      </c>
      <c r="E587" s="36">
        <v>37.4</v>
      </c>
      <c r="F587" s="36">
        <v>0.82899999999999996</v>
      </c>
      <c r="G587" s="36">
        <v>3.12</v>
      </c>
      <c r="H587" t="s">
        <v>1246</v>
      </c>
      <c r="I587">
        <v>1</v>
      </c>
    </row>
    <row r="588" spans="2:9" x14ac:dyDescent="0.2">
      <c r="B588" t="s">
        <v>4</v>
      </c>
      <c r="C588" t="s">
        <v>3629</v>
      </c>
      <c r="D588" t="str">
        <f t="shared" si="12"/>
        <v>MiscellaneousChannelsMC12x10.6</v>
      </c>
      <c r="E588" s="36">
        <v>29.3</v>
      </c>
      <c r="F588" s="36">
        <v>0.36199999999999999</v>
      </c>
      <c r="G588" s="36">
        <v>2.44</v>
      </c>
      <c r="H588" t="s">
        <v>1246</v>
      </c>
      <c r="I588">
        <v>1</v>
      </c>
    </row>
    <row r="589" spans="2:9" x14ac:dyDescent="0.2">
      <c r="B589" t="s">
        <v>4</v>
      </c>
      <c r="C589" t="s">
        <v>3630</v>
      </c>
      <c r="D589" t="str">
        <f t="shared" si="12"/>
        <v>MiscellaneousChannelsMC10x41.1</v>
      </c>
      <c r="E589" s="36">
        <v>35.700000000000003</v>
      </c>
      <c r="F589" s="36">
        <v>1.1499999999999999</v>
      </c>
      <c r="G589" s="36">
        <v>2.98</v>
      </c>
      <c r="H589" t="s">
        <v>1246</v>
      </c>
      <c r="I589">
        <v>1</v>
      </c>
    </row>
    <row r="590" spans="2:9" x14ac:dyDescent="0.2">
      <c r="B590" t="s">
        <v>4</v>
      </c>
      <c r="C590" t="s">
        <v>3631</v>
      </c>
      <c r="D590" t="str">
        <f t="shared" si="12"/>
        <v>MiscellaneousChannelsMC10x33.6</v>
      </c>
      <c r="E590" s="36">
        <v>34.9</v>
      </c>
      <c r="F590" s="36">
        <v>0.96299999999999997</v>
      </c>
      <c r="G590" s="36">
        <v>2.91</v>
      </c>
      <c r="H590" t="s">
        <v>1246</v>
      </c>
      <c r="I590">
        <v>1</v>
      </c>
    </row>
    <row r="591" spans="2:9" x14ac:dyDescent="0.2">
      <c r="B591" t="s">
        <v>4</v>
      </c>
      <c r="C591" t="s">
        <v>3632</v>
      </c>
      <c r="D591" t="str">
        <f t="shared" si="12"/>
        <v>MiscellaneousChannelsMC10x28.5</v>
      </c>
      <c r="E591" s="36">
        <v>34.299999999999997</v>
      </c>
      <c r="F591" s="36">
        <v>0.83099999999999996</v>
      </c>
      <c r="G591" s="36">
        <v>2.86</v>
      </c>
      <c r="H591" t="s">
        <v>1246</v>
      </c>
      <c r="I591">
        <v>1</v>
      </c>
    </row>
    <row r="592" spans="2:9" x14ac:dyDescent="0.2">
      <c r="B592" t="s">
        <v>4</v>
      </c>
      <c r="C592" t="s">
        <v>1233</v>
      </c>
      <c r="D592" t="str">
        <f t="shared" si="12"/>
        <v>MiscellaneousChannelsMC10x25</v>
      </c>
      <c r="E592" s="36">
        <v>32.299999999999997</v>
      </c>
      <c r="F592" s="36">
        <v>0.77400000000000002</v>
      </c>
      <c r="G592" s="36">
        <v>2.69</v>
      </c>
      <c r="H592" t="s">
        <v>1246</v>
      </c>
      <c r="I592">
        <v>1</v>
      </c>
    </row>
    <row r="593" spans="2:9" x14ac:dyDescent="0.2">
      <c r="B593" t="s">
        <v>4</v>
      </c>
      <c r="C593" t="s">
        <v>1234</v>
      </c>
      <c r="D593" t="str">
        <f t="shared" si="12"/>
        <v>MiscellaneousChannelsMC10x22</v>
      </c>
      <c r="E593" s="36">
        <v>32</v>
      </c>
      <c r="F593" s="36">
        <v>0.68799999999999994</v>
      </c>
      <c r="G593" s="36">
        <v>2.67</v>
      </c>
      <c r="H593" t="s">
        <v>1246</v>
      </c>
      <c r="I593">
        <v>1</v>
      </c>
    </row>
    <row r="594" spans="2:9" x14ac:dyDescent="0.2">
      <c r="B594" t="s">
        <v>4</v>
      </c>
      <c r="C594" t="s">
        <v>3633</v>
      </c>
      <c r="D594" t="str">
        <f t="shared" si="12"/>
        <v>MiscellaneousChannelsMC10x8.4</v>
      </c>
      <c r="E594" s="36">
        <v>25.3</v>
      </c>
      <c r="F594" s="36">
        <v>0.33200000000000002</v>
      </c>
      <c r="G594" s="36">
        <v>2.11</v>
      </c>
      <c r="H594" t="s">
        <v>1246</v>
      </c>
      <c r="I594">
        <v>1</v>
      </c>
    </row>
    <row r="595" spans="2:9" x14ac:dyDescent="0.2">
      <c r="B595" t="s">
        <v>4</v>
      </c>
      <c r="C595" t="s">
        <v>3634</v>
      </c>
      <c r="D595" t="str">
        <f t="shared" si="12"/>
        <v>MiscellaneousChannelsMC9x25.4</v>
      </c>
      <c r="E595" s="36">
        <v>30.7</v>
      </c>
      <c r="F595" s="36">
        <v>0.82699999999999996</v>
      </c>
      <c r="G595" s="36">
        <v>2.56</v>
      </c>
      <c r="H595" t="s">
        <v>1246</v>
      </c>
      <c r="I595">
        <v>1</v>
      </c>
    </row>
    <row r="596" spans="2:9" x14ac:dyDescent="0.2">
      <c r="B596" t="s">
        <v>4</v>
      </c>
      <c r="C596" t="s">
        <v>3635</v>
      </c>
      <c r="D596" t="str">
        <f t="shared" si="12"/>
        <v>MiscellaneousChannelsMC9x23.9</v>
      </c>
      <c r="E596" s="36">
        <v>30.5</v>
      </c>
      <c r="F596" s="36">
        <v>0.78400000000000003</v>
      </c>
      <c r="G596" s="36">
        <v>2.54</v>
      </c>
      <c r="H596" t="s">
        <v>1246</v>
      </c>
      <c r="I596">
        <v>1</v>
      </c>
    </row>
    <row r="597" spans="2:9" x14ac:dyDescent="0.2">
      <c r="B597" t="s">
        <v>4</v>
      </c>
      <c r="C597" t="s">
        <v>3636</v>
      </c>
      <c r="D597" t="str">
        <f t="shared" si="12"/>
        <v>MiscellaneousChannelsMC8x22.8</v>
      </c>
      <c r="E597" s="36">
        <v>28.7</v>
      </c>
      <c r="F597" s="36">
        <v>0.79400000000000004</v>
      </c>
      <c r="G597" s="36">
        <v>2.39</v>
      </c>
      <c r="H597" t="s">
        <v>1246</v>
      </c>
      <c r="I597">
        <v>1</v>
      </c>
    </row>
    <row r="598" spans="2:9" x14ac:dyDescent="0.2">
      <c r="B598" t="s">
        <v>4</v>
      </c>
      <c r="C598" t="s">
        <v>3637</v>
      </c>
      <c r="D598" t="str">
        <f t="shared" si="12"/>
        <v>MiscellaneousChannelsMC8x21.4</v>
      </c>
      <c r="E598" s="36">
        <v>28.5</v>
      </c>
      <c r="F598" s="36">
        <v>0.751</v>
      </c>
      <c r="G598" s="36">
        <v>2.38</v>
      </c>
      <c r="H598" t="s">
        <v>1246</v>
      </c>
      <c r="I598">
        <v>1</v>
      </c>
    </row>
    <row r="599" spans="2:9" x14ac:dyDescent="0.2">
      <c r="B599" t="s">
        <v>4</v>
      </c>
      <c r="C599" t="s">
        <v>1235</v>
      </c>
      <c r="D599" t="str">
        <f t="shared" si="12"/>
        <v>MiscellaneousChannelsMC8x20</v>
      </c>
      <c r="E599" s="36">
        <v>27</v>
      </c>
      <c r="F599" s="36">
        <v>0.74099999999999999</v>
      </c>
      <c r="G599" s="36">
        <v>2.25</v>
      </c>
      <c r="H599" t="s">
        <v>1246</v>
      </c>
      <c r="I599">
        <v>1</v>
      </c>
    </row>
    <row r="600" spans="2:9" x14ac:dyDescent="0.2">
      <c r="B600" t="s">
        <v>4</v>
      </c>
      <c r="C600" t="s">
        <v>3638</v>
      </c>
      <c r="D600" t="str">
        <f t="shared" si="12"/>
        <v>MiscellaneousChannelsMC8x18.7</v>
      </c>
      <c r="E600" s="36">
        <v>26.8</v>
      </c>
      <c r="F600" s="36">
        <v>0.69799999999999995</v>
      </c>
      <c r="G600" s="36">
        <v>2.23</v>
      </c>
      <c r="H600" t="s">
        <v>1246</v>
      </c>
      <c r="I600">
        <v>1</v>
      </c>
    </row>
    <row r="601" spans="2:9" x14ac:dyDescent="0.2">
      <c r="B601" t="s">
        <v>4</v>
      </c>
      <c r="C601" t="s">
        <v>3639</v>
      </c>
      <c r="D601" t="str">
        <f t="shared" si="12"/>
        <v>MiscellaneousChannelsMC8x8.5</v>
      </c>
      <c r="E601" s="36">
        <v>22.7</v>
      </c>
      <c r="F601" s="36">
        <v>0.374</v>
      </c>
      <c r="G601" s="36">
        <v>1.89</v>
      </c>
      <c r="H601" t="s">
        <v>1246</v>
      </c>
      <c r="I601">
        <v>1</v>
      </c>
    </row>
    <row r="602" spans="2:9" x14ac:dyDescent="0.2">
      <c r="B602" t="s">
        <v>4</v>
      </c>
      <c r="C602" t="s">
        <v>3640</v>
      </c>
      <c r="D602" t="str">
        <f t="shared" si="12"/>
        <v>MiscellaneousChannelsMC7x22.7</v>
      </c>
      <c r="E602" s="36">
        <v>27.1</v>
      </c>
      <c r="F602" s="36">
        <v>0.83799999999999997</v>
      </c>
      <c r="G602" s="36">
        <v>2.2599999999999998</v>
      </c>
      <c r="H602" t="s">
        <v>1246</v>
      </c>
      <c r="I602">
        <v>1</v>
      </c>
    </row>
    <row r="603" spans="2:9" x14ac:dyDescent="0.2">
      <c r="B603" t="s">
        <v>4</v>
      </c>
      <c r="C603" t="s">
        <v>3641</v>
      </c>
      <c r="D603" t="str">
        <f t="shared" si="12"/>
        <v>MiscellaneousChannelsMC7x19.1</v>
      </c>
      <c r="E603" s="36">
        <v>26.5</v>
      </c>
      <c r="F603" s="36">
        <v>0.72099999999999997</v>
      </c>
      <c r="G603" s="36">
        <v>2.21</v>
      </c>
      <c r="H603" t="s">
        <v>1246</v>
      </c>
      <c r="I603">
        <v>1</v>
      </c>
    </row>
    <row r="604" spans="2:9" x14ac:dyDescent="0.2">
      <c r="B604" t="s">
        <v>4</v>
      </c>
      <c r="C604" t="s">
        <v>1236</v>
      </c>
      <c r="D604" t="str">
        <f t="shared" si="12"/>
        <v>MiscellaneousChannelsMC6x18</v>
      </c>
      <c r="E604" s="36">
        <v>24.7</v>
      </c>
      <c r="F604" s="36">
        <v>0.72899999999999998</v>
      </c>
      <c r="G604" s="36">
        <v>2.06</v>
      </c>
      <c r="H604" t="s">
        <v>1246</v>
      </c>
      <c r="I604">
        <v>1</v>
      </c>
    </row>
    <row r="605" spans="2:9" x14ac:dyDescent="0.2">
      <c r="B605" t="s">
        <v>4</v>
      </c>
      <c r="C605" t="s">
        <v>3642</v>
      </c>
      <c r="D605" t="str">
        <f t="shared" si="12"/>
        <v>MiscellaneousChannelsMC6x15.3</v>
      </c>
      <c r="E605" s="36">
        <v>24.8</v>
      </c>
      <c r="F605" s="36">
        <v>0.61699999999999999</v>
      </c>
      <c r="G605" s="36">
        <v>2.0699999999999998</v>
      </c>
      <c r="H605" t="s">
        <v>1246</v>
      </c>
      <c r="I605">
        <v>1</v>
      </c>
    </row>
    <row r="606" spans="2:9" x14ac:dyDescent="0.2">
      <c r="B606" t="s">
        <v>4</v>
      </c>
      <c r="C606" t="s">
        <v>3643</v>
      </c>
      <c r="D606" t="str">
        <f t="shared" si="12"/>
        <v>MiscellaneousChannelsMC6x16.3</v>
      </c>
      <c r="E606" s="36">
        <v>22.9</v>
      </c>
      <c r="F606" s="36">
        <v>0.71199999999999997</v>
      </c>
      <c r="G606" s="36">
        <v>1.91</v>
      </c>
      <c r="H606" t="s">
        <v>1246</v>
      </c>
      <c r="I606">
        <v>1</v>
      </c>
    </row>
    <row r="607" spans="2:9" x14ac:dyDescent="0.2">
      <c r="B607" t="s">
        <v>4</v>
      </c>
      <c r="C607" t="s">
        <v>3644</v>
      </c>
      <c r="D607" t="str">
        <f t="shared" si="12"/>
        <v>MiscellaneousChannelsMC6x15.1</v>
      </c>
      <c r="E607" s="36">
        <v>22.6</v>
      </c>
      <c r="F607" s="36">
        <v>0.66800000000000004</v>
      </c>
      <c r="G607" s="36">
        <v>1.88</v>
      </c>
      <c r="H607" t="s">
        <v>1246</v>
      </c>
      <c r="I607">
        <v>1</v>
      </c>
    </row>
    <row r="608" spans="2:9" x14ac:dyDescent="0.2">
      <c r="B608" t="s">
        <v>4</v>
      </c>
      <c r="C608" t="s">
        <v>1237</v>
      </c>
      <c r="D608" t="str">
        <f t="shared" si="12"/>
        <v>MiscellaneousChannelsMC6x12</v>
      </c>
      <c r="E608" s="36">
        <v>21.1</v>
      </c>
      <c r="F608" s="36">
        <v>0.56899999999999995</v>
      </c>
      <c r="G608" s="36">
        <v>1.76</v>
      </c>
      <c r="H608" t="s">
        <v>1246</v>
      </c>
      <c r="I608">
        <v>1</v>
      </c>
    </row>
    <row r="610" spans="2:9" x14ac:dyDescent="0.2">
      <c r="B610" t="s">
        <v>802</v>
      </c>
      <c r="C610" t="s">
        <v>824</v>
      </c>
      <c r="D610" t="str">
        <f>SUBSTITUTE(B610&amp;C610," ","")</f>
        <v>UnrestrainedBeamW44x335</v>
      </c>
      <c r="E610">
        <v>133</v>
      </c>
      <c r="F610">
        <v>2.52</v>
      </c>
      <c r="G610">
        <v>11.1</v>
      </c>
      <c r="H610" t="s">
        <v>802</v>
      </c>
      <c r="I610">
        <v>3</v>
      </c>
    </row>
    <row r="611" spans="2:9" x14ac:dyDescent="0.2">
      <c r="B611" t="s">
        <v>802</v>
      </c>
      <c r="C611" t="s">
        <v>825</v>
      </c>
      <c r="D611" t="str">
        <f t="shared" ref="D611:D674" si="13">SUBSTITUTE(B611&amp;C611," ","")</f>
        <v>UnrestrainedBeamW44x290</v>
      </c>
      <c r="E611">
        <v>132</v>
      </c>
      <c r="F611">
        <v>2.2000000000000002</v>
      </c>
      <c r="G611">
        <v>11</v>
      </c>
      <c r="H611" t="s">
        <v>802</v>
      </c>
      <c r="I611">
        <v>3</v>
      </c>
    </row>
    <row r="612" spans="2:9" x14ac:dyDescent="0.2">
      <c r="B612" t="s">
        <v>802</v>
      </c>
      <c r="C612" t="s">
        <v>826</v>
      </c>
      <c r="D612" t="str">
        <f t="shared" si="13"/>
        <v>UnrestrainedBeamW44x262</v>
      </c>
      <c r="E612">
        <v>131</v>
      </c>
      <c r="F612">
        <v>2</v>
      </c>
      <c r="G612">
        <v>10.9</v>
      </c>
      <c r="H612" t="s">
        <v>802</v>
      </c>
      <c r="I612">
        <v>3</v>
      </c>
    </row>
    <row r="613" spans="2:9" x14ac:dyDescent="0.2">
      <c r="B613" t="s">
        <v>802</v>
      </c>
      <c r="C613" t="s">
        <v>827</v>
      </c>
      <c r="D613" t="str">
        <f t="shared" si="13"/>
        <v>UnrestrainedBeamW44x230</v>
      </c>
      <c r="E613">
        <v>130</v>
      </c>
      <c r="F613">
        <v>1.77</v>
      </c>
      <c r="G613">
        <v>10.8</v>
      </c>
      <c r="H613" t="s">
        <v>802</v>
      </c>
      <c r="I613">
        <v>3</v>
      </c>
    </row>
    <row r="614" spans="2:9" x14ac:dyDescent="0.2">
      <c r="B614" t="s">
        <v>802</v>
      </c>
      <c r="C614" t="s">
        <v>828</v>
      </c>
      <c r="D614" t="str">
        <f t="shared" si="13"/>
        <v>UnrestrainedBeamW40x593</v>
      </c>
      <c r="E614">
        <v>130</v>
      </c>
      <c r="F614">
        <v>4.5599999999999996</v>
      </c>
      <c r="G614">
        <v>10.8</v>
      </c>
      <c r="H614" t="s">
        <v>802</v>
      </c>
      <c r="I614">
        <v>3</v>
      </c>
    </row>
    <row r="615" spans="2:9" x14ac:dyDescent="0.2">
      <c r="B615" t="s">
        <v>802</v>
      </c>
      <c r="C615" t="s">
        <v>829</v>
      </c>
      <c r="D615" t="str">
        <f t="shared" si="13"/>
        <v>UnrestrainedBeamW40x503</v>
      </c>
      <c r="E615">
        <v>128</v>
      </c>
      <c r="F615">
        <v>3.93</v>
      </c>
      <c r="G615">
        <v>10.7</v>
      </c>
      <c r="H615" t="s">
        <v>802</v>
      </c>
      <c r="I615">
        <v>3</v>
      </c>
    </row>
    <row r="616" spans="2:9" x14ac:dyDescent="0.2">
      <c r="B616" t="s">
        <v>802</v>
      </c>
      <c r="C616" t="s">
        <v>830</v>
      </c>
      <c r="D616" t="str">
        <f t="shared" si="13"/>
        <v>UnrestrainedBeamW40x431</v>
      </c>
      <c r="E616">
        <v>126</v>
      </c>
      <c r="F616">
        <v>3.42</v>
      </c>
      <c r="G616">
        <v>10.5</v>
      </c>
      <c r="H616" t="s">
        <v>802</v>
      </c>
      <c r="I616">
        <v>3</v>
      </c>
    </row>
    <row r="617" spans="2:9" x14ac:dyDescent="0.2">
      <c r="B617" t="s">
        <v>802</v>
      </c>
      <c r="C617" t="s">
        <v>831</v>
      </c>
      <c r="D617" t="str">
        <f t="shared" si="13"/>
        <v>UnrestrainedBeamW40x397</v>
      </c>
      <c r="E617">
        <v>126</v>
      </c>
      <c r="F617">
        <v>3.15</v>
      </c>
      <c r="G617">
        <v>10.5</v>
      </c>
      <c r="H617" t="s">
        <v>802</v>
      </c>
      <c r="I617">
        <v>3</v>
      </c>
    </row>
    <row r="618" spans="2:9" x14ac:dyDescent="0.2">
      <c r="B618" t="s">
        <v>802</v>
      </c>
      <c r="C618" t="s">
        <v>832</v>
      </c>
      <c r="D618" t="str">
        <f t="shared" si="13"/>
        <v>UnrestrainedBeamW40x372</v>
      </c>
      <c r="E618">
        <v>125</v>
      </c>
      <c r="F618">
        <v>2.98</v>
      </c>
      <c r="G618">
        <v>10.4</v>
      </c>
      <c r="H618" t="s">
        <v>802</v>
      </c>
      <c r="I618">
        <v>3</v>
      </c>
    </row>
    <row r="619" spans="2:9" x14ac:dyDescent="0.2">
      <c r="B619" t="s">
        <v>802</v>
      </c>
      <c r="C619" t="s">
        <v>833</v>
      </c>
      <c r="D619" t="str">
        <f t="shared" si="13"/>
        <v>UnrestrainedBeamW40x362</v>
      </c>
      <c r="E619">
        <v>125</v>
      </c>
      <c r="F619">
        <v>2.9</v>
      </c>
      <c r="G619">
        <v>10.4</v>
      </c>
      <c r="H619" t="s">
        <v>802</v>
      </c>
      <c r="I619">
        <v>3</v>
      </c>
    </row>
    <row r="620" spans="2:9" x14ac:dyDescent="0.2">
      <c r="B620" t="s">
        <v>802</v>
      </c>
      <c r="C620" t="s">
        <v>834</v>
      </c>
      <c r="D620" t="str">
        <f t="shared" si="13"/>
        <v>UnrestrainedBeamW40x324</v>
      </c>
      <c r="E620">
        <v>124</v>
      </c>
      <c r="F620">
        <v>2.61</v>
      </c>
      <c r="G620">
        <v>10.3</v>
      </c>
      <c r="H620" t="s">
        <v>802</v>
      </c>
      <c r="I620">
        <v>3</v>
      </c>
    </row>
    <row r="621" spans="2:9" x14ac:dyDescent="0.2">
      <c r="B621" t="s">
        <v>802</v>
      </c>
      <c r="C621" t="s">
        <v>835</v>
      </c>
      <c r="D621" t="str">
        <f t="shared" si="13"/>
        <v>UnrestrainedBeamW40x297</v>
      </c>
      <c r="E621">
        <v>123</v>
      </c>
      <c r="F621">
        <v>2.41</v>
      </c>
      <c r="G621">
        <v>10.3</v>
      </c>
      <c r="H621" t="s">
        <v>802</v>
      </c>
      <c r="I621">
        <v>3</v>
      </c>
    </row>
    <row r="622" spans="2:9" x14ac:dyDescent="0.2">
      <c r="B622" t="s">
        <v>802</v>
      </c>
      <c r="C622" t="s">
        <v>836</v>
      </c>
      <c r="D622" t="str">
        <f t="shared" si="13"/>
        <v>UnrestrainedBeamW40x277</v>
      </c>
      <c r="E622">
        <v>123</v>
      </c>
      <c r="F622">
        <v>2.25</v>
      </c>
      <c r="G622">
        <v>10.3</v>
      </c>
      <c r="H622" t="s">
        <v>802</v>
      </c>
      <c r="I622">
        <v>3</v>
      </c>
    </row>
    <row r="623" spans="2:9" x14ac:dyDescent="0.2">
      <c r="B623" t="s">
        <v>802</v>
      </c>
      <c r="C623" t="s">
        <v>837</v>
      </c>
      <c r="D623" t="str">
        <f t="shared" si="13"/>
        <v>UnrestrainedBeamW40x249</v>
      </c>
      <c r="E623">
        <v>123</v>
      </c>
      <c r="F623">
        <v>2.02</v>
      </c>
      <c r="G623">
        <v>10.3</v>
      </c>
      <c r="H623" t="s">
        <v>802</v>
      </c>
      <c r="I623">
        <v>3</v>
      </c>
    </row>
    <row r="624" spans="2:9" x14ac:dyDescent="0.2">
      <c r="B624" t="s">
        <v>802</v>
      </c>
      <c r="C624" t="s">
        <v>838</v>
      </c>
      <c r="D624" t="str">
        <f t="shared" si="13"/>
        <v>UnrestrainedBeamW40x215</v>
      </c>
      <c r="E624">
        <v>122</v>
      </c>
      <c r="F624">
        <v>1.76</v>
      </c>
      <c r="G624">
        <v>10.199999999999999</v>
      </c>
      <c r="H624" t="s">
        <v>802</v>
      </c>
      <c r="I624">
        <v>3</v>
      </c>
    </row>
    <row r="625" spans="2:9" x14ac:dyDescent="0.2">
      <c r="B625" t="s">
        <v>802</v>
      </c>
      <c r="C625" t="s">
        <v>839</v>
      </c>
      <c r="D625" t="str">
        <f t="shared" si="13"/>
        <v>UnrestrainedBeamW40x199</v>
      </c>
      <c r="E625">
        <v>121</v>
      </c>
      <c r="F625">
        <v>1.64</v>
      </c>
      <c r="G625">
        <v>10.1</v>
      </c>
      <c r="H625" t="s">
        <v>802</v>
      </c>
      <c r="I625">
        <v>3</v>
      </c>
    </row>
    <row r="626" spans="2:9" x14ac:dyDescent="0.2">
      <c r="B626" t="s">
        <v>802</v>
      </c>
      <c r="C626" t="s">
        <v>840</v>
      </c>
      <c r="D626" t="str">
        <f t="shared" si="13"/>
        <v>UnrestrainedBeamW40x392</v>
      </c>
      <c r="E626">
        <v>116</v>
      </c>
      <c r="F626">
        <v>3.38</v>
      </c>
      <c r="G626">
        <v>9.67</v>
      </c>
      <c r="H626" t="s">
        <v>802</v>
      </c>
      <c r="I626">
        <v>3</v>
      </c>
    </row>
    <row r="627" spans="2:9" x14ac:dyDescent="0.2">
      <c r="B627" t="s">
        <v>802</v>
      </c>
      <c r="C627" t="s">
        <v>841</v>
      </c>
      <c r="D627" t="str">
        <f t="shared" si="13"/>
        <v>UnrestrainedBeamW40x331</v>
      </c>
      <c r="E627">
        <v>114</v>
      </c>
      <c r="F627">
        <v>2.9</v>
      </c>
      <c r="G627">
        <v>9.5</v>
      </c>
      <c r="H627" t="s">
        <v>802</v>
      </c>
      <c r="I627">
        <v>3</v>
      </c>
    </row>
    <row r="628" spans="2:9" x14ac:dyDescent="0.2">
      <c r="B628" t="s">
        <v>802</v>
      </c>
      <c r="C628" t="s">
        <v>842</v>
      </c>
      <c r="D628" t="str">
        <f t="shared" si="13"/>
        <v>UnrestrainedBeamW40x327</v>
      </c>
      <c r="E628">
        <v>113</v>
      </c>
      <c r="F628">
        <v>2.89</v>
      </c>
      <c r="G628">
        <v>9.42</v>
      </c>
      <c r="H628" t="s">
        <v>802</v>
      </c>
      <c r="I628">
        <v>3</v>
      </c>
    </row>
    <row r="629" spans="2:9" x14ac:dyDescent="0.2">
      <c r="B629" t="s">
        <v>802</v>
      </c>
      <c r="C629" t="s">
        <v>843</v>
      </c>
      <c r="D629" t="str">
        <f t="shared" si="13"/>
        <v>UnrestrainedBeamW40x278</v>
      </c>
      <c r="E629">
        <v>112</v>
      </c>
      <c r="F629">
        <v>2.48</v>
      </c>
      <c r="G629">
        <v>9.33</v>
      </c>
      <c r="H629" t="s">
        <v>802</v>
      </c>
      <c r="I629">
        <v>3</v>
      </c>
    </row>
    <row r="630" spans="2:9" x14ac:dyDescent="0.2">
      <c r="B630" t="s">
        <v>802</v>
      </c>
      <c r="C630" t="s">
        <v>844</v>
      </c>
      <c r="D630" t="str">
        <f t="shared" si="13"/>
        <v>UnrestrainedBeamW40x264</v>
      </c>
      <c r="E630">
        <v>112</v>
      </c>
      <c r="F630">
        <v>2.36</v>
      </c>
      <c r="G630">
        <v>9.33</v>
      </c>
      <c r="H630" t="s">
        <v>802</v>
      </c>
      <c r="I630">
        <v>3</v>
      </c>
    </row>
    <row r="631" spans="2:9" x14ac:dyDescent="0.2">
      <c r="B631" t="s">
        <v>802</v>
      </c>
      <c r="C631" t="s">
        <v>845</v>
      </c>
      <c r="D631" t="str">
        <f t="shared" si="13"/>
        <v>UnrestrainedBeamW40x235</v>
      </c>
      <c r="E631">
        <v>112</v>
      </c>
      <c r="F631">
        <v>2.1</v>
      </c>
      <c r="G631">
        <v>9.33</v>
      </c>
      <c r="H631" t="s">
        <v>802</v>
      </c>
      <c r="I631">
        <v>3</v>
      </c>
    </row>
    <row r="632" spans="2:9" x14ac:dyDescent="0.2">
      <c r="B632" t="s">
        <v>802</v>
      </c>
      <c r="C632" t="s">
        <v>846</v>
      </c>
      <c r="D632" t="str">
        <f t="shared" si="13"/>
        <v>UnrestrainedBeamW40x211</v>
      </c>
      <c r="E632">
        <v>111</v>
      </c>
      <c r="F632">
        <v>1.9</v>
      </c>
      <c r="G632">
        <v>9.25</v>
      </c>
      <c r="H632" t="s">
        <v>802</v>
      </c>
      <c r="I632">
        <v>3</v>
      </c>
    </row>
    <row r="633" spans="2:9" x14ac:dyDescent="0.2">
      <c r="B633" t="s">
        <v>802</v>
      </c>
      <c r="C633" t="s">
        <v>847</v>
      </c>
      <c r="D633" t="str">
        <f t="shared" si="13"/>
        <v>UnrestrainedBeamW40x183</v>
      </c>
      <c r="E633">
        <v>110</v>
      </c>
      <c r="F633">
        <v>1.66</v>
      </c>
      <c r="G633">
        <v>9.17</v>
      </c>
      <c r="H633" t="s">
        <v>802</v>
      </c>
      <c r="I633">
        <v>3</v>
      </c>
    </row>
    <row r="634" spans="2:9" x14ac:dyDescent="0.2">
      <c r="B634" t="s">
        <v>802</v>
      </c>
      <c r="C634" t="s">
        <v>848</v>
      </c>
      <c r="D634" t="str">
        <f t="shared" si="13"/>
        <v>UnrestrainedBeamW40x167</v>
      </c>
      <c r="E634">
        <v>109</v>
      </c>
      <c r="F634">
        <v>1.53</v>
      </c>
      <c r="G634">
        <v>9.08</v>
      </c>
      <c r="H634" t="s">
        <v>802</v>
      </c>
      <c r="I634">
        <v>3</v>
      </c>
    </row>
    <row r="635" spans="2:9" x14ac:dyDescent="0.2">
      <c r="B635" t="s">
        <v>802</v>
      </c>
      <c r="C635" t="s">
        <v>849</v>
      </c>
      <c r="D635" t="str">
        <f t="shared" si="13"/>
        <v>UnrestrainedBeamW40x149</v>
      </c>
      <c r="E635">
        <v>109</v>
      </c>
      <c r="F635">
        <v>1.37</v>
      </c>
      <c r="G635">
        <v>9.08</v>
      </c>
      <c r="H635" t="s">
        <v>802</v>
      </c>
      <c r="I635">
        <v>3</v>
      </c>
    </row>
    <row r="636" spans="2:9" x14ac:dyDescent="0.2">
      <c r="B636" t="s">
        <v>802</v>
      </c>
      <c r="C636" t="s">
        <v>850</v>
      </c>
      <c r="D636" t="str">
        <f t="shared" si="13"/>
        <v>UnrestrainedBeamW36x798</v>
      </c>
      <c r="E636">
        <v>131</v>
      </c>
      <c r="F636">
        <v>6.09</v>
      </c>
      <c r="G636">
        <v>10.9</v>
      </c>
      <c r="H636" t="s">
        <v>802</v>
      </c>
      <c r="I636">
        <v>3</v>
      </c>
    </row>
    <row r="637" spans="2:9" x14ac:dyDescent="0.2">
      <c r="B637" t="s">
        <v>802</v>
      </c>
      <c r="C637" t="s">
        <v>851</v>
      </c>
      <c r="D637" t="str">
        <f t="shared" si="13"/>
        <v>UnrestrainedBeamW36x650</v>
      </c>
      <c r="E637">
        <v>128</v>
      </c>
      <c r="F637">
        <v>5.08</v>
      </c>
      <c r="G637">
        <v>10.7</v>
      </c>
      <c r="H637" t="s">
        <v>802</v>
      </c>
      <c r="I637">
        <v>3</v>
      </c>
    </row>
    <row r="638" spans="2:9" x14ac:dyDescent="0.2">
      <c r="B638" t="s">
        <v>802</v>
      </c>
      <c r="C638" t="s">
        <v>852</v>
      </c>
      <c r="D638" t="str">
        <f t="shared" si="13"/>
        <v>UnrestrainedBeamW36x527</v>
      </c>
      <c r="E638">
        <v>125</v>
      </c>
      <c r="F638">
        <v>4.22</v>
      </c>
      <c r="G638">
        <v>10.4</v>
      </c>
      <c r="H638" t="s">
        <v>802</v>
      </c>
      <c r="I638">
        <v>3</v>
      </c>
    </row>
    <row r="639" spans="2:9" x14ac:dyDescent="0.2">
      <c r="B639" t="s">
        <v>802</v>
      </c>
      <c r="C639" t="s">
        <v>853</v>
      </c>
      <c r="D639" t="str">
        <f t="shared" si="13"/>
        <v>UnrestrainedBeamW36x439</v>
      </c>
      <c r="E639">
        <v>123</v>
      </c>
      <c r="F639">
        <v>3.57</v>
      </c>
      <c r="G639">
        <v>10.3</v>
      </c>
      <c r="H639" t="s">
        <v>802</v>
      </c>
      <c r="I639">
        <v>3</v>
      </c>
    </row>
    <row r="640" spans="2:9" x14ac:dyDescent="0.2">
      <c r="B640" t="s">
        <v>802</v>
      </c>
      <c r="C640" t="s">
        <v>854</v>
      </c>
      <c r="D640" t="str">
        <f t="shared" si="13"/>
        <v>UnrestrainedBeamW36x393</v>
      </c>
      <c r="E640">
        <v>121</v>
      </c>
      <c r="F640">
        <v>3.25</v>
      </c>
      <c r="G640">
        <v>10.1</v>
      </c>
      <c r="H640" t="s">
        <v>802</v>
      </c>
      <c r="I640">
        <v>3</v>
      </c>
    </row>
    <row r="641" spans="2:9" x14ac:dyDescent="0.2">
      <c r="B641" t="s">
        <v>802</v>
      </c>
      <c r="C641" t="s">
        <v>855</v>
      </c>
      <c r="D641" t="str">
        <f t="shared" si="13"/>
        <v>UnrestrainedBeamW36x359</v>
      </c>
      <c r="E641">
        <v>121</v>
      </c>
      <c r="F641">
        <v>2.97</v>
      </c>
      <c r="G641">
        <v>10.1</v>
      </c>
      <c r="H641" t="s">
        <v>802</v>
      </c>
      <c r="I641">
        <v>3</v>
      </c>
    </row>
    <row r="642" spans="2:9" x14ac:dyDescent="0.2">
      <c r="B642" t="s">
        <v>802</v>
      </c>
      <c r="C642" t="s">
        <v>856</v>
      </c>
      <c r="D642" t="str">
        <f t="shared" si="13"/>
        <v>UnrestrainedBeamW36x328</v>
      </c>
      <c r="E642">
        <v>120</v>
      </c>
      <c r="F642">
        <v>2.73</v>
      </c>
      <c r="G642">
        <v>10</v>
      </c>
      <c r="H642" t="s">
        <v>802</v>
      </c>
      <c r="I642">
        <v>3</v>
      </c>
    </row>
    <row r="643" spans="2:9" x14ac:dyDescent="0.2">
      <c r="B643" t="s">
        <v>802</v>
      </c>
      <c r="C643" t="s">
        <v>857</v>
      </c>
      <c r="D643" t="str">
        <f t="shared" si="13"/>
        <v>UnrestrainedBeamW36x300</v>
      </c>
      <c r="E643">
        <v>120</v>
      </c>
      <c r="F643">
        <v>2.5</v>
      </c>
      <c r="G643">
        <v>10</v>
      </c>
      <c r="H643" t="s">
        <v>802</v>
      </c>
      <c r="I643">
        <v>3</v>
      </c>
    </row>
    <row r="644" spans="2:9" x14ac:dyDescent="0.2">
      <c r="B644" t="s">
        <v>802</v>
      </c>
      <c r="C644" t="s">
        <v>858</v>
      </c>
      <c r="D644" t="str">
        <f t="shared" si="13"/>
        <v>UnrestrainedBeamW36x280</v>
      </c>
      <c r="E644">
        <v>119</v>
      </c>
      <c r="F644">
        <v>2.35</v>
      </c>
      <c r="G644">
        <v>9.92</v>
      </c>
      <c r="H644" t="s">
        <v>802</v>
      </c>
      <c r="I644">
        <v>3</v>
      </c>
    </row>
    <row r="645" spans="2:9" x14ac:dyDescent="0.2">
      <c r="B645" t="s">
        <v>802</v>
      </c>
      <c r="C645" t="s">
        <v>859</v>
      </c>
      <c r="D645" t="str">
        <f t="shared" si="13"/>
        <v>UnrestrainedBeamW36x260</v>
      </c>
      <c r="E645">
        <v>119</v>
      </c>
      <c r="F645">
        <v>2.1800000000000002</v>
      </c>
      <c r="G645">
        <v>9.92</v>
      </c>
      <c r="H645" t="s">
        <v>802</v>
      </c>
      <c r="I645">
        <v>3</v>
      </c>
    </row>
    <row r="646" spans="2:9" x14ac:dyDescent="0.2">
      <c r="B646" t="s">
        <v>802</v>
      </c>
      <c r="C646" t="s">
        <v>860</v>
      </c>
      <c r="D646" t="str">
        <f t="shared" si="13"/>
        <v>UnrestrainedBeamW36x245</v>
      </c>
      <c r="E646">
        <v>118</v>
      </c>
      <c r="F646">
        <v>2.08</v>
      </c>
      <c r="G646">
        <v>9.83</v>
      </c>
      <c r="H646" t="s">
        <v>802</v>
      </c>
      <c r="I646">
        <v>3</v>
      </c>
    </row>
    <row r="647" spans="2:9" x14ac:dyDescent="0.2">
      <c r="B647" t="s">
        <v>802</v>
      </c>
      <c r="C647" t="s">
        <v>861</v>
      </c>
      <c r="D647" t="str">
        <f t="shared" si="13"/>
        <v>UnrestrainedBeamW36x230</v>
      </c>
      <c r="E647">
        <v>118</v>
      </c>
      <c r="F647">
        <v>1.95</v>
      </c>
      <c r="G647">
        <v>9.83</v>
      </c>
      <c r="H647" t="s">
        <v>802</v>
      </c>
      <c r="I647">
        <v>3</v>
      </c>
    </row>
    <row r="648" spans="2:9" x14ac:dyDescent="0.2">
      <c r="B648" t="s">
        <v>802</v>
      </c>
      <c r="C648" t="s">
        <v>862</v>
      </c>
      <c r="D648" t="str">
        <f t="shared" si="13"/>
        <v>UnrestrainedBeamW36x256</v>
      </c>
      <c r="E648">
        <v>108</v>
      </c>
      <c r="F648">
        <v>2.37</v>
      </c>
      <c r="G648">
        <v>9</v>
      </c>
      <c r="H648" t="s">
        <v>802</v>
      </c>
      <c r="I648">
        <v>3</v>
      </c>
    </row>
    <row r="649" spans="2:9" x14ac:dyDescent="0.2">
      <c r="B649" t="s">
        <v>802</v>
      </c>
      <c r="C649" t="s">
        <v>863</v>
      </c>
      <c r="D649" t="str">
        <f t="shared" si="13"/>
        <v>UnrestrainedBeamW36x232</v>
      </c>
      <c r="E649">
        <v>108</v>
      </c>
      <c r="F649">
        <v>2.15</v>
      </c>
      <c r="G649">
        <v>9</v>
      </c>
      <c r="H649" t="s">
        <v>802</v>
      </c>
      <c r="I649">
        <v>3</v>
      </c>
    </row>
    <row r="650" spans="2:9" x14ac:dyDescent="0.2">
      <c r="B650" t="s">
        <v>802</v>
      </c>
      <c r="C650" t="s">
        <v>864</v>
      </c>
      <c r="D650" t="str">
        <f t="shared" si="13"/>
        <v>UnrestrainedBeamW36x210</v>
      </c>
      <c r="E650">
        <v>107</v>
      </c>
      <c r="F650">
        <v>1.96</v>
      </c>
      <c r="G650">
        <v>8.92</v>
      </c>
      <c r="H650" t="s">
        <v>802</v>
      </c>
      <c r="I650">
        <v>3</v>
      </c>
    </row>
    <row r="651" spans="2:9" x14ac:dyDescent="0.2">
      <c r="B651" t="s">
        <v>802</v>
      </c>
      <c r="C651" t="s">
        <v>865</v>
      </c>
      <c r="D651" t="str">
        <f t="shared" si="13"/>
        <v>UnrestrainedBeamW36x194</v>
      </c>
      <c r="E651">
        <v>107</v>
      </c>
      <c r="F651">
        <v>1.81</v>
      </c>
      <c r="G651">
        <v>8.92</v>
      </c>
      <c r="H651" t="s">
        <v>802</v>
      </c>
      <c r="I651">
        <v>3</v>
      </c>
    </row>
    <row r="652" spans="2:9" x14ac:dyDescent="0.2">
      <c r="B652" t="s">
        <v>802</v>
      </c>
      <c r="C652" t="s">
        <v>866</v>
      </c>
      <c r="D652" t="str">
        <f t="shared" si="13"/>
        <v>UnrestrainedBeamW36x182</v>
      </c>
      <c r="E652">
        <v>106</v>
      </c>
      <c r="F652">
        <v>1.72</v>
      </c>
      <c r="G652">
        <v>8.83</v>
      </c>
      <c r="H652" t="s">
        <v>802</v>
      </c>
      <c r="I652">
        <v>3</v>
      </c>
    </row>
    <row r="653" spans="2:9" x14ac:dyDescent="0.2">
      <c r="B653" t="s">
        <v>802</v>
      </c>
      <c r="C653" t="s">
        <v>867</v>
      </c>
      <c r="D653" t="str">
        <f t="shared" si="13"/>
        <v>UnrestrainedBeamW36x170</v>
      </c>
      <c r="E653">
        <v>106</v>
      </c>
      <c r="F653">
        <v>1.6</v>
      </c>
      <c r="G653">
        <v>8.83</v>
      </c>
      <c r="H653" t="s">
        <v>802</v>
      </c>
      <c r="I653">
        <v>3</v>
      </c>
    </row>
    <row r="654" spans="2:9" x14ac:dyDescent="0.2">
      <c r="B654" t="s">
        <v>802</v>
      </c>
      <c r="C654" t="s">
        <v>868</v>
      </c>
      <c r="D654" t="str">
        <f t="shared" si="13"/>
        <v>UnrestrainedBeamW36x160</v>
      </c>
      <c r="E654">
        <v>106</v>
      </c>
      <c r="F654">
        <v>1.51</v>
      </c>
      <c r="G654">
        <v>8.83</v>
      </c>
      <c r="H654" t="s">
        <v>802</v>
      </c>
      <c r="I654">
        <v>3</v>
      </c>
    </row>
    <row r="655" spans="2:9" x14ac:dyDescent="0.2">
      <c r="B655" t="s">
        <v>802</v>
      </c>
      <c r="C655" t="s">
        <v>869</v>
      </c>
      <c r="D655" t="str">
        <f t="shared" si="13"/>
        <v>UnrestrainedBeamW36x150</v>
      </c>
      <c r="E655">
        <v>105</v>
      </c>
      <c r="F655">
        <v>1.43</v>
      </c>
      <c r="G655">
        <v>8.75</v>
      </c>
      <c r="H655" t="s">
        <v>802</v>
      </c>
      <c r="I655">
        <v>3</v>
      </c>
    </row>
    <row r="656" spans="2:9" x14ac:dyDescent="0.2">
      <c r="B656" t="s">
        <v>802</v>
      </c>
      <c r="C656" t="s">
        <v>870</v>
      </c>
      <c r="D656" t="str">
        <f t="shared" si="13"/>
        <v>UnrestrainedBeamW36x135</v>
      </c>
      <c r="E656">
        <v>105</v>
      </c>
      <c r="F656">
        <v>1.29</v>
      </c>
      <c r="G656">
        <v>8.75</v>
      </c>
      <c r="H656" t="s">
        <v>802</v>
      </c>
      <c r="I656">
        <v>3</v>
      </c>
    </row>
    <row r="657" spans="2:9" x14ac:dyDescent="0.2">
      <c r="B657" t="s">
        <v>802</v>
      </c>
      <c r="C657" t="s">
        <v>871</v>
      </c>
      <c r="D657" t="str">
        <f t="shared" si="13"/>
        <v>UnrestrainedBeamW33x387</v>
      </c>
      <c r="E657">
        <v>117</v>
      </c>
      <c r="F657">
        <v>3.31</v>
      </c>
      <c r="G657">
        <v>9.75</v>
      </c>
      <c r="H657" t="s">
        <v>802</v>
      </c>
      <c r="I657">
        <v>3</v>
      </c>
    </row>
    <row r="658" spans="2:9" x14ac:dyDescent="0.2">
      <c r="B658" t="s">
        <v>802</v>
      </c>
      <c r="C658" t="s">
        <v>872</v>
      </c>
      <c r="D658" t="str">
        <f t="shared" si="13"/>
        <v>UnrestrainedBeamW33x354</v>
      </c>
      <c r="E658">
        <v>116</v>
      </c>
      <c r="F658">
        <v>3.05</v>
      </c>
      <c r="G658">
        <v>9.67</v>
      </c>
      <c r="H658" t="s">
        <v>802</v>
      </c>
      <c r="I658">
        <v>3</v>
      </c>
    </row>
    <row r="659" spans="2:9" x14ac:dyDescent="0.2">
      <c r="B659" t="s">
        <v>802</v>
      </c>
      <c r="C659" t="s">
        <v>873</v>
      </c>
      <c r="D659" t="str">
        <f t="shared" si="13"/>
        <v>UnrestrainedBeamW33x318</v>
      </c>
      <c r="E659">
        <v>115</v>
      </c>
      <c r="F659">
        <v>2.77</v>
      </c>
      <c r="G659">
        <v>9.58</v>
      </c>
      <c r="H659" t="s">
        <v>802</v>
      </c>
      <c r="I659">
        <v>3</v>
      </c>
    </row>
    <row r="660" spans="2:9" x14ac:dyDescent="0.2">
      <c r="B660" t="s">
        <v>802</v>
      </c>
      <c r="C660" t="s">
        <v>874</v>
      </c>
      <c r="D660" t="str">
        <f t="shared" si="13"/>
        <v>UnrestrainedBeamW33x291</v>
      </c>
      <c r="E660">
        <v>114</v>
      </c>
      <c r="F660">
        <v>2.5499999999999998</v>
      </c>
      <c r="G660">
        <v>9.5</v>
      </c>
      <c r="H660" t="s">
        <v>802</v>
      </c>
      <c r="I660">
        <v>3</v>
      </c>
    </row>
    <row r="661" spans="2:9" x14ac:dyDescent="0.2">
      <c r="B661" t="s">
        <v>802</v>
      </c>
      <c r="C661" t="s">
        <v>875</v>
      </c>
      <c r="D661" t="str">
        <f t="shared" si="13"/>
        <v>UnrestrainedBeamW33x263</v>
      </c>
      <c r="E661">
        <v>113</v>
      </c>
      <c r="F661">
        <v>2.33</v>
      </c>
      <c r="G661">
        <v>9.42</v>
      </c>
      <c r="H661" t="s">
        <v>802</v>
      </c>
      <c r="I661">
        <v>3</v>
      </c>
    </row>
    <row r="662" spans="2:9" x14ac:dyDescent="0.2">
      <c r="B662" t="s">
        <v>802</v>
      </c>
      <c r="C662" t="s">
        <v>876</v>
      </c>
      <c r="D662" t="str">
        <f t="shared" si="13"/>
        <v>UnrestrainedBeamW33x241</v>
      </c>
      <c r="E662">
        <v>113</v>
      </c>
      <c r="F662">
        <v>2.13</v>
      </c>
      <c r="G662">
        <v>9.42</v>
      </c>
      <c r="H662" t="s">
        <v>802</v>
      </c>
      <c r="I662">
        <v>3</v>
      </c>
    </row>
    <row r="663" spans="2:9" x14ac:dyDescent="0.2">
      <c r="B663" t="s">
        <v>802</v>
      </c>
      <c r="C663" t="s">
        <v>877</v>
      </c>
      <c r="D663" t="str">
        <f t="shared" si="13"/>
        <v>UnrestrainedBeamW33x221</v>
      </c>
      <c r="E663">
        <v>112</v>
      </c>
      <c r="F663">
        <v>1.97</v>
      </c>
      <c r="G663">
        <v>9.33</v>
      </c>
      <c r="H663" t="s">
        <v>802</v>
      </c>
      <c r="I663">
        <v>3</v>
      </c>
    </row>
    <row r="664" spans="2:9" x14ac:dyDescent="0.2">
      <c r="B664" t="s">
        <v>802</v>
      </c>
      <c r="C664" t="s">
        <v>878</v>
      </c>
      <c r="D664" t="str">
        <f t="shared" si="13"/>
        <v>UnrestrainedBeamW33x201</v>
      </c>
      <c r="E664">
        <v>112</v>
      </c>
      <c r="F664">
        <v>1.79</v>
      </c>
      <c r="G664">
        <v>9.33</v>
      </c>
      <c r="H664" t="s">
        <v>802</v>
      </c>
      <c r="I664">
        <v>3</v>
      </c>
    </row>
    <row r="665" spans="2:9" x14ac:dyDescent="0.2">
      <c r="B665" t="s">
        <v>802</v>
      </c>
      <c r="C665" t="s">
        <v>879</v>
      </c>
      <c r="D665" t="str">
        <f t="shared" si="13"/>
        <v>UnrestrainedBeamW33x169</v>
      </c>
      <c r="E665">
        <v>99.6</v>
      </c>
      <c r="F665">
        <v>1.7</v>
      </c>
      <c r="G665">
        <v>8.3000000000000007</v>
      </c>
      <c r="H665" t="s">
        <v>802</v>
      </c>
      <c r="I665">
        <v>3</v>
      </c>
    </row>
    <row r="666" spans="2:9" x14ac:dyDescent="0.2">
      <c r="B666" t="s">
        <v>802</v>
      </c>
      <c r="C666" t="s">
        <v>880</v>
      </c>
      <c r="D666" t="str">
        <f t="shared" si="13"/>
        <v>UnrestrainedBeamW33x152</v>
      </c>
      <c r="E666">
        <v>99.3</v>
      </c>
      <c r="F666">
        <v>1.53</v>
      </c>
      <c r="G666">
        <v>8.2799999999999994</v>
      </c>
      <c r="H666" t="s">
        <v>802</v>
      </c>
      <c r="I666">
        <v>3</v>
      </c>
    </row>
    <row r="667" spans="2:9" x14ac:dyDescent="0.2">
      <c r="B667" t="s">
        <v>802</v>
      </c>
      <c r="C667" t="s">
        <v>881</v>
      </c>
      <c r="D667" t="str">
        <f t="shared" si="13"/>
        <v>UnrestrainedBeamW33x141</v>
      </c>
      <c r="E667">
        <v>98.4</v>
      </c>
      <c r="F667">
        <v>1.43</v>
      </c>
      <c r="G667">
        <v>8.1999999999999993</v>
      </c>
      <c r="H667" t="s">
        <v>802</v>
      </c>
      <c r="I667">
        <v>3</v>
      </c>
    </row>
    <row r="668" spans="2:9" x14ac:dyDescent="0.2">
      <c r="B668" t="s">
        <v>802</v>
      </c>
      <c r="C668" t="s">
        <v>882</v>
      </c>
      <c r="D668" t="str">
        <f t="shared" si="13"/>
        <v>UnrestrainedBeamW33x130</v>
      </c>
      <c r="E668">
        <v>98.3</v>
      </c>
      <c r="F668">
        <v>1.32</v>
      </c>
      <c r="G668">
        <v>8.19</v>
      </c>
      <c r="H668" t="s">
        <v>802</v>
      </c>
      <c r="I668">
        <v>3</v>
      </c>
    </row>
    <row r="669" spans="2:9" x14ac:dyDescent="0.2">
      <c r="B669" t="s">
        <v>802</v>
      </c>
      <c r="C669" t="s">
        <v>883</v>
      </c>
      <c r="D669" t="str">
        <f t="shared" si="13"/>
        <v>UnrestrainedBeamW33x118</v>
      </c>
      <c r="E669">
        <v>97.8</v>
      </c>
      <c r="F669">
        <v>1.21</v>
      </c>
      <c r="G669">
        <v>8.15</v>
      </c>
      <c r="H669" t="s">
        <v>802</v>
      </c>
      <c r="I669">
        <v>3</v>
      </c>
    </row>
    <row r="670" spans="2:9" x14ac:dyDescent="0.2">
      <c r="B670" t="s">
        <v>802</v>
      </c>
      <c r="C670" t="s">
        <v>884</v>
      </c>
      <c r="D670" t="str">
        <f t="shared" si="13"/>
        <v>UnrestrainedBeamW30x391</v>
      </c>
      <c r="E670">
        <v>109</v>
      </c>
      <c r="F670">
        <v>3.59</v>
      </c>
      <c r="G670">
        <v>9.08</v>
      </c>
      <c r="H670" t="s">
        <v>802</v>
      </c>
      <c r="I670">
        <v>3</v>
      </c>
    </row>
    <row r="671" spans="2:9" x14ac:dyDescent="0.2">
      <c r="B671" t="s">
        <v>802</v>
      </c>
      <c r="C671" t="s">
        <v>885</v>
      </c>
      <c r="D671" t="str">
        <f t="shared" si="13"/>
        <v>UnrestrainedBeamW30x357</v>
      </c>
      <c r="E671">
        <v>108</v>
      </c>
      <c r="F671">
        <v>3.31</v>
      </c>
      <c r="G671">
        <v>9</v>
      </c>
      <c r="H671" t="s">
        <v>802</v>
      </c>
      <c r="I671">
        <v>3</v>
      </c>
    </row>
    <row r="672" spans="2:9" x14ac:dyDescent="0.2">
      <c r="B672" t="s">
        <v>802</v>
      </c>
      <c r="C672" t="s">
        <v>886</v>
      </c>
      <c r="D672" t="str">
        <f t="shared" si="13"/>
        <v>UnrestrainedBeamW30x326</v>
      </c>
      <c r="E672">
        <v>107</v>
      </c>
      <c r="F672">
        <v>3.05</v>
      </c>
      <c r="G672">
        <v>8.92</v>
      </c>
      <c r="H672" t="s">
        <v>802</v>
      </c>
      <c r="I672">
        <v>3</v>
      </c>
    </row>
    <row r="673" spans="2:9" x14ac:dyDescent="0.2">
      <c r="B673" t="s">
        <v>802</v>
      </c>
      <c r="C673" t="s">
        <v>887</v>
      </c>
      <c r="D673" t="str">
        <f t="shared" si="13"/>
        <v>UnrestrainedBeamW30x292</v>
      </c>
      <c r="E673">
        <v>107</v>
      </c>
      <c r="F673">
        <v>2.73</v>
      </c>
      <c r="G673">
        <v>8.92</v>
      </c>
      <c r="H673" t="s">
        <v>802</v>
      </c>
      <c r="I673">
        <v>3</v>
      </c>
    </row>
    <row r="674" spans="2:9" x14ac:dyDescent="0.2">
      <c r="B674" t="s">
        <v>802</v>
      </c>
      <c r="C674" t="s">
        <v>888</v>
      </c>
      <c r="D674" t="str">
        <f t="shared" si="13"/>
        <v>UnrestrainedBeamW30x261</v>
      </c>
      <c r="E674">
        <v>106</v>
      </c>
      <c r="F674">
        <v>2.46</v>
      </c>
      <c r="G674">
        <v>8.83</v>
      </c>
      <c r="H674" t="s">
        <v>802</v>
      </c>
      <c r="I674">
        <v>3</v>
      </c>
    </row>
    <row r="675" spans="2:9" x14ac:dyDescent="0.2">
      <c r="B675" t="s">
        <v>802</v>
      </c>
      <c r="C675" t="s">
        <v>889</v>
      </c>
      <c r="D675" t="str">
        <f t="shared" ref="D675:D738" si="14">SUBSTITUTE(B675&amp;C675," ","")</f>
        <v>UnrestrainedBeamW30x235</v>
      </c>
      <c r="E675">
        <v>105</v>
      </c>
      <c r="F675">
        <v>2.2400000000000002</v>
      </c>
      <c r="G675">
        <v>8.75</v>
      </c>
      <c r="H675" t="s">
        <v>802</v>
      </c>
      <c r="I675">
        <v>3</v>
      </c>
    </row>
    <row r="676" spans="2:9" x14ac:dyDescent="0.2">
      <c r="B676" t="s">
        <v>802</v>
      </c>
      <c r="C676" t="s">
        <v>890</v>
      </c>
      <c r="D676" t="str">
        <f t="shared" si="14"/>
        <v>UnrestrainedBeamW30x211</v>
      </c>
      <c r="E676">
        <v>105</v>
      </c>
      <c r="F676">
        <v>2.0099999999999998</v>
      </c>
      <c r="G676">
        <v>8.75</v>
      </c>
      <c r="H676" t="s">
        <v>802</v>
      </c>
      <c r="I676">
        <v>3</v>
      </c>
    </row>
    <row r="677" spans="2:9" x14ac:dyDescent="0.2">
      <c r="B677" t="s">
        <v>802</v>
      </c>
      <c r="C677" t="s">
        <v>891</v>
      </c>
      <c r="D677" t="str">
        <f t="shared" si="14"/>
        <v>UnrestrainedBeamW30x191</v>
      </c>
      <c r="E677">
        <v>103</v>
      </c>
      <c r="F677">
        <v>1.85</v>
      </c>
      <c r="G677">
        <v>8.58</v>
      </c>
      <c r="H677" t="s">
        <v>802</v>
      </c>
      <c r="I677">
        <v>3</v>
      </c>
    </row>
    <row r="678" spans="2:9" x14ac:dyDescent="0.2">
      <c r="B678" t="s">
        <v>802</v>
      </c>
      <c r="C678" t="s">
        <v>892</v>
      </c>
      <c r="D678" t="str">
        <f t="shared" si="14"/>
        <v>UnrestrainedBeamW30x173</v>
      </c>
      <c r="E678">
        <v>104</v>
      </c>
      <c r="F678">
        <v>1.66</v>
      </c>
      <c r="G678">
        <v>8.67</v>
      </c>
      <c r="H678" t="s">
        <v>802</v>
      </c>
      <c r="I678">
        <v>3</v>
      </c>
    </row>
    <row r="679" spans="2:9" x14ac:dyDescent="0.2">
      <c r="B679" t="s">
        <v>802</v>
      </c>
      <c r="C679" t="s">
        <v>893</v>
      </c>
      <c r="D679" t="str">
        <f t="shared" si="14"/>
        <v>UnrestrainedBeamW30x148</v>
      </c>
      <c r="E679">
        <v>90.3</v>
      </c>
      <c r="F679">
        <v>1.64</v>
      </c>
      <c r="G679">
        <v>7.53</v>
      </c>
      <c r="H679" t="s">
        <v>802</v>
      </c>
      <c r="I679">
        <v>3</v>
      </c>
    </row>
    <row r="680" spans="2:9" x14ac:dyDescent="0.2">
      <c r="B680" t="s">
        <v>802</v>
      </c>
      <c r="C680" t="s">
        <v>894</v>
      </c>
      <c r="D680" t="str">
        <f t="shared" si="14"/>
        <v>UnrestrainedBeamW30x132</v>
      </c>
      <c r="E680">
        <v>89.5</v>
      </c>
      <c r="F680">
        <v>1.47</v>
      </c>
      <c r="G680">
        <v>7.46</v>
      </c>
      <c r="H680" t="s">
        <v>802</v>
      </c>
      <c r="I680">
        <v>3</v>
      </c>
    </row>
    <row r="681" spans="2:9" x14ac:dyDescent="0.2">
      <c r="B681" t="s">
        <v>802</v>
      </c>
      <c r="C681" t="s">
        <v>895</v>
      </c>
      <c r="D681" t="str">
        <f t="shared" si="14"/>
        <v>UnrestrainedBeamW30x124</v>
      </c>
      <c r="E681">
        <v>89.3</v>
      </c>
      <c r="F681">
        <v>1.39</v>
      </c>
      <c r="G681">
        <v>7.44</v>
      </c>
      <c r="H681" t="s">
        <v>802</v>
      </c>
      <c r="I681">
        <v>3</v>
      </c>
    </row>
    <row r="682" spans="2:9" x14ac:dyDescent="0.2">
      <c r="B682" t="s">
        <v>802</v>
      </c>
      <c r="C682" t="s">
        <v>896</v>
      </c>
      <c r="D682" t="str">
        <f t="shared" si="14"/>
        <v>UnrestrainedBeamW30x116</v>
      </c>
      <c r="E682">
        <v>89.1</v>
      </c>
      <c r="F682">
        <v>1.3</v>
      </c>
      <c r="G682">
        <v>7.43</v>
      </c>
      <c r="H682" t="s">
        <v>802</v>
      </c>
      <c r="I682">
        <v>3</v>
      </c>
    </row>
    <row r="683" spans="2:9" x14ac:dyDescent="0.2">
      <c r="B683" t="s">
        <v>802</v>
      </c>
      <c r="C683" t="s">
        <v>897</v>
      </c>
      <c r="D683" t="str">
        <f t="shared" si="14"/>
        <v>UnrestrainedBeamW30x108</v>
      </c>
      <c r="E683">
        <v>88.9</v>
      </c>
      <c r="F683">
        <v>1.21</v>
      </c>
      <c r="G683">
        <v>7.41</v>
      </c>
      <c r="H683" t="s">
        <v>802</v>
      </c>
      <c r="I683">
        <v>3</v>
      </c>
    </row>
    <row r="684" spans="2:9" x14ac:dyDescent="0.2">
      <c r="B684" t="s">
        <v>802</v>
      </c>
      <c r="C684" t="s">
        <v>898</v>
      </c>
      <c r="D684" t="str">
        <f t="shared" si="14"/>
        <v>UnrestrainedBeamW30x99</v>
      </c>
      <c r="E684">
        <v>88.5</v>
      </c>
      <c r="F684">
        <v>1.1200000000000001</v>
      </c>
      <c r="G684">
        <v>7.38</v>
      </c>
      <c r="H684" t="s">
        <v>802</v>
      </c>
      <c r="I684">
        <v>3</v>
      </c>
    </row>
    <row r="685" spans="2:9" x14ac:dyDescent="0.2">
      <c r="B685" t="s">
        <v>802</v>
      </c>
      <c r="C685" t="s">
        <v>899</v>
      </c>
      <c r="D685" t="str">
        <f t="shared" si="14"/>
        <v>UnrestrainedBeamW30x90</v>
      </c>
      <c r="E685">
        <v>88</v>
      </c>
      <c r="F685">
        <v>1.02</v>
      </c>
      <c r="G685">
        <v>7.33</v>
      </c>
      <c r="H685" t="s">
        <v>802</v>
      </c>
      <c r="I685">
        <v>3</v>
      </c>
    </row>
    <row r="686" spans="2:9" x14ac:dyDescent="0.2">
      <c r="B686" t="s">
        <v>802</v>
      </c>
      <c r="C686" t="s">
        <v>900</v>
      </c>
      <c r="D686" t="str">
        <f t="shared" si="14"/>
        <v>UnrestrainedBeamW27x539</v>
      </c>
      <c r="E686">
        <v>106</v>
      </c>
      <c r="F686">
        <v>5.08</v>
      </c>
      <c r="G686">
        <v>8.83</v>
      </c>
      <c r="H686" t="s">
        <v>802</v>
      </c>
      <c r="I686">
        <v>3</v>
      </c>
    </row>
    <row r="687" spans="2:9" x14ac:dyDescent="0.2">
      <c r="B687" t="s">
        <v>802</v>
      </c>
      <c r="C687" t="s">
        <v>901</v>
      </c>
      <c r="D687" t="str">
        <f t="shared" si="14"/>
        <v>UnrestrainedBeamW27x368</v>
      </c>
      <c r="E687">
        <v>101</v>
      </c>
      <c r="F687">
        <v>3.64</v>
      </c>
      <c r="G687">
        <v>8.42</v>
      </c>
      <c r="H687" t="s">
        <v>802</v>
      </c>
      <c r="I687">
        <v>3</v>
      </c>
    </row>
    <row r="688" spans="2:9" x14ac:dyDescent="0.2">
      <c r="B688" t="s">
        <v>802</v>
      </c>
      <c r="C688" t="s">
        <v>902</v>
      </c>
      <c r="D688" t="str">
        <f t="shared" si="14"/>
        <v>UnrestrainedBeamW27x336</v>
      </c>
      <c r="E688">
        <v>100</v>
      </c>
      <c r="F688">
        <v>3.36</v>
      </c>
      <c r="G688">
        <v>8.33</v>
      </c>
      <c r="H688" t="s">
        <v>802</v>
      </c>
      <c r="I688">
        <v>3</v>
      </c>
    </row>
    <row r="689" spans="2:9" x14ac:dyDescent="0.2">
      <c r="B689" t="s">
        <v>802</v>
      </c>
      <c r="C689" t="s">
        <v>903</v>
      </c>
      <c r="D689" t="str">
        <f t="shared" si="14"/>
        <v>UnrestrainedBeamW27x307</v>
      </c>
      <c r="E689">
        <v>98.8</v>
      </c>
      <c r="F689">
        <v>3.11</v>
      </c>
      <c r="G689">
        <v>8.23</v>
      </c>
      <c r="H689" t="s">
        <v>802</v>
      </c>
      <c r="I689">
        <v>3</v>
      </c>
    </row>
    <row r="690" spans="2:9" x14ac:dyDescent="0.2">
      <c r="B690" t="s">
        <v>802</v>
      </c>
      <c r="C690" t="s">
        <v>904</v>
      </c>
      <c r="D690" t="str">
        <f t="shared" si="14"/>
        <v>UnrestrainedBeamW27x281</v>
      </c>
      <c r="E690">
        <v>98.2</v>
      </c>
      <c r="F690">
        <v>2.86</v>
      </c>
      <c r="G690">
        <v>8.18</v>
      </c>
      <c r="H690" t="s">
        <v>802</v>
      </c>
      <c r="I690">
        <v>3</v>
      </c>
    </row>
    <row r="691" spans="2:9" x14ac:dyDescent="0.2">
      <c r="B691" t="s">
        <v>802</v>
      </c>
      <c r="C691" t="s">
        <v>905</v>
      </c>
      <c r="D691" t="str">
        <f t="shared" si="14"/>
        <v>UnrestrainedBeamW27x258</v>
      </c>
      <c r="E691">
        <v>97.7</v>
      </c>
      <c r="F691">
        <v>2.64</v>
      </c>
      <c r="G691">
        <v>8.14</v>
      </c>
      <c r="H691" t="s">
        <v>802</v>
      </c>
      <c r="I691">
        <v>3</v>
      </c>
    </row>
    <row r="692" spans="2:9" x14ac:dyDescent="0.2">
      <c r="B692" t="s">
        <v>802</v>
      </c>
      <c r="C692" t="s">
        <v>906</v>
      </c>
      <c r="D692" t="str">
        <f t="shared" si="14"/>
        <v>UnrestrainedBeamW27x235</v>
      </c>
      <c r="E692">
        <v>96.6</v>
      </c>
      <c r="F692">
        <v>2.4300000000000002</v>
      </c>
      <c r="G692">
        <v>8.0500000000000007</v>
      </c>
      <c r="H692" t="s">
        <v>802</v>
      </c>
      <c r="I692">
        <v>3</v>
      </c>
    </row>
    <row r="693" spans="2:9" x14ac:dyDescent="0.2">
      <c r="B693" t="s">
        <v>802</v>
      </c>
      <c r="C693" t="s">
        <v>907</v>
      </c>
      <c r="D693" t="str">
        <f t="shared" si="14"/>
        <v>UnrestrainedBeamW27x217</v>
      </c>
      <c r="E693">
        <v>96</v>
      </c>
      <c r="F693">
        <v>2.2599999999999998</v>
      </c>
      <c r="G693">
        <v>8</v>
      </c>
      <c r="H693" t="s">
        <v>802</v>
      </c>
      <c r="I693">
        <v>3</v>
      </c>
    </row>
    <row r="694" spans="2:9" x14ac:dyDescent="0.2">
      <c r="B694" t="s">
        <v>802</v>
      </c>
      <c r="C694" t="s">
        <v>908</v>
      </c>
      <c r="D694" t="str">
        <f t="shared" si="14"/>
        <v>UnrestrainedBeamW27x194</v>
      </c>
      <c r="E694">
        <v>95.6</v>
      </c>
      <c r="F694">
        <v>2.0299999999999998</v>
      </c>
      <c r="G694">
        <v>7.97</v>
      </c>
      <c r="H694" t="s">
        <v>802</v>
      </c>
      <c r="I694">
        <v>3</v>
      </c>
    </row>
    <row r="695" spans="2:9" x14ac:dyDescent="0.2">
      <c r="B695" t="s">
        <v>802</v>
      </c>
      <c r="C695" t="s">
        <v>909</v>
      </c>
      <c r="D695" t="str">
        <f t="shared" si="14"/>
        <v>UnrestrainedBeamW27x178</v>
      </c>
      <c r="E695">
        <v>95</v>
      </c>
      <c r="F695">
        <v>1.87</v>
      </c>
      <c r="G695">
        <v>7.92</v>
      </c>
      <c r="H695" t="s">
        <v>802</v>
      </c>
      <c r="I695">
        <v>3</v>
      </c>
    </row>
    <row r="696" spans="2:9" x14ac:dyDescent="0.2">
      <c r="B696" t="s">
        <v>802</v>
      </c>
      <c r="C696" t="s">
        <v>910</v>
      </c>
      <c r="D696" t="str">
        <f t="shared" si="14"/>
        <v>UnrestrainedBeamW27x161</v>
      </c>
      <c r="E696">
        <v>94.6</v>
      </c>
      <c r="F696">
        <v>1.7</v>
      </c>
      <c r="G696">
        <v>7.88</v>
      </c>
      <c r="H696" t="s">
        <v>802</v>
      </c>
      <c r="I696">
        <v>3</v>
      </c>
    </row>
    <row r="697" spans="2:9" x14ac:dyDescent="0.2">
      <c r="B697" t="s">
        <v>802</v>
      </c>
      <c r="C697" t="s">
        <v>911</v>
      </c>
      <c r="D697" t="str">
        <f t="shared" si="14"/>
        <v>UnrestrainedBeamW27x146</v>
      </c>
      <c r="E697">
        <v>94.3</v>
      </c>
      <c r="F697">
        <v>1.55</v>
      </c>
      <c r="G697">
        <v>7.86</v>
      </c>
      <c r="H697" t="s">
        <v>802</v>
      </c>
      <c r="I697">
        <v>3</v>
      </c>
    </row>
    <row r="698" spans="2:9" x14ac:dyDescent="0.2">
      <c r="B698" t="s">
        <v>802</v>
      </c>
      <c r="C698" t="s">
        <v>912</v>
      </c>
      <c r="D698" t="str">
        <f t="shared" si="14"/>
        <v>UnrestrainedBeamW27x129</v>
      </c>
      <c r="E698">
        <v>82.8</v>
      </c>
      <c r="F698">
        <v>1.56</v>
      </c>
      <c r="G698">
        <v>6.9</v>
      </c>
      <c r="H698" t="s">
        <v>802</v>
      </c>
      <c r="I698">
        <v>3</v>
      </c>
    </row>
    <row r="699" spans="2:9" x14ac:dyDescent="0.2">
      <c r="B699" t="s">
        <v>802</v>
      </c>
      <c r="C699" t="s">
        <v>913</v>
      </c>
      <c r="D699" t="str">
        <f t="shared" si="14"/>
        <v>UnrestrainedBeamW27x114</v>
      </c>
      <c r="E699">
        <v>82.3</v>
      </c>
      <c r="F699">
        <v>1.39</v>
      </c>
      <c r="G699">
        <v>6.86</v>
      </c>
      <c r="H699" t="s">
        <v>802</v>
      </c>
      <c r="I699">
        <v>3</v>
      </c>
    </row>
    <row r="700" spans="2:9" x14ac:dyDescent="0.2">
      <c r="B700" t="s">
        <v>802</v>
      </c>
      <c r="C700" t="s">
        <v>914</v>
      </c>
      <c r="D700" t="str">
        <f t="shared" si="14"/>
        <v>UnrestrainedBeamW27x102</v>
      </c>
      <c r="E700">
        <v>82.1</v>
      </c>
      <c r="F700">
        <v>1.24</v>
      </c>
      <c r="G700">
        <v>6.84</v>
      </c>
      <c r="H700" t="s">
        <v>802</v>
      </c>
      <c r="I700">
        <v>3</v>
      </c>
    </row>
    <row r="701" spans="2:9" x14ac:dyDescent="0.2">
      <c r="B701" t="s">
        <v>802</v>
      </c>
      <c r="C701" t="s">
        <v>915</v>
      </c>
      <c r="D701" t="str">
        <f t="shared" si="14"/>
        <v>UnrestrainedBeamW27x94</v>
      </c>
      <c r="E701">
        <v>81.5</v>
      </c>
      <c r="F701">
        <v>1.1499999999999999</v>
      </c>
      <c r="G701">
        <v>6.79</v>
      </c>
      <c r="H701" t="s">
        <v>802</v>
      </c>
      <c r="I701">
        <v>3</v>
      </c>
    </row>
    <row r="702" spans="2:9" x14ac:dyDescent="0.2">
      <c r="B702" t="s">
        <v>802</v>
      </c>
      <c r="C702" t="s">
        <v>916</v>
      </c>
      <c r="D702" t="str">
        <f t="shared" si="14"/>
        <v>UnrestrainedBeamW27x84</v>
      </c>
      <c r="E702">
        <v>81.2</v>
      </c>
      <c r="F702">
        <v>1.03</v>
      </c>
      <c r="G702">
        <v>6.77</v>
      </c>
      <c r="H702" t="s">
        <v>802</v>
      </c>
      <c r="I702">
        <v>3</v>
      </c>
    </row>
    <row r="703" spans="2:9" x14ac:dyDescent="0.2">
      <c r="B703" t="s">
        <v>802</v>
      </c>
      <c r="C703" t="s">
        <v>917</v>
      </c>
      <c r="D703" t="str">
        <f t="shared" si="14"/>
        <v>UnrestrainedBeamW24x370</v>
      </c>
      <c r="E703">
        <v>92.9</v>
      </c>
      <c r="F703">
        <v>3.98</v>
      </c>
      <c r="G703">
        <v>7.74</v>
      </c>
      <c r="H703" t="s">
        <v>802</v>
      </c>
      <c r="I703">
        <v>3</v>
      </c>
    </row>
    <row r="704" spans="2:9" x14ac:dyDescent="0.2">
      <c r="B704" t="s">
        <v>802</v>
      </c>
      <c r="C704" t="s">
        <v>918</v>
      </c>
      <c r="D704" t="str">
        <f t="shared" si="14"/>
        <v>UnrestrainedBeamW24x335</v>
      </c>
      <c r="E704">
        <v>91.5</v>
      </c>
      <c r="F704">
        <v>3.66</v>
      </c>
      <c r="G704">
        <v>7.63</v>
      </c>
      <c r="H704" t="s">
        <v>802</v>
      </c>
      <c r="I704">
        <v>3</v>
      </c>
    </row>
    <row r="705" spans="2:9" x14ac:dyDescent="0.2">
      <c r="B705" t="s">
        <v>802</v>
      </c>
      <c r="C705" t="s">
        <v>919</v>
      </c>
      <c r="D705" t="str">
        <f t="shared" si="14"/>
        <v>UnrestrainedBeamW24x306</v>
      </c>
      <c r="E705">
        <v>90.8</v>
      </c>
      <c r="F705">
        <v>3.37</v>
      </c>
      <c r="G705">
        <v>7.57</v>
      </c>
      <c r="H705" t="s">
        <v>802</v>
      </c>
      <c r="I705">
        <v>3</v>
      </c>
    </row>
    <row r="706" spans="2:9" x14ac:dyDescent="0.2">
      <c r="B706" t="s">
        <v>802</v>
      </c>
      <c r="C706" t="s">
        <v>920</v>
      </c>
      <c r="D706" t="str">
        <f t="shared" si="14"/>
        <v>UnrestrainedBeamW24x279</v>
      </c>
      <c r="E706">
        <v>89.7</v>
      </c>
      <c r="F706">
        <v>3.11</v>
      </c>
      <c r="G706">
        <v>7.48</v>
      </c>
      <c r="H706" t="s">
        <v>802</v>
      </c>
      <c r="I706">
        <v>3</v>
      </c>
    </row>
    <row r="707" spans="2:9" x14ac:dyDescent="0.2">
      <c r="B707" t="s">
        <v>802</v>
      </c>
      <c r="C707" t="s">
        <v>921</v>
      </c>
      <c r="D707" t="str">
        <f t="shared" si="14"/>
        <v>UnrestrainedBeamW24x250</v>
      </c>
      <c r="E707">
        <v>89</v>
      </c>
      <c r="F707">
        <v>2.81</v>
      </c>
      <c r="G707">
        <v>7.42</v>
      </c>
      <c r="H707" t="s">
        <v>802</v>
      </c>
      <c r="I707">
        <v>3</v>
      </c>
    </row>
    <row r="708" spans="2:9" x14ac:dyDescent="0.2">
      <c r="B708" t="s">
        <v>802</v>
      </c>
      <c r="C708" t="s">
        <v>922</v>
      </c>
      <c r="D708" t="str">
        <f t="shared" si="14"/>
        <v>UnrestrainedBeamW24x229</v>
      </c>
      <c r="E708">
        <v>88.1</v>
      </c>
      <c r="F708">
        <v>2.6</v>
      </c>
      <c r="G708">
        <v>7.34</v>
      </c>
      <c r="H708" t="s">
        <v>802</v>
      </c>
      <c r="I708">
        <v>3</v>
      </c>
    </row>
    <row r="709" spans="2:9" x14ac:dyDescent="0.2">
      <c r="B709" t="s">
        <v>802</v>
      </c>
      <c r="C709" t="s">
        <v>923</v>
      </c>
      <c r="D709" t="str">
        <f t="shared" si="14"/>
        <v>UnrestrainedBeamW24x207</v>
      </c>
      <c r="E709">
        <v>87.6</v>
      </c>
      <c r="F709">
        <v>2.36</v>
      </c>
      <c r="G709">
        <v>7.3</v>
      </c>
      <c r="H709" t="s">
        <v>802</v>
      </c>
      <c r="I709">
        <v>3</v>
      </c>
    </row>
    <row r="710" spans="2:9" x14ac:dyDescent="0.2">
      <c r="B710" t="s">
        <v>802</v>
      </c>
      <c r="C710" t="s">
        <v>924</v>
      </c>
      <c r="D710" t="str">
        <f t="shared" si="14"/>
        <v>UnrestrainedBeamW24x192</v>
      </c>
      <c r="E710">
        <v>87.1</v>
      </c>
      <c r="F710">
        <v>2.2000000000000002</v>
      </c>
      <c r="G710">
        <v>7.26</v>
      </c>
      <c r="H710" t="s">
        <v>802</v>
      </c>
      <c r="I710">
        <v>3</v>
      </c>
    </row>
    <row r="711" spans="2:9" x14ac:dyDescent="0.2">
      <c r="B711" t="s">
        <v>802</v>
      </c>
      <c r="C711" t="s">
        <v>925</v>
      </c>
      <c r="D711" t="str">
        <f t="shared" si="14"/>
        <v>UnrestrainedBeamW24x176</v>
      </c>
      <c r="E711">
        <v>86.5</v>
      </c>
      <c r="F711">
        <v>2.0299999999999998</v>
      </c>
      <c r="G711">
        <v>7.21</v>
      </c>
      <c r="H711" t="s">
        <v>802</v>
      </c>
      <c r="I711">
        <v>3</v>
      </c>
    </row>
    <row r="712" spans="2:9" x14ac:dyDescent="0.2">
      <c r="B712" t="s">
        <v>802</v>
      </c>
      <c r="C712" t="s">
        <v>926</v>
      </c>
      <c r="D712" t="str">
        <f t="shared" si="14"/>
        <v>UnrestrainedBeamW24x162</v>
      </c>
      <c r="E712">
        <v>86.3</v>
      </c>
      <c r="F712">
        <v>1.88</v>
      </c>
      <c r="G712">
        <v>7.19</v>
      </c>
      <c r="H712" t="s">
        <v>802</v>
      </c>
      <c r="I712">
        <v>3</v>
      </c>
    </row>
    <row r="713" spans="2:9" x14ac:dyDescent="0.2">
      <c r="B713" t="s">
        <v>802</v>
      </c>
      <c r="C713" t="s">
        <v>927</v>
      </c>
      <c r="D713" t="str">
        <f t="shared" si="14"/>
        <v>UnrestrainedBeamW24x146</v>
      </c>
      <c r="E713">
        <v>85.8</v>
      </c>
      <c r="F713">
        <v>1.7</v>
      </c>
      <c r="G713">
        <v>7.15</v>
      </c>
      <c r="H713" t="s">
        <v>802</v>
      </c>
      <c r="I713">
        <v>3</v>
      </c>
    </row>
    <row r="714" spans="2:9" x14ac:dyDescent="0.2">
      <c r="B714" t="s">
        <v>802</v>
      </c>
      <c r="C714" t="s">
        <v>928</v>
      </c>
      <c r="D714" t="str">
        <f t="shared" si="14"/>
        <v>UnrestrainedBeamW24x131</v>
      </c>
      <c r="E714">
        <v>85.3</v>
      </c>
      <c r="F714">
        <v>1.54</v>
      </c>
      <c r="G714">
        <v>7.11</v>
      </c>
      <c r="H714" t="s">
        <v>802</v>
      </c>
      <c r="I714">
        <v>3</v>
      </c>
    </row>
    <row r="715" spans="2:9" x14ac:dyDescent="0.2">
      <c r="B715" t="s">
        <v>802</v>
      </c>
      <c r="C715" t="s">
        <v>929</v>
      </c>
      <c r="D715" t="str">
        <f t="shared" si="14"/>
        <v>UnrestrainedBeamW24x117</v>
      </c>
      <c r="E715">
        <v>84.5</v>
      </c>
      <c r="F715">
        <v>1.38</v>
      </c>
      <c r="G715">
        <v>7.04</v>
      </c>
      <c r="H715" t="s">
        <v>802</v>
      </c>
      <c r="I715">
        <v>3</v>
      </c>
    </row>
    <row r="716" spans="2:9" x14ac:dyDescent="0.2">
      <c r="B716" t="s">
        <v>802</v>
      </c>
      <c r="C716" t="s">
        <v>930</v>
      </c>
      <c r="D716" t="str">
        <f t="shared" si="14"/>
        <v>UnrestrainedBeamW24x104</v>
      </c>
      <c r="E716">
        <v>84.1</v>
      </c>
      <c r="F716">
        <v>1.24</v>
      </c>
      <c r="G716">
        <v>7.01</v>
      </c>
      <c r="H716" t="s">
        <v>802</v>
      </c>
      <c r="I716">
        <v>3</v>
      </c>
    </row>
    <row r="717" spans="2:9" x14ac:dyDescent="0.2">
      <c r="B717" t="s">
        <v>802</v>
      </c>
      <c r="C717" t="s">
        <v>931</v>
      </c>
      <c r="D717" t="str">
        <f t="shared" si="14"/>
        <v>UnrestrainedBeamW24x103</v>
      </c>
      <c r="E717">
        <v>73.5</v>
      </c>
      <c r="F717">
        <v>1.4</v>
      </c>
      <c r="G717">
        <v>6.13</v>
      </c>
      <c r="H717" t="s">
        <v>802</v>
      </c>
      <c r="I717">
        <v>3</v>
      </c>
    </row>
    <row r="718" spans="2:9" x14ac:dyDescent="0.2">
      <c r="B718" t="s">
        <v>802</v>
      </c>
      <c r="C718" t="s">
        <v>932</v>
      </c>
      <c r="D718" t="str">
        <f t="shared" si="14"/>
        <v>UnrestrainedBeamW24x94</v>
      </c>
      <c r="E718">
        <v>73.5</v>
      </c>
      <c r="F718">
        <v>1.28</v>
      </c>
      <c r="G718">
        <v>6.13</v>
      </c>
      <c r="H718" t="s">
        <v>802</v>
      </c>
      <c r="I718">
        <v>3</v>
      </c>
    </row>
    <row r="719" spans="2:9" x14ac:dyDescent="0.2">
      <c r="B719" t="s">
        <v>802</v>
      </c>
      <c r="C719" t="s">
        <v>933</v>
      </c>
      <c r="D719" t="str">
        <f t="shared" si="14"/>
        <v>UnrestrainedBeamW24x84</v>
      </c>
      <c r="E719">
        <v>73.2</v>
      </c>
      <c r="F719">
        <v>1.1499999999999999</v>
      </c>
      <c r="G719">
        <v>6.1</v>
      </c>
      <c r="H719" t="s">
        <v>802</v>
      </c>
      <c r="I719">
        <v>3</v>
      </c>
    </row>
    <row r="720" spans="2:9" x14ac:dyDescent="0.2">
      <c r="B720" t="s">
        <v>802</v>
      </c>
      <c r="C720" t="s">
        <v>934</v>
      </c>
      <c r="D720" t="str">
        <f t="shared" si="14"/>
        <v>UnrestrainedBeamW24x76</v>
      </c>
      <c r="E720">
        <v>72.5</v>
      </c>
      <c r="F720">
        <v>1.05</v>
      </c>
      <c r="G720">
        <v>6.04</v>
      </c>
      <c r="H720" t="s">
        <v>802</v>
      </c>
      <c r="I720">
        <v>3</v>
      </c>
    </row>
    <row r="721" spans="2:9" x14ac:dyDescent="0.2">
      <c r="B721" t="s">
        <v>802</v>
      </c>
      <c r="C721" t="s">
        <v>935</v>
      </c>
      <c r="D721" t="str">
        <f t="shared" si="14"/>
        <v>UnrestrainedBeamW24x68</v>
      </c>
      <c r="E721">
        <v>72.2</v>
      </c>
      <c r="F721">
        <v>0.94199999999999995</v>
      </c>
      <c r="G721">
        <v>6.02</v>
      </c>
      <c r="H721" t="s">
        <v>802</v>
      </c>
      <c r="I721">
        <v>3</v>
      </c>
    </row>
    <row r="722" spans="2:9" x14ac:dyDescent="0.2">
      <c r="B722" t="s">
        <v>802</v>
      </c>
      <c r="C722" t="s">
        <v>936</v>
      </c>
      <c r="D722" t="str">
        <f t="shared" si="14"/>
        <v>UnrestrainedBeamW24x62</v>
      </c>
      <c r="E722">
        <v>66.400000000000006</v>
      </c>
      <c r="F722">
        <v>0.93400000000000005</v>
      </c>
      <c r="G722">
        <v>5.53</v>
      </c>
      <c r="H722" t="s">
        <v>802</v>
      </c>
      <c r="I722">
        <v>3</v>
      </c>
    </row>
    <row r="723" spans="2:9" x14ac:dyDescent="0.2">
      <c r="B723" t="s">
        <v>802</v>
      </c>
      <c r="C723" t="s">
        <v>937</v>
      </c>
      <c r="D723" t="str">
        <f t="shared" si="14"/>
        <v>UnrestrainedBeamW24x55</v>
      </c>
      <c r="E723">
        <v>66.400000000000006</v>
      </c>
      <c r="F723">
        <v>0.82799999999999996</v>
      </c>
      <c r="G723">
        <v>5.53</v>
      </c>
      <c r="H723" t="s">
        <v>802</v>
      </c>
      <c r="I723">
        <v>3</v>
      </c>
    </row>
    <row r="724" spans="2:9" x14ac:dyDescent="0.2">
      <c r="B724" t="s">
        <v>802</v>
      </c>
      <c r="C724" t="s">
        <v>938</v>
      </c>
      <c r="D724" t="str">
        <f t="shared" si="14"/>
        <v>UnrestrainedBeamW21x201</v>
      </c>
      <c r="E724">
        <v>80.5</v>
      </c>
      <c r="F724">
        <v>2.5</v>
      </c>
      <c r="G724">
        <v>6.71</v>
      </c>
      <c r="H724" t="s">
        <v>802</v>
      </c>
      <c r="I724">
        <v>3</v>
      </c>
    </row>
    <row r="725" spans="2:9" x14ac:dyDescent="0.2">
      <c r="B725" t="s">
        <v>802</v>
      </c>
      <c r="C725" t="s">
        <v>939</v>
      </c>
      <c r="D725" t="str">
        <f t="shared" si="14"/>
        <v>UnrestrainedBeamW21x182</v>
      </c>
      <c r="E725">
        <v>80</v>
      </c>
      <c r="F725">
        <v>2.2799999999999998</v>
      </c>
      <c r="G725">
        <v>6.67</v>
      </c>
      <c r="H725" t="s">
        <v>802</v>
      </c>
      <c r="I725">
        <v>3</v>
      </c>
    </row>
    <row r="726" spans="2:9" x14ac:dyDescent="0.2">
      <c r="B726" t="s">
        <v>802</v>
      </c>
      <c r="C726" t="s">
        <v>940</v>
      </c>
      <c r="D726" t="str">
        <f t="shared" si="14"/>
        <v>UnrestrainedBeamW21x166</v>
      </c>
      <c r="E726">
        <v>79.5</v>
      </c>
      <c r="F726">
        <v>2.09</v>
      </c>
      <c r="G726">
        <v>6.63</v>
      </c>
      <c r="H726" t="s">
        <v>802</v>
      </c>
      <c r="I726">
        <v>3</v>
      </c>
    </row>
    <row r="727" spans="2:9" x14ac:dyDescent="0.2">
      <c r="B727" t="s">
        <v>802</v>
      </c>
      <c r="C727" t="s">
        <v>941</v>
      </c>
      <c r="D727" t="str">
        <f t="shared" si="14"/>
        <v>UnrestrainedBeamW21x147</v>
      </c>
      <c r="E727">
        <v>78.7</v>
      </c>
      <c r="F727">
        <v>1.87</v>
      </c>
      <c r="G727">
        <v>6.56</v>
      </c>
      <c r="H727" t="s">
        <v>802</v>
      </c>
      <c r="I727">
        <v>3</v>
      </c>
    </row>
    <row r="728" spans="2:9" x14ac:dyDescent="0.2">
      <c r="B728" t="s">
        <v>802</v>
      </c>
      <c r="C728" t="s">
        <v>942</v>
      </c>
      <c r="D728" t="str">
        <f t="shared" si="14"/>
        <v>UnrestrainedBeamW21x132</v>
      </c>
      <c r="E728">
        <v>78.5</v>
      </c>
      <c r="F728">
        <v>1.68</v>
      </c>
      <c r="G728">
        <v>6.54</v>
      </c>
      <c r="H728" t="s">
        <v>802</v>
      </c>
      <c r="I728">
        <v>3</v>
      </c>
    </row>
    <row r="729" spans="2:9" x14ac:dyDescent="0.2">
      <c r="B729" t="s">
        <v>802</v>
      </c>
      <c r="C729" t="s">
        <v>943</v>
      </c>
      <c r="D729" t="str">
        <f t="shared" si="14"/>
        <v>UnrestrainedBeamW21x122</v>
      </c>
      <c r="E729">
        <v>77.900000000000006</v>
      </c>
      <c r="F729">
        <v>1.57</v>
      </c>
      <c r="G729">
        <v>6.49</v>
      </c>
      <c r="H729" t="s">
        <v>802</v>
      </c>
      <c r="I729">
        <v>3</v>
      </c>
    </row>
    <row r="730" spans="2:9" x14ac:dyDescent="0.2">
      <c r="B730" t="s">
        <v>802</v>
      </c>
      <c r="C730" t="s">
        <v>944</v>
      </c>
      <c r="D730" t="str">
        <f t="shared" si="14"/>
        <v>UnrestrainedBeamW21x111</v>
      </c>
      <c r="E730">
        <v>77.400000000000006</v>
      </c>
      <c r="F730">
        <v>1.43</v>
      </c>
      <c r="G730">
        <v>6.45</v>
      </c>
      <c r="H730" t="s">
        <v>802</v>
      </c>
      <c r="I730">
        <v>3</v>
      </c>
    </row>
    <row r="731" spans="2:9" x14ac:dyDescent="0.2">
      <c r="B731" t="s">
        <v>802</v>
      </c>
      <c r="C731" t="s">
        <v>945</v>
      </c>
      <c r="D731" t="str">
        <f t="shared" si="14"/>
        <v>UnrestrainedBeamW21x101</v>
      </c>
      <c r="E731">
        <v>77.400000000000006</v>
      </c>
      <c r="F731">
        <v>1.3</v>
      </c>
      <c r="G731">
        <v>6.45</v>
      </c>
      <c r="H731" t="s">
        <v>802</v>
      </c>
      <c r="I731">
        <v>3</v>
      </c>
    </row>
    <row r="732" spans="2:9" x14ac:dyDescent="0.2">
      <c r="B732" t="s">
        <v>802</v>
      </c>
      <c r="C732" t="s">
        <v>946</v>
      </c>
      <c r="D732" t="str">
        <f t="shared" si="14"/>
        <v>UnrestrainedBeamW21x93</v>
      </c>
      <c r="E732">
        <v>66.3</v>
      </c>
      <c r="F732">
        <v>1.4</v>
      </c>
      <c r="G732">
        <v>5.53</v>
      </c>
      <c r="H732" t="s">
        <v>802</v>
      </c>
      <c r="I732">
        <v>3</v>
      </c>
    </row>
    <row r="733" spans="2:9" x14ac:dyDescent="0.2">
      <c r="B733" t="s">
        <v>802</v>
      </c>
      <c r="C733" t="s">
        <v>947</v>
      </c>
      <c r="D733" t="str">
        <f t="shared" si="14"/>
        <v>UnrestrainedBeamW21x83</v>
      </c>
      <c r="E733">
        <v>65.8</v>
      </c>
      <c r="F733">
        <v>1.26</v>
      </c>
      <c r="G733">
        <v>5.48</v>
      </c>
      <c r="H733" t="s">
        <v>802</v>
      </c>
      <c r="I733">
        <v>3</v>
      </c>
    </row>
    <row r="734" spans="2:9" x14ac:dyDescent="0.2">
      <c r="B734" t="s">
        <v>802</v>
      </c>
      <c r="C734" t="s">
        <v>948</v>
      </c>
      <c r="D734" t="str">
        <f t="shared" si="14"/>
        <v>UnrestrainedBeamW21x73</v>
      </c>
      <c r="E734">
        <v>65.5</v>
      </c>
      <c r="F734">
        <v>1.1100000000000001</v>
      </c>
      <c r="G734">
        <v>5.46</v>
      </c>
      <c r="H734" t="s">
        <v>802</v>
      </c>
      <c r="I734">
        <v>3</v>
      </c>
    </row>
    <row r="735" spans="2:9" x14ac:dyDescent="0.2">
      <c r="B735" t="s">
        <v>802</v>
      </c>
      <c r="C735" t="s">
        <v>949</v>
      </c>
      <c r="D735" t="str">
        <f t="shared" si="14"/>
        <v>UnrestrainedBeamW21x68</v>
      </c>
      <c r="E735">
        <v>65.099999999999994</v>
      </c>
      <c r="F735">
        <v>1.04</v>
      </c>
      <c r="G735">
        <v>5.43</v>
      </c>
      <c r="H735" t="s">
        <v>802</v>
      </c>
      <c r="I735">
        <v>3</v>
      </c>
    </row>
    <row r="736" spans="2:9" x14ac:dyDescent="0.2">
      <c r="B736" t="s">
        <v>802</v>
      </c>
      <c r="C736" t="s">
        <v>950</v>
      </c>
      <c r="D736" t="str">
        <f t="shared" si="14"/>
        <v>UnrestrainedBeamW21x62</v>
      </c>
      <c r="E736">
        <v>65.099999999999994</v>
      </c>
      <c r="F736">
        <v>0.95199999999999996</v>
      </c>
      <c r="G736">
        <v>5.43</v>
      </c>
      <c r="H736" t="s">
        <v>802</v>
      </c>
      <c r="I736">
        <v>3</v>
      </c>
    </row>
    <row r="737" spans="2:9" x14ac:dyDescent="0.2">
      <c r="B737" t="s">
        <v>802</v>
      </c>
      <c r="C737" t="s">
        <v>951</v>
      </c>
      <c r="D737" t="str">
        <f t="shared" si="14"/>
        <v>UnrestrainedBeamW21x55</v>
      </c>
      <c r="E737">
        <v>64.400000000000006</v>
      </c>
      <c r="F737">
        <v>0.85399999999999998</v>
      </c>
      <c r="G737">
        <v>5.37</v>
      </c>
      <c r="H737" t="s">
        <v>802</v>
      </c>
      <c r="I737">
        <v>3</v>
      </c>
    </row>
    <row r="738" spans="2:9" x14ac:dyDescent="0.2">
      <c r="B738" t="s">
        <v>802</v>
      </c>
      <c r="C738" t="s">
        <v>952</v>
      </c>
      <c r="D738" t="str">
        <f t="shared" si="14"/>
        <v>UnrestrainedBeamW21x48</v>
      </c>
      <c r="E738">
        <v>64</v>
      </c>
      <c r="F738">
        <v>0.75</v>
      </c>
      <c r="G738">
        <v>5.33</v>
      </c>
      <c r="H738" t="s">
        <v>802</v>
      </c>
      <c r="I738">
        <v>3</v>
      </c>
    </row>
    <row r="739" spans="2:9" x14ac:dyDescent="0.2">
      <c r="B739" t="s">
        <v>802</v>
      </c>
      <c r="C739" t="s">
        <v>953</v>
      </c>
      <c r="D739" t="str">
        <f t="shared" ref="D739:D802" si="15">SUBSTITUTE(B739&amp;C739," ","")</f>
        <v>UnrestrainedBeamW21x57</v>
      </c>
      <c r="E739">
        <v>59.9</v>
      </c>
      <c r="F739">
        <v>0.95199999999999996</v>
      </c>
      <c r="G739">
        <v>4.99</v>
      </c>
      <c r="H739" t="s">
        <v>802</v>
      </c>
      <c r="I739">
        <v>3</v>
      </c>
    </row>
    <row r="740" spans="2:9" x14ac:dyDescent="0.2">
      <c r="B740" t="s">
        <v>802</v>
      </c>
      <c r="C740" t="s">
        <v>954</v>
      </c>
      <c r="D740" t="str">
        <f t="shared" si="15"/>
        <v>UnrestrainedBeamW21x50</v>
      </c>
      <c r="E740">
        <v>59.7</v>
      </c>
      <c r="F740">
        <v>0.83799999999999997</v>
      </c>
      <c r="G740">
        <v>4.9800000000000004</v>
      </c>
      <c r="H740" t="s">
        <v>802</v>
      </c>
      <c r="I740">
        <v>3</v>
      </c>
    </row>
    <row r="741" spans="2:9" x14ac:dyDescent="0.2">
      <c r="B741" t="s">
        <v>802</v>
      </c>
      <c r="C741" t="s">
        <v>955</v>
      </c>
      <c r="D741" t="str">
        <f t="shared" si="15"/>
        <v>UnrestrainedBeamW21x44</v>
      </c>
      <c r="E741">
        <v>59</v>
      </c>
      <c r="F741">
        <v>0.746</v>
      </c>
      <c r="G741">
        <v>4.92</v>
      </c>
      <c r="H741" t="s">
        <v>802</v>
      </c>
      <c r="I741">
        <v>3</v>
      </c>
    </row>
    <row r="742" spans="2:9" x14ac:dyDescent="0.2">
      <c r="B742" t="s">
        <v>802</v>
      </c>
      <c r="C742" t="s">
        <v>956</v>
      </c>
      <c r="D742" t="str">
        <f t="shared" si="15"/>
        <v>UnrestrainedBeamW18x175</v>
      </c>
      <c r="E742">
        <v>71.099999999999994</v>
      </c>
      <c r="F742">
        <v>2.46</v>
      </c>
      <c r="G742">
        <v>5.93</v>
      </c>
      <c r="H742" t="s">
        <v>802</v>
      </c>
      <c r="I742">
        <v>3</v>
      </c>
    </row>
    <row r="743" spans="2:9" x14ac:dyDescent="0.2">
      <c r="B743" t="s">
        <v>802</v>
      </c>
      <c r="C743" t="s">
        <v>957</v>
      </c>
      <c r="D743" t="str">
        <f t="shared" si="15"/>
        <v>UnrestrainedBeamW18x158</v>
      </c>
      <c r="E743">
        <v>70.5</v>
      </c>
      <c r="F743">
        <v>2.2400000000000002</v>
      </c>
      <c r="G743">
        <v>5.88</v>
      </c>
      <c r="H743" t="s">
        <v>802</v>
      </c>
      <c r="I743">
        <v>3</v>
      </c>
    </row>
    <row r="744" spans="2:9" x14ac:dyDescent="0.2">
      <c r="B744" t="s">
        <v>802</v>
      </c>
      <c r="C744" t="s">
        <v>958</v>
      </c>
      <c r="D744" t="str">
        <f t="shared" si="15"/>
        <v>UnrestrainedBeamW18x143</v>
      </c>
      <c r="E744">
        <v>69.8</v>
      </c>
      <c r="F744">
        <v>2.0499999999999998</v>
      </c>
      <c r="G744">
        <v>5.82</v>
      </c>
      <c r="H744" t="s">
        <v>802</v>
      </c>
      <c r="I744">
        <v>3</v>
      </c>
    </row>
    <row r="745" spans="2:9" x14ac:dyDescent="0.2">
      <c r="B745" t="s">
        <v>802</v>
      </c>
      <c r="C745" t="s">
        <v>959</v>
      </c>
      <c r="D745" t="str">
        <f t="shared" si="15"/>
        <v>UnrestrainedBeamW18x130</v>
      </c>
      <c r="E745">
        <v>69.3</v>
      </c>
      <c r="F745">
        <v>1.88</v>
      </c>
      <c r="G745">
        <v>5.78</v>
      </c>
      <c r="H745" t="s">
        <v>802</v>
      </c>
      <c r="I745">
        <v>3</v>
      </c>
    </row>
    <row r="746" spans="2:9" x14ac:dyDescent="0.2">
      <c r="B746" t="s">
        <v>802</v>
      </c>
      <c r="C746" t="s">
        <v>960</v>
      </c>
      <c r="D746" t="str">
        <f t="shared" si="15"/>
        <v>UnrestrainedBeamW18x119</v>
      </c>
      <c r="E746">
        <v>69.2</v>
      </c>
      <c r="F746">
        <v>1.72</v>
      </c>
      <c r="G746">
        <v>5.77</v>
      </c>
      <c r="H746" t="s">
        <v>802</v>
      </c>
      <c r="I746">
        <v>3</v>
      </c>
    </row>
    <row r="747" spans="2:9" x14ac:dyDescent="0.2">
      <c r="B747" t="s">
        <v>802</v>
      </c>
      <c r="C747" t="s">
        <v>961</v>
      </c>
      <c r="D747" t="str">
        <f t="shared" si="15"/>
        <v>UnrestrainedBeamW18x106</v>
      </c>
      <c r="E747">
        <v>68.599999999999994</v>
      </c>
      <c r="F747">
        <v>1.55</v>
      </c>
      <c r="G747">
        <v>5.72</v>
      </c>
      <c r="H747" t="s">
        <v>802</v>
      </c>
      <c r="I747">
        <v>3</v>
      </c>
    </row>
    <row r="748" spans="2:9" x14ac:dyDescent="0.2">
      <c r="B748" t="s">
        <v>802</v>
      </c>
      <c r="C748" t="s">
        <v>962</v>
      </c>
      <c r="D748" t="str">
        <f t="shared" si="15"/>
        <v>UnrestrainedBeamW18x97</v>
      </c>
      <c r="E748">
        <v>68.099999999999994</v>
      </c>
      <c r="F748">
        <v>1.42</v>
      </c>
      <c r="G748">
        <v>5.68</v>
      </c>
      <c r="H748" t="s">
        <v>802</v>
      </c>
      <c r="I748">
        <v>3</v>
      </c>
    </row>
    <row r="749" spans="2:9" x14ac:dyDescent="0.2">
      <c r="B749" t="s">
        <v>802</v>
      </c>
      <c r="C749" t="s">
        <v>963</v>
      </c>
      <c r="D749" t="str">
        <f t="shared" si="15"/>
        <v>UnrestrainedBeamW18x86</v>
      </c>
      <c r="E749">
        <v>67.8</v>
      </c>
      <c r="F749">
        <v>1.27</v>
      </c>
      <c r="G749">
        <v>5.65</v>
      </c>
      <c r="H749" t="s">
        <v>802</v>
      </c>
      <c r="I749">
        <v>3</v>
      </c>
    </row>
    <row r="750" spans="2:9" x14ac:dyDescent="0.2">
      <c r="B750" t="s">
        <v>802</v>
      </c>
      <c r="C750" t="s">
        <v>964</v>
      </c>
      <c r="D750" t="str">
        <f t="shared" si="15"/>
        <v>UnrestrainedBeamW18x76</v>
      </c>
      <c r="E750">
        <v>67.3</v>
      </c>
      <c r="F750">
        <v>1.1299999999999999</v>
      </c>
      <c r="G750">
        <v>5.61</v>
      </c>
      <c r="H750" t="s">
        <v>802</v>
      </c>
      <c r="I750">
        <v>3</v>
      </c>
    </row>
    <row r="751" spans="2:9" x14ac:dyDescent="0.2">
      <c r="B751" t="s">
        <v>802</v>
      </c>
      <c r="C751" t="s">
        <v>965</v>
      </c>
      <c r="D751" t="str">
        <f t="shared" si="15"/>
        <v>UnrestrainedBeamW18x71</v>
      </c>
      <c r="E751">
        <v>58</v>
      </c>
      <c r="F751">
        <v>1.22</v>
      </c>
      <c r="G751">
        <v>4.83</v>
      </c>
      <c r="H751" t="s">
        <v>802</v>
      </c>
      <c r="I751">
        <v>3</v>
      </c>
    </row>
    <row r="752" spans="2:9" x14ac:dyDescent="0.2">
      <c r="B752" t="s">
        <v>802</v>
      </c>
      <c r="C752" t="s">
        <v>966</v>
      </c>
      <c r="D752" t="str">
        <f t="shared" si="15"/>
        <v>UnrestrainedBeamW18x65</v>
      </c>
      <c r="E752">
        <v>57.6</v>
      </c>
      <c r="F752">
        <v>1.1299999999999999</v>
      </c>
      <c r="G752">
        <v>4.8</v>
      </c>
      <c r="H752" t="s">
        <v>802</v>
      </c>
      <c r="I752">
        <v>3</v>
      </c>
    </row>
    <row r="753" spans="2:9" x14ac:dyDescent="0.2">
      <c r="B753" t="s">
        <v>802</v>
      </c>
      <c r="C753" t="s">
        <v>967</v>
      </c>
      <c r="D753" t="str">
        <f t="shared" si="15"/>
        <v>UnrestrainedBeamW18x60</v>
      </c>
      <c r="E753">
        <v>57.5</v>
      </c>
      <c r="F753">
        <v>1.04</v>
      </c>
      <c r="G753">
        <v>4.79</v>
      </c>
      <c r="H753" t="s">
        <v>802</v>
      </c>
      <c r="I753">
        <v>3</v>
      </c>
    </row>
    <row r="754" spans="2:9" x14ac:dyDescent="0.2">
      <c r="B754" t="s">
        <v>802</v>
      </c>
      <c r="C754" t="s">
        <v>968</v>
      </c>
      <c r="D754" t="str">
        <f t="shared" si="15"/>
        <v>UnrestrainedBeamW18x55</v>
      </c>
      <c r="E754">
        <v>57.1</v>
      </c>
      <c r="F754">
        <v>0.96299999999999997</v>
      </c>
      <c r="G754">
        <v>4.76</v>
      </c>
      <c r="H754" t="s">
        <v>802</v>
      </c>
      <c r="I754">
        <v>3</v>
      </c>
    </row>
    <row r="755" spans="2:9" x14ac:dyDescent="0.2">
      <c r="B755" t="s">
        <v>802</v>
      </c>
      <c r="C755" t="s">
        <v>969</v>
      </c>
      <c r="D755" t="str">
        <f t="shared" si="15"/>
        <v>UnrestrainedBeamW18x50</v>
      </c>
      <c r="E755">
        <v>56.8</v>
      </c>
      <c r="F755">
        <v>0.88</v>
      </c>
      <c r="G755">
        <v>4.7300000000000004</v>
      </c>
      <c r="H755" t="s">
        <v>802</v>
      </c>
      <c r="I755">
        <v>3</v>
      </c>
    </row>
    <row r="756" spans="2:9" x14ac:dyDescent="0.2">
      <c r="B756" t="s">
        <v>802</v>
      </c>
      <c r="C756" t="s">
        <v>970</v>
      </c>
      <c r="D756" t="str">
        <f t="shared" si="15"/>
        <v>UnrestrainedBeamW18x46</v>
      </c>
      <c r="E756">
        <v>52.4</v>
      </c>
      <c r="F756">
        <v>0.878</v>
      </c>
      <c r="G756">
        <v>4.37</v>
      </c>
      <c r="H756" t="s">
        <v>802</v>
      </c>
      <c r="I756">
        <v>3</v>
      </c>
    </row>
    <row r="757" spans="2:9" x14ac:dyDescent="0.2">
      <c r="B757" t="s">
        <v>802</v>
      </c>
      <c r="C757" t="s">
        <v>971</v>
      </c>
      <c r="D757" t="str">
        <f t="shared" si="15"/>
        <v>UnrestrainedBeamW18x40</v>
      </c>
      <c r="E757">
        <v>52.1</v>
      </c>
      <c r="F757">
        <v>0.76800000000000002</v>
      </c>
      <c r="G757">
        <v>4.34</v>
      </c>
      <c r="H757" t="s">
        <v>802</v>
      </c>
      <c r="I757">
        <v>3</v>
      </c>
    </row>
    <row r="758" spans="2:9" x14ac:dyDescent="0.2">
      <c r="B758" t="s">
        <v>802</v>
      </c>
      <c r="C758" t="s">
        <v>972</v>
      </c>
      <c r="D758" t="str">
        <f t="shared" si="15"/>
        <v>UnrestrainedBeamW18x35</v>
      </c>
      <c r="E758">
        <v>52.1</v>
      </c>
      <c r="F758">
        <v>0.67200000000000004</v>
      </c>
      <c r="G758">
        <v>4.34</v>
      </c>
      <c r="H758" t="s">
        <v>802</v>
      </c>
      <c r="I758">
        <v>3</v>
      </c>
    </row>
    <row r="759" spans="2:9" x14ac:dyDescent="0.2">
      <c r="B759" t="s">
        <v>802</v>
      </c>
      <c r="C759" t="s">
        <v>973</v>
      </c>
      <c r="D759" t="str">
        <f t="shared" si="15"/>
        <v>UnrestrainedBeamW16x100</v>
      </c>
      <c r="E759">
        <v>62.7</v>
      </c>
      <c r="F759">
        <v>1.59</v>
      </c>
      <c r="G759">
        <v>5.23</v>
      </c>
      <c r="H759" t="s">
        <v>802</v>
      </c>
      <c r="I759">
        <v>3</v>
      </c>
    </row>
    <row r="760" spans="2:9" x14ac:dyDescent="0.2">
      <c r="B760" t="s">
        <v>802</v>
      </c>
      <c r="C760" t="s">
        <v>974</v>
      </c>
      <c r="D760" t="str">
        <f t="shared" si="15"/>
        <v>UnrestrainedBeamW16x89</v>
      </c>
      <c r="E760">
        <v>62.4</v>
      </c>
      <c r="F760">
        <v>1.43</v>
      </c>
      <c r="G760">
        <v>5.2</v>
      </c>
      <c r="H760" t="s">
        <v>802</v>
      </c>
      <c r="I760">
        <v>3</v>
      </c>
    </row>
    <row r="761" spans="2:9" x14ac:dyDescent="0.2">
      <c r="B761" t="s">
        <v>802</v>
      </c>
      <c r="C761" t="s">
        <v>975</v>
      </c>
      <c r="D761" t="str">
        <f t="shared" si="15"/>
        <v>UnrestrainedBeamW16x77</v>
      </c>
      <c r="E761">
        <v>61.6</v>
      </c>
      <c r="F761">
        <v>1.25</v>
      </c>
      <c r="G761">
        <v>5.13</v>
      </c>
      <c r="H761" t="s">
        <v>802</v>
      </c>
      <c r="I761">
        <v>3</v>
      </c>
    </row>
    <row r="762" spans="2:9" x14ac:dyDescent="0.2">
      <c r="B762" t="s">
        <v>802</v>
      </c>
      <c r="C762" t="s">
        <v>976</v>
      </c>
      <c r="D762" t="str">
        <f t="shared" si="15"/>
        <v>UnrestrainedBeamW16x67</v>
      </c>
      <c r="E762">
        <v>61.4</v>
      </c>
      <c r="F762">
        <v>1.0900000000000001</v>
      </c>
      <c r="G762">
        <v>5.12</v>
      </c>
      <c r="H762" t="s">
        <v>802</v>
      </c>
      <c r="I762">
        <v>3</v>
      </c>
    </row>
    <row r="763" spans="2:9" x14ac:dyDescent="0.2">
      <c r="B763" t="s">
        <v>802</v>
      </c>
      <c r="C763" t="s">
        <v>977</v>
      </c>
      <c r="D763" t="str">
        <f t="shared" si="15"/>
        <v>UnrestrainedBeamW16x57</v>
      </c>
      <c r="E763">
        <v>52.1</v>
      </c>
      <c r="F763">
        <v>1.0900000000000001</v>
      </c>
      <c r="G763">
        <v>4.34</v>
      </c>
      <c r="H763" t="s">
        <v>802</v>
      </c>
      <c r="I763">
        <v>3</v>
      </c>
    </row>
    <row r="764" spans="2:9" x14ac:dyDescent="0.2">
      <c r="B764" t="s">
        <v>802</v>
      </c>
      <c r="C764" t="s">
        <v>978</v>
      </c>
      <c r="D764" t="str">
        <f t="shared" si="15"/>
        <v>UnrestrainedBeamW16x50</v>
      </c>
      <c r="E764">
        <v>52</v>
      </c>
      <c r="F764">
        <v>0.96199999999999997</v>
      </c>
      <c r="G764">
        <v>4.33</v>
      </c>
      <c r="H764" t="s">
        <v>802</v>
      </c>
      <c r="I764">
        <v>3</v>
      </c>
    </row>
    <row r="765" spans="2:9" x14ac:dyDescent="0.2">
      <c r="B765" t="s">
        <v>802</v>
      </c>
      <c r="C765" t="s">
        <v>979</v>
      </c>
      <c r="D765" t="str">
        <f t="shared" si="15"/>
        <v>UnrestrainedBeamW16x45</v>
      </c>
      <c r="E765">
        <v>51.7</v>
      </c>
      <c r="F765">
        <v>0.87</v>
      </c>
      <c r="G765">
        <v>4.3099999999999996</v>
      </c>
      <c r="H765" t="s">
        <v>802</v>
      </c>
      <c r="I765">
        <v>3</v>
      </c>
    </row>
    <row r="766" spans="2:9" x14ac:dyDescent="0.2">
      <c r="B766" t="s">
        <v>802</v>
      </c>
      <c r="C766" t="s">
        <v>980</v>
      </c>
      <c r="D766" t="str">
        <f t="shared" si="15"/>
        <v>UnrestrainedBeamW16x40</v>
      </c>
      <c r="E766">
        <v>51.3</v>
      </c>
      <c r="F766">
        <v>0.78</v>
      </c>
      <c r="G766">
        <v>4.28</v>
      </c>
      <c r="H766" t="s">
        <v>802</v>
      </c>
      <c r="I766">
        <v>3</v>
      </c>
    </row>
    <row r="767" spans="2:9" x14ac:dyDescent="0.2">
      <c r="B767" t="s">
        <v>802</v>
      </c>
      <c r="C767" t="s">
        <v>981</v>
      </c>
      <c r="D767" t="str">
        <f t="shared" si="15"/>
        <v>UnrestrainedBeamW16x36</v>
      </c>
      <c r="E767">
        <v>51.3</v>
      </c>
      <c r="F767">
        <v>0.70199999999999996</v>
      </c>
      <c r="G767">
        <v>4.28</v>
      </c>
      <c r="H767" t="s">
        <v>802</v>
      </c>
      <c r="I767">
        <v>3</v>
      </c>
    </row>
    <row r="768" spans="2:9" x14ac:dyDescent="0.2">
      <c r="B768" t="s">
        <v>802</v>
      </c>
      <c r="C768" t="s">
        <v>982</v>
      </c>
      <c r="D768" t="str">
        <f t="shared" si="15"/>
        <v>UnrestrainedBeamW16x31</v>
      </c>
      <c r="E768">
        <v>46.9</v>
      </c>
      <c r="F768">
        <v>0.66100000000000003</v>
      </c>
      <c r="G768">
        <v>3.91</v>
      </c>
      <c r="H768" t="s">
        <v>802</v>
      </c>
      <c r="I768">
        <v>3</v>
      </c>
    </row>
    <row r="769" spans="2:9" x14ac:dyDescent="0.2">
      <c r="B769" t="s">
        <v>802</v>
      </c>
      <c r="C769" t="s">
        <v>983</v>
      </c>
      <c r="D769" t="str">
        <f t="shared" si="15"/>
        <v>UnrestrainedBeamW16x26</v>
      </c>
      <c r="E769">
        <v>46.6</v>
      </c>
      <c r="F769">
        <v>0.55800000000000005</v>
      </c>
      <c r="G769">
        <v>3.88</v>
      </c>
      <c r="H769" t="s">
        <v>802</v>
      </c>
      <c r="I769">
        <v>3</v>
      </c>
    </row>
    <row r="770" spans="2:9" x14ac:dyDescent="0.2">
      <c r="B770" t="s">
        <v>802</v>
      </c>
      <c r="C770" t="s">
        <v>984</v>
      </c>
      <c r="D770" t="str">
        <f t="shared" si="15"/>
        <v>UnrestrainedBeamW14x808</v>
      </c>
      <c r="E770">
        <v>92.3</v>
      </c>
      <c r="F770">
        <v>8.75</v>
      </c>
      <c r="G770">
        <v>7.69</v>
      </c>
      <c r="H770" t="s">
        <v>802</v>
      </c>
      <c r="I770">
        <v>3</v>
      </c>
    </row>
    <row r="771" spans="2:9" x14ac:dyDescent="0.2">
      <c r="B771" t="s">
        <v>802</v>
      </c>
      <c r="C771" t="s">
        <v>985</v>
      </c>
      <c r="D771" t="str">
        <f t="shared" si="15"/>
        <v>UnrestrainedBeamW14x730</v>
      </c>
      <c r="E771">
        <v>90.4</v>
      </c>
      <c r="F771">
        <v>8.08</v>
      </c>
      <c r="G771">
        <v>7.53</v>
      </c>
      <c r="H771" t="s">
        <v>802</v>
      </c>
      <c r="I771">
        <v>3</v>
      </c>
    </row>
    <row r="772" spans="2:9" x14ac:dyDescent="0.2">
      <c r="B772" t="s">
        <v>802</v>
      </c>
      <c r="C772" t="s">
        <v>986</v>
      </c>
      <c r="D772" t="str">
        <f t="shared" si="15"/>
        <v>UnrestrainedBeamW14x665</v>
      </c>
      <c r="E772">
        <v>88.8</v>
      </c>
      <c r="F772">
        <v>7.49</v>
      </c>
      <c r="G772">
        <v>7.4</v>
      </c>
      <c r="H772" t="s">
        <v>802</v>
      </c>
      <c r="I772">
        <v>3</v>
      </c>
    </row>
    <row r="773" spans="2:9" x14ac:dyDescent="0.2">
      <c r="B773" t="s">
        <v>802</v>
      </c>
      <c r="C773" t="s">
        <v>987</v>
      </c>
      <c r="D773" t="str">
        <f t="shared" si="15"/>
        <v>UnrestrainedBeamW14x605</v>
      </c>
      <c r="E773">
        <v>86.9</v>
      </c>
      <c r="F773">
        <v>6.96</v>
      </c>
      <c r="G773">
        <v>7.24</v>
      </c>
      <c r="H773" t="s">
        <v>802</v>
      </c>
      <c r="I773">
        <v>3</v>
      </c>
    </row>
    <row r="774" spans="2:9" x14ac:dyDescent="0.2">
      <c r="B774" t="s">
        <v>802</v>
      </c>
      <c r="C774" t="s">
        <v>988</v>
      </c>
      <c r="D774" t="str">
        <f t="shared" si="15"/>
        <v>UnrestrainedBeamW14x550</v>
      </c>
      <c r="E774">
        <v>85.6</v>
      </c>
      <c r="F774">
        <v>6.43</v>
      </c>
      <c r="G774">
        <v>7.13</v>
      </c>
      <c r="H774" t="s">
        <v>802</v>
      </c>
      <c r="I774">
        <v>3</v>
      </c>
    </row>
    <row r="775" spans="2:9" x14ac:dyDescent="0.2">
      <c r="B775" t="s">
        <v>802</v>
      </c>
      <c r="C775" t="s">
        <v>989</v>
      </c>
      <c r="D775" t="str">
        <f t="shared" si="15"/>
        <v>UnrestrainedBeamW14x500</v>
      </c>
      <c r="E775">
        <v>84</v>
      </c>
      <c r="F775">
        <v>5.95</v>
      </c>
      <c r="G775">
        <v>7</v>
      </c>
      <c r="H775" t="s">
        <v>802</v>
      </c>
      <c r="I775">
        <v>3</v>
      </c>
    </row>
    <row r="776" spans="2:9" x14ac:dyDescent="0.2">
      <c r="B776" t="s">
        <v>802</v>
      </c>
      <c r="C776" t="s">
        <v>990</v>
      </c>
      <c r="D776" t="str">
        <f t="shared" si="15"/>
        <v>UnrestrainedBeamW14x455</v>
      </c>
      <c r="E776">
        <v>82.3</v>
      </c>
      <c r="F776">
        <v>5.53</v>
      </c>
      <c r="G776">
        <v>6.86</v>
      </c>
      <c r="H776" t="s">
        <v>802</v>
      </c>
      <c r="I776">
        <v>3</v>
      </c>
    </row>
    <row r="777" spans="2:9" x14ac:dyDescent="0.2">
      <c r="B777" t="s">
        <v>802</v>
      </c>
      <c r="C777" t="s">
        <v>991</v>
      </c>
      <c r="D777" t="str">
        <f t="shared" si="15"/>
        <v>UnrestrainedBeamW14x426</v>
      </c>
      <c r="E777">
        <v>81.8</v>
      </c>
      <c r="F777">
        <v>5.21</v>
      </c>
      <c r="G777">
        <v>6.82</v>
      </c>
      <c r="H777" t="s">
        <v>802</v>
      </c>
      <c r="I777">
        <v>3</v>
      </c>
    </row>
    <row r="778" spans="2:9" x14ac:dyDescent="0.2">
      <c r="B778" t="s">
        <v>802</v>
      </c>
      <c r="C778" t="s">
        <v>992</v>
      </c>
      <c r="D778" t="str">
        <f t="shared" si="15"/>
        <v>UnrestrainedBeamW14x398</v>
      </c>
      <c r="E778">
        <v>80.7</v>
      </c>
      <c r="F778">
        <v>4.93</v>
      </c>
      <c r="G778">
        <v>6.73</v>
      </c>
      <c r="H778" t="s">
        <v>802</v>
      </c>
      <c r="I778">
        <v>3</v>
      </c>
    </row>
    <row r="779" spans="2:9" x14ac:dyDescent="0.2">
      <c r="B779" t="s">
        <v>802</v>
      </c>
      <c r="C779" t="s">
        <v>993</v>
      </c>
      <c r="D779" t="str">
        <f t="shared" si="15"/>
        <v>UnrestrainedBeamW14x370</v>
      </c>
      <c r="E779">
        <v>79.900000000000006</v>
      </c>
      <c r="F779">
        <v>4.63</v>
      </c>
      <c r="G779">
        <v>6.66</v>
      </c>
      <c r="H779" t="s">
        <v>802</v>
      </c>
      <c r="I779">
        <v>3</v>
      </c>
    </row>
    <row r="780" spans="2:9" x14ac:dyDescent="0.2">
      <c r="B780" t="s">
        <v>802</v>
      </c>
      <c r="C780" t="s">
        <v>994</v>
      </c>
      <c r="D780" t="str">
        <f t="shared" si="15"/>
        <v>UnrestrainedBeamW14x342</v>
      </c>
      <c r="E780">
        <v>79.099999999999994</v>
      </c>
      <c r="F780">
        <v>4.32</v>
      </c>
      <c r="G780">
        <v>6.59</v>
      </c>
      <c r="H780" t="s">
        <v>802</v>
      </c>
      <c r="I780">
        <v>3</v>
      </c>
    </row>
    <row r="781" spans="2:9" x14ac:dyDescent="0.2">
      <c r="B781" t="s">
        <v>802</v>
      </c>
      <c r="C781" t="s">
        <v>995</v>
      </c>
      <c r="D781" t="str">
        <f t="shared" si="15"/>
        <v>UnrestrainedBeamW14x311</v>
      </c>
      <c r="E781">
        <v>78.099999999999994</v>
      </c>
      <c r="F781">
        <v>3.98</v>
      </c>
      <c r="G781">
        <v>6.51</v>
      </c>
      <c r="H781" t="s">
        <v>802</v>
      </c>
      <c r="I781">
        <v>3</v>
      </c>
    </row>
    <row r="782" spans="2:9" x14ac:dyDescent="0.2">
      <c r="B782" t="s">
        <v>802</v>
      </c>
      <c r="C782" t="s">
        <v>996</v>
      </c>
      <c r="D782" t="str">
        <f t="shared" si="15"/>
        <v>UnrestrainedBeamW14x283</v>
      </c>
      <c r="E782">
        <v>77.3</v>
      </c>
      <c r="F782">
        <v>3.66</v>
      </c>
      <c r="G782">
        <v>6.44</v>
      </c>
      <c r="H782" t="s">
        <v>802</v>
      </c>
      <c r="I782">
        <v>3</v>
      </c>
    </row>
    <row r="783" spans="2:9" x14ac:dyDescent="0.2">
      <c r="B783" t="s">
        <v>802</v>
      </c>
      <c r="C783" t="s">
        <v>997</v>
      </c>
      <c r="D783" t="str">
        <f t="shared" si="15"/>
        <v>UnrestrainedBeamW14x257</v>
      </c>
      <c r="E783">
        <v>76.5</v>
      </c>
      <c r="F783">
        <v>3.36</v>
      </c>
      <c r="G783">
        <v>6.38</v>
      </c>
      <c r="H783" t="s">
        <v>802</v>
      </c>
      <c r="I783">
        <v>3</v>
      </c>
    </row>
    <row r="784" spans="2:9" x14ac:dyDescent="0.2">
      <c r="B784" t="s">
        <v>802</v>
      </c>
      <c r="C784" t="s">
        <v>998</v>
      </c>
      <c r="D784" t="str">
        <f t="shared" si="15"/>
        <v>UnrestrainedBeamW14x233</v>
      </c>
      <c r="E784">
        <v>75.599999999999994</v>
      </c>
      <c r="F784">
        <v>3.08</v>
      </c>
      <c r="G784">
        <v>6.3</v>
      </c>
      <c r="H784" t="s">
        <v>802</v>
      </c>
      <c r="I784">
        <v>3</v>
      </c>
    </row>
    <row r="785" spans="2:9" x14ac:dyDescent="0.2">
      <c r="B785" t="s">
        <v>802</v>
      </c>
      <c r="C785" t="s">
        <v>999</v>
      </c>
      <c r="D785" t="str">
        <f t="shared" si="15"/>
        <v>UnrestrainedBeamW14x211</v>
      </c>
      <c r="E785">
        <v>75.2</v>
      </c>
      <c r="F785">
        <v>2.81</v>
      </c>
      <c r="G785">
        <v>6.27</v>
      </c>
      <c r="H785" t="s">
        <v>802</v>
      </c>
      <c r="I785">
        <v>3</v>
      </c>
    </row>
    <row r="786" spans="2:9" x14ac:dyDescent="0.2">
      <c r="B786" t="s">
        <v>802</v>
      </c>
      <c r="C786" t="s">
        <v>1000</v>
      </c>
      <c r="D786" t="str">
        <f t="shared" si="15"/>
        <v>UnrestrainedBeamW14x193</v>
      </c>
      <c r="E786">
        <v>74.3</v>
      </c>
      <c r="F786">
        <v>2.6</v>
      </c>
      <c r="G786">
        <v>6.19</v>
      </c>
      <c r="H786" t="s">
        <v>802</v>
      </c>
      <c r="I786">
        <v>3</v>
      </c>
    </row>
    <row r="787" spans="2:9" x14ac:dyDescent="0.2">
      <c r="B787" t="s">
        <v>802</v>
      </c>
      <c r="C787" t="s">
        <v>1001</v>
      </c>
      <c r="D787" t="str">
        <f t="shared" si="15"/>
        <v>UnrestrainedBeamW14x176</v>
      </c>
      <c r="E787">
        <v>74.099999999999994</v>
      </c>
      <c r="F787">
        <v>2.38</v>
      </c>
      <c r="G787">
        <v>6.18</v>
      </c>
      <c r="H787" t="s">
        <v>802</v>
      </c>
      <c r="I787">
        <v>3</v>
      </c>
    </row>
    <row r="788" spans="2:9" x14ac:dyDescent="0.2">
      <c r="B788" t="s">
        <v>802</v>
      </c>
      <c r="C788" t="s">
        <v>1002</v>
      </c>
      <c r="D788" t="str">
        <f t="shared" si="15"/>
        <v>UnrestrainedBeamW14x159</v>
      </c>
      <c r="E788">
        <v>73.5</v>
      </c>
      <c r="F788">
        <v>2.16</v>
      </c>
      <c r="G788">
        <v>6.13</v>
      </c>
      <c r="H788" t="s">
        <v>802</v>
      </c>
      <c r="I788">
        <v>3</v>
      </c>
    </row>
    <row r="789" spans="2:9" x14ac:dyDescent="0.2">
      <c r="B789" t="s">
        <v>802</v>
      </c>
      <c r="C789" t="s">
        <v>1003</v>
      </c>
      <c r="D789" t="str">
        <f t="shared" si="15"/>
        <v>UnrestrainedBeamW14x145</v>
      </c>
      <c r="E789">
        <v>72.7</v>
      </c>
      <c r="F789">
        <v>1.99</v>
      </c>
      <c r="G789">
        <v>6.06</v>
      </c>
      <c r="H789" t="s">
        <v>802</v>
      </c>
      <c r="I789">
        <v>3</v>
      </c>
    </row>
    <row r="790" spans="2:9" x14ac:dyDescent="0.2">
      <c r="B790" t="s">
        <v>802</v>
      </c>
      <c r="C790" t="s">
        <v>1004</v>
      </c>
      <c r="D790" t="str">
        <f t="shared" si="15"/>
        <v>UnrestrainedBeamW14x132</v>
      </c>
      <c r="E790">
        <v>70</v>
      </c>
      <c r="F790">
        <v>1.89</v>
      </c>
      <c r="G790">
        <v>5.83</v>
      </c>
      <c r="H790" t="s">
        <v>802</v>
      </c>
      <c r="I790">
        <v>3</v>
      </c>
    </row>
    <row r="791" spans="2:9" x14ac:dyDescent="0.2">
      <c r="B791" t="s">
        <v>802</v>
      </c>
      <c r="C791" t="s">
        <v>1005</v>
      </c>
      <c r="D791" t="str">
        <f t="shared" si="15"/>
        <v>UnrestrainedBeamW14x120</v>
      </c>
      <c r="E791">
        <v>70.099999999999994</v>
      </c>
      <c r="F791">
        <v>1.71</v>
      </c>
      <c r="G791">
        <v>5.84</v>
      </c>
      <c r="H791" t="s">
        <v>802</v>
      </c>
      <c r="I791">
        <v>3</v>
      </c>
    </row>
    <row r="792" spans="2:9" x14ac:dyDescent="0.2">
      <c r="B792" t="s">
        <v>802</v>
      </c>
      <c r="C792" t="s">
        <v>1006</v>
      </c>
      <c r="D792" t="str">
        <f t="shared" si="15"/>
        <v>UnrestrainedBeamW14x109</v>
      </c>
      <c r="E792">
        <v>69.599999999999994</v>
      </c>
      <c r="F792">
        <v>1.57</v>
      </c>
      <c r="G792">
        <v>5.8</v>
      </c>
      <c r="H792" t="s">
        <v>802</v>
      </c>
      <c r="I792">
        <v>3</v>
      </c>
    </row>
    <row r="793" spans="2:9" x14ac:dyDescent="0.2">
      <c r="B793" t="s">
        <v>802</v>
      </c>
      <c r="C793" t="s">
        <v>1007</v>
      </c>
      <c r="D793" t="str">
        <f t="shared" si="15"/>
        <v>UnrestrainedBeamW14x99</v>
      </c>
      <c r="E793">
        <v>69.2</v>
      </c>
      <c r="F793">
        <v>1.43</v>
      </c>
      <c r="G793">
        <v>5.77</v>
      </c>
      <c r="H793" t="s">
        <v>802</v>
      </c>
      <c r="I793">
        <v>3</v>
      </c>
    </row>
    <row r="794" spans="2:9" x14ac:dyDescent="0.2">
      <c r="B794" t="s">
        <v>802</v>
      </c>
      <c r="C794" t="s">
        <v>1008</v>
      </c>
      <c r="D794" t="str">
        <f t="shared" si="15"/>
        <v>UnrestrainedBeamW14x90</v>
      </c>
      <c r="E794">
        <v>68.7</v>
      </c>
      <c r="F794">
        <v>1.31</v>
      </c>
      <c r="G794">
        <v>5.73</v>
      </c>
      <c r="H794" t="s">
        <v>802</v>
      </c>
      <c r="I794">
        <v>3</v>
      </c>
    </row>
    <row r="795" spans="2:9" x14ac:dyDescent="0.2">
      <c r="B795" t="s">
        <v>802</v>
      </c>
      <c r="C795" t="s">
        <v>1009</v>
      </c>
      <c r="D795" t="str">
        <f t="shared" si="15"/>
        <v>UnrestrainedBeamW14x82</v>
      </c>
      <c r="E795">
        <v>56.5</v>
      </c>
      <c r="F795">
        <v>1.45</v>
      </c>
      <c r="G795">
        <v>4.71</v>
      </c>
      <c r="H795" t="s">
        <v>802</v>
      </c>
      <c r="I795">
        <v>3</v>
      </c>
    </row>
    <row r="796" spans="2:9" x14ac:dyDescent="0.2">
      <c r="B796" t="s">
        <v>802</v>
      </c>
      <c r="C796" t="s">
        <v>1010</v>
      </c>
      <c r="D796" t="str">
        <f t="shared" si="15"/>
        <v>UnrestrainedBeamW14x74</v>
      </c>
      <c r="E796">
        <v>56.2</v>
      </c>
      <c r="F796">
        <v>1.32</v>
      </c>
      <c r="G796">
        <v>4.68</v>
      </c>
      <c r="H796" t="s">
        <v>802</v>
      </c>
      <c r="I796">
        <v>3</v>
      </c>
    </row>
    <row r="797" spans="2:9" x14ac:dyDescent="0.2">
      <c r="B797" t="s">
        <v>802</v>
      </c>
      <c r="C797" t="s">
        <v>1011</v>
      </c>
      <c r="D797" t="str">
        <f t="shared" si="15"/>
        <v>UnrestrainedBeamW14x68</v>
      </c>
      <c r="E797">
        <v>55.7</v>
      </c>
      <c r="F797">
        <v>1.22</v>
      </c>
      <c r="G797">
        <v>4.6399999999999997</v>
      </c>
      <c r="H797" t="s">
        <v>802</v>
      </c>
      <c r="I797">
        <v>3</v>
      </c>
    </row>
    <row r="798" spans="2:9" x14ac:dyDescent="0.2">
      <c r="B798" t="s">
        <v>802</v>
      </c>
      <c r="C798" t="s">
        <v>1012</v>
      </c>
      <c r="D798" t="str">
        <f t="shared" si="15"/>
        <v>UnrestrainedBeamW14x61</v>
      </c>
      <c r="E798">
        <v>55.7</v>
      </c>
      <c r="F798">
        <v>1.1000000000000001</v>
      </c>
      <c r="G798">
        <v>4.6399999999999997</v>
      </c>
      <c r="H798" t="s">
        <v>802</v>
      </c>
      <c r="I798">
        <v>3</v>
      </c>
    </row>
    <row r="799" spans="2:9" x14ac:dyDescent="0.2">
      <c r="B799" t="s">
        <v>802</v>
      </c>
      <c r="C799" t="s">
        <v>1013</v>
      </c>
      <c r="D799" t="str">
        <f t="shared" si="15"/>
        <v>UnrestrainedBeamW14x53</v>
      </c>
      <c r="E799">
        <v>49.8</v>
      </c>
      <c r="F799">
        <v>1.06</v>
      </c>
      <c r="G799">
        <v>4.1500000000000004</v>
      </c>
      <c r="H799" t="s">
        <v>802</v>
      </c>
      <c r="I799">
        <v>3</v>
      </c>
    </row>
    <row r="800" spans="2:9" x14ac:dyDescent="0.2">
      <c r="B800" t="s">
        <v>802</v>
      </c>
      <c r="C800" t="s">
        <v>1014</v>
      </c>
      <c r="D800" t="str">
        <f t="shared" si="15"/>
        <v>UnrestrainedBeamW14x48</v>
      </c>
      <c r="E800">
        <v>49.5</v>
      </c>
      <c r="F800">
        <v>0.97</v>
      </c>
      <c r="G800">
        <v>4.13</v>
      </c>
      <c r="H800" t="s">
        <v>802</v>
      </c>
      <c r="I800">
        <v>3</v>
      </c>
    </row>
    <row r="801" spans="2:9" x14ac:dyDescent="0.2">
      <c r="B801" t="s">
        <v>802</v>
      </c>
      <c r="C801" t="s">
        <v>1015</v>
      </c>
      <c r="D801" t="str">
        <f t="shared" si="15"/>
        <v>UnrestrainedBeamW14x43</v>
      </c>
      <c r="E801">
        <v>49.2</v>
      </c>
      <c r="F801">
        <v>0.874</v>
      </c>
      <c r="G801">
        <v>4.0999999999999996</v>
      </c>
      <c r="H801" t="s">
        <v>802</v>
      </c>
      <c r="I801">
        <v>3</v>
      </c>
    </row>
    <row r="802" spans="2:9" x14ac:dyDescent="0.2">
      <c r="B802" t="s">
        <v>802</v>
      </c>
      <c r="C802" t="s">
        <v>1016</v>
      </c>
      <c r="D802" t="str">
        <f t="shared" si="15"/>
        <v>UnrestrainedBeamW14x38</v>
      </c>
      <c r="E802">
        <v>47</v>
      </c>
      <c r="F802">
        <v>0.80900000000000005</v>
      </c>
      <c r="G802">
        <v>3.92</v>
      </c>
      <c r="H802" t="s">
        <v>802</v>
      </c>
      <c r="I802">
        <v>3</v>
      </c>
    </row>
    <row r="803" spans="2:9" x14ac:dyDescent="0.2">
      <c r="B803" t="s">
        <v>802</v>
      </c>
      <c r="C803" t="s">
        <v>1017</v>
      </c>
      <c r="D803" t="str">
        <f t="shared" ref="D803:D866" si="16">SUBSTITUTE(B803&amp;C803," ","")</f>
        <v>UnrestrainedBeamW14x34</v>
      </c>
      <c r="E803">
        <v>46.9</v>
      </c>
      <c r="F803">
        <v>0.72499999999999998</v>
      </c>
      <c r="G803">
        <v>3.91</v>
      </c>
      <c r="H803" t="s">
        <v>802</v>
      </c>
      <c r="I803">
        <v>3</v>
      </c>
    </row>
    <row r="804" spans="2:9" x14ac:dyDescent="0.2">
      <c r="B804" t="s">
        <v>802</v>
      </c>
      <c r="C804" t="s">
        <v>1018</v>
      </c>
      <c r="D804" t="str">
        <f t="shared" si="16"/>
        <v>UnrestrainedBeamW14x30</v>
      </c>
      <c r="E804">
        <v>46.6</v>
      </c>
      <c r="F804">
        <v>0.64400000000000002</v>
      </c>
      <c r="G804">
        <v>3.88</v>
      </c>
      <c r="H804" t="s">
        <v>802</v>
      </c>
      <c r="I804">
        <v>3</v>
      </c>
    </row>
    <row r="805" spans="2:9" x14ac:dyDescent="0.2">
      <c r="B805" t="s">
        <v>802</v>
      </c>
      <c r="C805" t="s">
        <v>1019</v>
      </c>
      <c r="D805" t="str">
        <f t="shared" si="16"/>
        <v>UnrestrainedBeamW14x26</v>
      </c>
      <c r="E805">
        <v>41.4</v>
      </c>
      <c r="F805">
        <v>0.628</v>
      </c>
      <c r="G805">
        <v>3.45</v>
      </c>
      <c r="H805" t="s">
        <v>802</v>
      </c>
      <c r="I805">
        <v>3</v>
      </c>
    </row>
    <row r="806" spans="2:9" x14ac:dyDescent="0.2">
      <c r="B806" t="s">
        <v>802</v>
      </c>
      <c r="C806" t="s">
        <v>1020</v>
      </c>
      <c r="D806" t="str">
        <f t="shared" si="16"/>
        <v>UnrestrainedBeamW14x22</v>
      </c>
      <c r="E806">
        <v>41.2</v>
      </c>
      <c r="F806">
        <v>0.53400000000000003</v>
      </c>
      <c r="G806">
        <v>3.43</v>
      </c>
      <c r="H806" t="s">
        <v>802</v>
      </c>
      <c r="I806">
        <v>3</v>
      </c>
    </row>
    <row r="807" spans="2:9" x14ac:dyDescent="0.2">
      <c r="B807" t="s">
        <v>802</v>
      </c>
      <c r="C807" t="s">
        <v>1021</v>
      </c>
      <c r="D807" t="str">
        <f t="shared" si="16"/>
        <v>UnrestrainedBeamW12x336</v>
      </c>
      <c r="E807">
        <v>69.3</v>
      </c>
      <c r="F807">
        <v>4.8499999999999996</v>
      </c>
      <c r="G807">
        <v>5.78</v>
      </c>
      <c r="H807" t="s">
        <v>802</v>
      </c>
      <c r="I807">
        <v>3</v>
      </c>
    </row>
    <row r="808" spans="2:9" x14ac:dyDescent="0.2">
      <c r="B808" t="s">
        <v>802</v>
      </c>
      <c r="C808" t="s">
        <v>1022</v>
      </c>
      <c r="D808" t="str">
        <f t="shared" si="16"/>
        <v>UnrestrainedBeamW12x305</v>
      </c>
      <c r="E808">
        <v>67.900000000000006</v>
      </c>
      <c r="F808">
        <v>4.49</v>
      </c>
      <c r="G808">
        <v>5.66</v>
      </c>
      <c r="H808" t="s">
        <v>802</v>
      </c>
      <c r="I808">
        <v>3</v>
      </c>
    </row>
    <row r="809" spans="2:9" x14ac:dyDescent="0.2">
      <c r="B809" t="s">
        <v>802</v>
      </c>
      <c r="C809" t="s">
        <v>1023</v>
      </c>
      <c r="D809" t="str">
        <f t="shared" si="16"/>
        <v>UnrestrainedBeamW12x279</v>
      </c>
      <c r="E809">
        <v>66.599999999999994</v>
      </c>
      <c r="F809">
        <v>4.1900000000000004</v>
      </c>
      <c r="G809">
        <v>5.55</v>
      </c>
      <c r="H809" t="s">
        <v>802</v>
      </c>
      <c r="I809">
        <v>3</v>
      </c>
    </row>
    <row r="810" spans="2:9" x14ac:dyDescent="0.2">
      <c r="B810" t="s">
        <v>802</v>
      </c>
      <c r="C810" t="s">
        <v>1024</v>
      </c>
      <c r="D810" t="str">
        <f t="shared" si="16"/>
        <v>UnrestrainedBeamW12x252</v>
      </c>
      <c r="E810">
        <v>65.7</v>
      </c>
      <c r="F810">
        <v>3.84</v>
      </c>
      <c r="G810">
        <v>5.48</v>
      </c>
      <c r="H810" t="s">
        <v>802</v>
      </c>
      <c r="I810">
        <v>3</v>
      </c>
    </row>
    <row r="811" spans="2:9" x14ac:dyDescent="0.2">
      <c r="B811" t="s">
        <v>802</v>
      </c>
      <c r="C811" t="s">
        <v>1025</v>
      </c>
      <c r="D811" t="str">
        <f t="shared" si="16"/>
        <v>UnrestrainedBeamW12x230</v>
      </c>
      <c r="E811">
        <v>64.7</v>
      </c>
      <c r="F811">
        <v>3.55</v>
      </c>
      <c r="G811">
        <v>5.39</v>
      </c>
      <c r="H811" t="s">
        <v>802</v>
      </c>
      <c r="I811">
        <v>3</v>
      </c>
    </row>
    <row r="812" spans="2:9" x14ac:dyDescent="0.2">
      <c r="B812" t="s">
        <v>802</v>
      </c>
      <c r="C812" t="s">
        <v>1026</v>
      </c>
      <c r="D812" t="str">
        <f t="shared" si="16"/>
        <v>UnrestrainedBeamW12x210</v>
      </c>
      <c r="E812">
        <v>64.2</v>
      </c>
      <c r="F812">
        <v>3.27</v>
      </c>
      <c r="G812">
        <v>5.35</v>
      </c>
      <c r="H812" t="s">
        <v>802</v>
      </c>
      <c r="I812">
        <v>3</v>
      </c>
    </row>
    <row r="813" spans="2:9" x14ac:dyDescent="0.2">
      <c r="B813" t="s">
        <v>802</v>
      </c>
      <c r="C813" t="s">
        <v>1027</v>
      </c>
      <c r="D813" t="str">
        <f t="shared" si="16"/>
        <v>UnrestrainedBeamW12x190</v>
      </c>
      <c r="E813">
        <v>63.4</v>
      </c>
      <c r="F813">
        <v>3</v>
      </c>
      <c r="G813">
        <v>5.28</v>
      </c>
      <c r="H813" t="s">
        <v>802</v>
      </c>
      <c r="I813">
        <v>3</v>
      </c>
    </row>
    <row r="814" spans="2:9" x14ac:dyDescent="0.2">
      <c r="B814" t="s">
        <v>802</v>
      </c>
      <c r="C814" t="s">
        <v>1028</v>
      </c>
      <c r="D814" t="str">
        <f t="shared" si="16"/>
        <v>UnrestrainedBeamW12x170</v>
      </c>
      <c r="E814">
        <v>62.6</v>
      </c>
      <c r="F814">
        <v>2.72</v>
      </c>
      <c r="G814">
        <v>5.22</v>
      </c>
      <c r="H814" t="s">
        <v>802</v>
      </c>
      <c r="I814">
        <v>3</v>
      </c>
    </row>
    <row r="815" spans="2:9" x14ac:dyDescent="0.2">
      <c r="B815" t="s">
        <v>802</v>
      </c>
      <c r="C815" t="s">
        <v>1029</v>
      </c>
      <c r="D815" t="str">
        <f t="shared" si="16"/>
        <v>UnrestrainedBeamW12x152</v>
      </c>
      <c r="E815">
        <v>62.1</v>
      </c>
      <c r="F815">
        <v>2.4500000000000002</v>
      </c>
      <c r="G815">
        <v>5.18</v>
      </c>
      <c r="H815" t="s">
        <v>802</v>
      </c>
      <c r="I815">
        <v>3</v>
      </c>
    </row>
    <row r="816" spans="2:9" x14ac:dyDescent="0.2">
      <c r="B816" t="s">
        <v>802</v>
      </c>
      <c r="C816" t="s">
        <v>1030</v>
      </c>
      <c r="D816" t="str">
        <f t="shared" si="16"/>
        <v>UnrestrainedBeamW12x136</v>
      </c>
      <c r="E816">
        <v>60.9</v>
      </c>
      <c r="F816">
        <v>2.23</v>
      </c>
      <c r="G816">
        <v>5.08</v>
      </c>
      <c r="H816" t="s">
        <v>802</v>
      </c>
      <c r="I816">
        <v>3</v>
      </c>
    </row>
    <row r="817" spans="2:9" x14ac:dyDescent="0.2">
      <c r="B817" t="s">
        <v>802</v>
      </c>
      <c r="C817" t="s">
        <v>1031</v>
      </c>
      <c r="D817" t="str">
        <f t="shared" si="16"/>
        <v>UnrestrainedBeamW12x120</v>
      </c>
      <c r="E817">
        <v>60.4</v>
      </c>
      <c r="F817">
        <v>1.99</v>
      </c>
      <c r="G817">
        <v>5.03</v>
      </c>
      <c r="H817" t="s">
        <v>802</v>
      </c>
      <c r="I817">
        <v>3</v>
      </c>
    </row>
    <row r="818" spans="2:9" x14ac:dyDescent="0.2">
      <c r="B818" t="s">
        <v>802</v>
      </c>
      <c r="C818" t="s">
        <v>1032</v>
      </c>
      <c r="D818" t="str">
        <f t="shared" si="16"/>
        <v>UnrestrainedBeamW12x106</v>
      </c>
      <c r="E818">
        <v>59.9</v>
      </c>
      <c r="F818">
        <v>1.77</v>
      </c>
      <c r="G818">
        <v>4.99</v>
      </c>
      <c r="H818" t="s">
        <v>802</v>
      </c>
      <c r="I818">
        <v>3</v>
      </c>
    </row>
    <row r="819" spans="2:9" x14ac:dyDescent="0.2">
      <c r="B819" t="s">
        <v>802</v>
      </c>
      <c r="C819" t="s">
        <v>1033</v>
      </c>
      <c r="D819" t="str">
        <f t="shared" si="16"/>
        <v>UnrestrainedBeamW12x96</v>
      </c>
      <c r="E819">
        <v>59.7</v>
      </c>
      <c r="F819">
        <v>1.61</v>
      </c>
      <c r="G819">
        <v>4.9800000000000004</v>
      </c>
      <c r="H819" t="s">
        <v>802</v>
      </c>
      <c r="I819">
        <v>3</v>
      </c>
    </row>
    <row r="820" spans="2:9" x14ac:dyDescent="0.2">
      <c r="B820" t="s">
        <v>802</v>
      </c>
      <c r="C820" t="s">
        <v>1034</v>
      </c>
      <c r="D820" t="str">
        <f t="shared" si="16"/>
        <v>UnrestrainedBeamW12x87</v>
      </c>
      <c r="E820">
        <v>59.1</v>
      </c>
      <c r="F820">
        <v>1.47</v>
      </c>
      <c r="G820">
        <v>4.93</v>
      </c>
      <c r="H820" t="s">
        <v>802</v>
      </c>
      <c r="I820">
        <v>3</v>
      </c>
    </row>
    <row r="821" spans="2:9" x14ac:dyDescent="0.2">
      <c r="B821" t="s">
        <v>802</v>
      </c>
      <c r="C821" t="s">
        <v>1035</v>
      </c>
      <c r="D821" t="str">
        <f t="shared" si="16"/>
        <v>UnrestrainedBeamW12x79</v>
      </c>
      <c r="E821">
        <v>58.8</v>
      </c>
      <c r="F821">
        <v>1.34</v>
      </c>
      <c r="G821">
        <v>4.9000000000000004</v>
      </c>
      <c r="H821" t="s">
        <v>802</v>
      </c>
      <c r="I821">
        <v>3</v>
      </c>
    </row>
    <row r="822" spans="2:9" x14ac:dyDescent="0.2">
      <c r="B822" t="s">
        <v>802</v>
      </c>
      <c r="C822" t="s">
        <v>1036</v>
      </c>
      <c r="D822" t="str">
        <f t="shared" si="16"/>
        <v>UnrestrainedBeamW12x72</v>
      </c>
      <c r="E822">
        <v>58.3</v>
      </c>
      <c r="F822">
        <v>1.23</v>
      </c>
      <c r="G822">
        <v>4.8600000000000003</v>
      </c>
      <c r="H822" t="s">
        <v>802</v>
      </c>
      <c r="I822">
        <v>3</v>
      </c>
    </row>
    <row r="823" spans="2:9" x14ac:dyDescent="0.2">
      <c r="B823" t="s">
        <v>802</v>
      </c>
      <c r="C823" t="s">
        <v>1037</v>
      </c>
      <c r="D823" t="str">
        <f t="shared" si="16"/>
        <v>UnrestrainedBeamW12x65</v>
      </c>
      <c r="E823">
        <v>58.3</v>
      </c>
      <c r="F823">
        <v>1.1100000000000001</v>
      </c>
      <c r="G823">
        <v>4.8600000000000003</v>
      </c>
      <c r="H823" t="s">
        <v>802</v>
      </c>
      <c r="I823">
        <v>3</v>
      </c>
    </row>
    <row r="824" spans="2:9" x14ac:dyDescent="0.2">
      <c r="B824" t="s">
        <v>802</v>
      </c>
      <c r="C824" t="s">
        <v>1038</v>
      </c>
      <c r="D824" t="str">
        <f t="shared" si="16"/>
        <v>UnrestrainedBeamW12x58</v>
      </c>
      <c r="E824">
        <v>52.7</v>
      </c>
      <c r="F824">
        <v>1.1000000000000001</v>
      </c>
      <c r="G824">
        <v>4.3899999999999997</v>
      </c>
      <c r="H824" t="s">
        <v>802</v>
      </c>
      <c r="I824">
        <v>3</v>
      </c>
    </row>
    <row r="825" spans="2:9" x14ac:dyDescent="0.2">
      <c r="B825" t="s">
        <v>802</v>
      </c>
      <c r="C825" t="s">
        <v>1039</v>
      </c>
      <c r="D825" t="str">
        <f t="shared" si="16"/>
        <v>UnrestrainedBeamW12x53</v>
      </c>
      <c r="E825">
        <v>52</v>
      </c>
      <c r="F825">
        <v>1.02</v>
      </c>
      <c r="G825">
        <v>4.33</v>
      </c>
      <c r="H825" t="s">
        <v>802</v>
      </c>
      <c r="I825">
        <v>3</v>
      </c>
    </row>
    <row r="826" spans="2:9" x14ac:dyDescent="0.2">
      <c r="B826" t="s">
        <v>802</v>
      </c>
      <c r="C826" t="s">
        <v>1040</v>
      </c>
      <c r="D826" t="str">
        <f t="shared" si="16"/>
        <v>UnrestrainedBeamW12x50</v>
      </c>
      <c r="E826">
        <v>47</v>
      </c>
      <c r="F826">
        <v>1.06</v>
      </c>
      <c r="G826">
        <v>3.92</v>
      </c>
      <c r="H826" t="s">
        <v>802</v>
      </c>
      <c r="I826">
        <v>3</v>
      </c>
    </row>
    <row r="827" spans="2:9" x14ac:dyDescent="0.2">
      <c r="B827" t="s">
        <v>802</v>
      </c>
      <c r="C827" t="s">
        <v>1041</v>
      </c>
      <c r="D827" t="str">
        <f t="shared" si="16"/>
        <v>UnrestrainedBeamW12x45</v>
      </c>
      <c r="E827">
        <v>46.2</v>
      </c>
      <c r="F827">
        <v>0.97399999999999998</v>
      </c>
      <c r="G827">
        <v>3.85</v>
      </c>
      <c r="H827" t="s">
        <v>802</v>
      </c>
      <c r="I827">
        <v>3</v>
      </c>
    </row>
    <row r="828" spans="2:9" x14ac:dyDescent="0.2">
      <c r="B828" t="s">
        <v>802</v>
      </c>
      <c r="C828" t="s">
        <v>1042</v>
      </c>
      <c r="D828" t="str">
        <f t="shared" si="16"/>
        <v>UnrestrainedBeamW12x40</v>
      </c>
      <c r="E828">
        <v>46.5</v>
      </c>
      <c r="F828">
        <v>0.86</v>
      </c>
      <c r="G828">
        <v>3.88</v>
      </c>
      <c r="H828" t="s">
        <v>802</v>
      </c>
      <c r="I828">
        <v>3</v>
      </c>
    </row>
    <row r="829" spans="2:9" x14ac:dyDescent="0.2">
      <c r="B829" t="s">
        <v>802</v>
      </c>
      <c r="C829" t="s">
        <v>1043</v>
      </c>
      <c r="D829" t="str">
        <f t="shared" si="16"/>
        <v>UnrestrainedBeamW12x35</v>
      </c>
      <c r="E829">
        <v>43.2</v>
      </c>
      <c r="F829">
        <v>0.81</v>
      </c>
      <c r="G829">
        <v>3.6</v>
      </c>
      <c r="H829" t="s">
        <v>802</v>
      </c>
      <c r="I829">
        <v>3</v>
      </c>
    </row>
    <row r="830" spans="2:9" x14ac:dyDescent="0.2">
      <c r="B830" t="s">
        <v>802</v>
      </c>
      <c r="C830" t="s">
        <v>1044</v>
      </c>
      <c r="D830" t="str">
        <f t="shared" si="16"/>
        <v>UnrestrainedBeamW12x30</v>
      </c>
      <c r="E830">
        <v>42.9</v>
      </c>
      <c r="F830">
        <v>0.69899999999999995</v>
      </c>
      <c r="G830">
        <v>3.58</v>
      </c>
      <c r="H830" t="s">
        <v>802</v>
      </c>
      <c r="I830">
        <v>3</v>
      </c>
    </row>
    <row r="831" spans="2:9" x14ac:dyDescent="0.2">
      <c r="B831" t="s">
        <v>802</v>
      </c>
      <c r="C831" t="s">
        <v>1045</v>
      </c>
      <c r="D831" t="str">
        <f t="shared" si="16"/>
        <v>UnrestrainedBeamW12x26</v>
      </c>
      <c r="E831">
        <v>42.5</v>
      </c>
      <c r="F831">
        <v>0.61199999999999999</v>
      </c>
      <c r="G831">
        <v>3.54</v>
      </c>
      <c r="H831" t="s">
        <v>802</v>
      </c>
      <c r="I831">
        <v>3</v>
      </c>
    </row>
    <row r="832" spans="2:9" x14ac:dyDescent="0.2">
      <c r="B832" t="s">
        <v>802</v>
      </c>
      <c r="C832" t="s">
        <v>1046</v>
      </c>
      <c r="D832" t="str">
        <f t="shared" si="16"/>
        <v>UnrestrainedBeamW12x22</v>
      </c>
      <c r="E832">
        <v>35.299999999999997</v>
      </c>
      <c r="F832">
        <v>0.623</v>
      </c>
      <c r="G832">
        <v>2.94</v>
      </c>
      <c r="H832" t="s">
        <v>802</v>
      </c>
      <c r="I832">
        <v>3</v>
      </c>
    </row>
    <row r="833" spans="2:9" x14ac:dyDescent="0.2">
      <c r="B833" t="s">
        <v>802</v>
      </c>
      <c r="C833" t="s">
        <v>1047</v>
      </c>
      <c r="D833" t="str">
        <f t="shared" si="16"/>
        <v>UnrestrainedBeamW12x19</v>
      </c>
      <c r="E833">
        <v>35.200000000000003</v>
      </c>
      <c r="F833">
        <v>0.54</v>
      </c>
      <c r="G833">
        <v>2.93</v>
      </c>
      <c r="H833" t="s">
        <v>802</v>
      </c>
      <c r="I833">
        <v>3</v>
      </c>
    </row>
    <row r="834" spans="2:9" x14ac:dyDescent="0.2">
      <c r="B834" t="s">
        <v>802</v>
      </c>
      <c r="C834" t="s">
        <v>1048</v>
      </c>
      <c r="D834" t="str">
        <f t="shared" si="16"/>
        <v>UnrestrainedBeamW12x16</v>
      </c>
      <c r="E834">
        <v>35</v>
      </c>
      <c r="F834">
        <v>0.45700000000000002</v>
      </c>
      <c r="G834">
        <v>2.92</v>
      </c>
      <c r="H834" t="s">
        <v>802</v>
      </c>
      <c r="I834">
        <v>3</v>
      </c>
    </row>
    <row r="835" spans="2:9" x14ac:dyDescent="0.2">
      <c r="B835" t="s">
        <v>802</v>
      </c>
      <c r="C835" t="s">
        <v>1049</v>
      </c>
      <c r="D835" t="str">
        <f t="shared" si="16"/>
        <v>UnrestrainedBeamW12x14</v>
      </c>
      <c r="E835">
        <v>34.6</v>
      </c>
      <c r="F835">
        <v>0.40500000000000003</v>
      </c>
      <c r="G835">
        <v>2.88</v>
      </c>
      <c r="H835" t="s">
        <v>802</v>
      </c>
      <c r="I835">
        <v>3</v>
      </c>
    </row>
    <row r="836" spans="2:9" x14ac:dyDescent="0.2">
      <c r="B836" t="s">
        <v>802</v>
      </c>
      <c r="C836" t="s">
        <v>1050</v>
      </c>
      <c r="D836" t="str">
        <f t="shared" si="16"/>
        <v>UnrestrainedBeamW10x112</v>
      </c>
      <c r="E836">
        <v>51.5</v>
      </c>
      <c r="F836">
        <v>2.17</v>
      </c>
      <c r="G836">
        <v>4.29</v>
      </c>
      <c r="H836" t="s">
        <v>802</v>
      </c>
      <c r="I836">
        <v>3</v>
      </c>
    </row>
    <row r="837" spans="2:9" x14ac:dyDescent="0.2">
      <c r="B837" t="s">
        <v>802</v>
      </c>
      <c r="C837" t="s">
        <v>1051</v>
      </c>
      <c r="D837" t="str">
        <f t="shared" si="16"/>
        <v>UnrestrainedBeamW10x100</v>
      </c>
      <c r="E837">
        <v>50.7</v>
      </c>
      <c r="F837">
        <v>1.97</v>
      </c>
      <c r="G837">
        <v>4.2300000000000004</v>
      </c>
      <c r="H837" t="s">
        <v>802</v>
      </c>
      <c r="I837">
        <v>3</v>
      </c>
    </row>
    <row r="838" spans="2:9" x14ac:dyDescent="0.2">
      <c r="B838" t="s">
        <v>802</v>
      </c>
      <c r="C838" t="s">
        <v>1052</v>
      </c>
      <c r="D838" t="str">
        <f t="shared" si="16"/>
        <v>UnrestrainedBeamW10x88</v>
      </c>
      <c r="E838">
        <v>50.5</v>
      </c>
      <c r="F838">
        <v>1.74</v>
      </c>
      <c r="G838">
        <v>4.21</v>
      </c>
      <c r="H838" t="s">
        <v>802</v>
      </c>
      <c r="I838">
        <v>3</v>
      </c>
    </row>
    <row r="839" spans="2:9" x14ac:dyDescent="0.2">
      <c r="B839" t="s">
        <v>802</v>
      </c>
      <c r="C839" t="s">
        <v>1053</v>
      </c>
      <c r="D839" t="str">
        <f t="shared" si="16"/>
        <v>UnrestrainedBeamW10x77</v>
      </c>
      <c r="E839">
        <v>49.9</v>
      </c>
      <c r="F839">
        <v>1.54</v>
      </c>
      <c r="G839">
        <v>4.16</v>
      </c>
      <c r="H839" t="s">
        <v>802</v>
      </c>
      <c r="I839">
        <v>3</v>
      </c>
    </row>
    <row r="840" spans="2:9" x14ac:dyDescent="0.2">
      <c r="B840" t="s">
        <v>802</v>
      </c>
      <c r="C840" t="s">
        <v>1054</v>
      </c>
      <c r="D840" t="str">
        <f t="shared" si="16"/>
        <v>UnrestrainedBeamW10x68</v>
      </c>
      <c r="E840">
        <v>49.1</v>
      </c>
      <c r="F840">
        <v>1.38</v>
      </c>
      <c r="G840">
        <v>4.09</v>
      </c>
      <c r="H840" t="s">
        <v>802</v>
      </c>
      <c r="I840">
        <v>3</v>
      </c>
    </row>
    <row r="841" spans="2:9" x14ac:dyDescent="0.2">
      <c r="B841" t="s">
        <v>802</v>
      </c>
      <c r="C841" t="s">
        <v>1055</v>
      </c>
      <c r="D841" t="str">
        <f t="shared" si="16"/>
        <v>UnrestrainedBeamW10x60</v>
      </c>
      <c r="E841">
        <v>49.1</v>
      </c>
      <c r="F841">
        <v>1.22</v>
      </c>
      <c r="G841">
        <v>4.09</v>
      </c>
      <c r="H841" t="s">
        <v>802</v>
      </c>
      <c r="I841">
        <v>3</v>
      </c>
    </row>
    <row r="842" spans="2:9" x14ac:dyDescent="0.2">
      <c r="B842" t="s">
        <v>802</v>
      </c>
      <c r="C842" t="s">
        <v>1056</v>
      </c>
      <c r="D842" t="str">
        <f t="shared" si="16"/>
        <v>UnrestrainedBeamW10x54</v>
      </c>
      <c r="E842">
        <v>48.6</v>
      </c>
      <c r="F842">
        <v>1.1100000000000001</v>
      </c>
      <c r="G842">
        <v>4.05</v>
      </c>
      <c r="H842" t="s">
        <v>802</v>
      </c>
      <c r="I842">
        <v>3</v>
      </c>
    </row>
    <row r="843" spans="2:9" x14ac:dyDescent="0.2">
      <c r="B843" t="s">
        <v>802</v>
      </c>
      <c r="C843" t="s">
        <v>1057</v>
      </c>
      <c r="D843" t="str">
        <f t="shared" si="16"/>
        <v>UnrestrainedBeamW10x49</v>
      </c>
      <c r="E843">
        <v>48.3</v>
      </c>
      <c r="F843">
        <v>1.01</v>
      </c>
      <c r="G843">
        <v>4.03</v>
      </c>
      <c r="H843" t="s">
        <v>802</v>
      </c>
      <c r="I843">
        <v>3</v>
      </c>
    </row>
    <row r="844" spans="2:9" x14ac:dyDescent="0.2">
      <c r="B844" t="s">
        <v>802</v>
      </c>
      <c r="C844" t="s">
        <v>1058</v>
      </c>
      <c r="D844" t="str">
        <f t="shared" si="16"/>
        <v>UnrestrainedBeamW10x45</v>
      </c>
      <c r="E844">
        <v>42.6</v>
      </c>
      <c r="F844">
        <v>1.06</v>
      </c>
      <c r="G844">
        <v>3.55</v>
      </c>
      <c r="H844" t="s">
        <v>802</v>
      </c>
      <c r="I844">
        <v>3</v>
      </c>
    </row>
    <row r="845" spans="2:9" x14ac:dyDescent="0.2">
      <c r="B845" t="s">
        <v>802</v>
      </c>
      <c r="C845" t="s">
        <v>1059</v>
      </c>
      <c r="D845" t="str">
        <f t="shared" si="16"/>
        <v>UnrestrainedBeamW10x39</v>
      </c>
      <c r="E845">
        <v>42</v>
      </c>
      <c r="F845">
        <v>0.92900000000000005</v>
      </c>
      <c r="G845">
        <v>3.5</v>
      </c>
      <c r="H845" t="s">
        <v>802</v>
      </c>
      <c r="I845">
        <v>3</v>
      </c>
    </row>
    <row r="846" spans="2:9" x14ac:dyDescent="0.2">
      <c r="B846" t="s">
        <v>802</v>
      </c>
      <c r="C846" t="s">
        <v>1060</v>
      </c>
      <c r="D846" t="str">
        <f t="shared" si="16"/>
        <v>UnrestrainedBeamW10x33</v>
      </c>
      <c r="E846">
        <v>42</v>
      </c>
      <c r="F846">
        <v>0.78600000000000003</v>
      </c>
      <c r="G846">
        <v>3.5</v>
      </c>
      <c r="H846" t="s">
        <v>802</v>
      </c>
      <c r="I846">
        <v>3</v>
      </c>
    </row>
    <row r="847" spans="2:9" x14ac:dyDescent="0.2">
      <c r="B847" t="s">
        <v>802</v>
      </c>
      <c r="C847" t="s">
        <v>1061</v>
      </c>
      <c r="D847" t="str">
        <f t="shared" si="16"/>
        <v>UnrestrainedBeamW10x30</v>
      </c>
      <c r="E847">
        <v>37.1</v>
      </c>
      <c r="F847">
        <v>0.80900000000000005</v>
      </c>
      <c r="G847">
        <v>3.09</v>
      </c>
      <c r="H847" t="s">
        <v>802</v>
      </c>
      <c r="I847">
        <v>3</v>
      </c>
    </row>
    <row r="848" spans="2:9" x14ac:dyDescent="0.2">
      <c r="B848" t="s">
        <v>802</v>
      </c>
      <c r="C848" t="s">
        <v>1062</v>
      </c>
      <c r="D848" t="str">
        <f t="shared" si="16"/>
        <v>UnrestrainedBeamW10x26</v>
      </c>
      <c r="E848">
        <v>36.700000000000003</v>
      </c>
      <c r="F848">
        <v>0.70799999999999996</v>
      </c>
      <c r="G848">
        <v>3.06</v>
      </c>
      <c r="H848" t="s">
        <v>802</v>
      </c>
      <c r="I848">
        <v>3</v>
      </c>
    </row>
    <row r="849" spans="2:9" x14ac:dyDescent="0.2">
      <c r="B849" t="s">
        <v>802</v>
      </c>
      <c r="C849" t="s">
        <v>1063</v>
      </c>
      <c r="D849" t="str">
        <f t="shared" si="16"/>
        <v>UnrestrainedBeamW10x22</v>
      </c>
      <c r="E849">
        <v>36.299999999999997</v>
      </c>
      <c r="F849">
        <v>0.60599999999999998</v>
      </c>
      <c r="G849">
        <v>3.03</v>
      </c>
      <c r="H849" t="s">
        <v>802</v>
      </c>
      <c r="I849">
        <v>3</v>
      </c>
    </row>
    <row r="850" spans="2:9" x14ac:dyDescent="0.2">
      <c r="B850" t="s">
        <v>802</v>
      </c>
      <c r="C850" t="s">
        <v>1064</v>
      </c>
      <c r="D850" t="str">
        <f t="shared" si="16"/>
        <v>UnrestrainedBeamW10x19</v>
      </c>
      <c r="E850">
        <v>31.3</v>
      </c>
      <c r="F850">
        <v>0.60699999999999998</v>
      </c>
      <c r="G850">
        <v>2.61</v>
      </c>
      <c r="H850" t="s">
        <v>802</v>
      </c>
      <c r="I850">
        <v>3</v>
      </c>
    </row>
    <row r="851" spans="2:9" x14ac:dyDescent="0.2">
      <c r="B851" t="s">
        <v>802</v>
      </c>
      <c r="C851" t="s">
        <v>1065</v>
      </c>
      <c r="D851" t="str">
        <f t="shared" si="16"/>
        <v>UnrestrainedBeamW10x17</v>
      </c>
      <c r="E851">
        <v>31.3</v>
      </c>
      <c r="F851">
        <v>0.54300000000000004</v>
      </c>
      <c r="G851">
        <v>2.61</v>
      </c>
      <c r="H851" t="s">
        <v>802</v>
      </c>
      <c r="I851">
        <v>3</v>
      </c>
    </row>
    <row r="852" spans="2:9" x14ac:dyDescent="0.2">
      <c r="B852" t="s">
        <v>802</v>
      </c>
      <c r="C852" t="s">
        <v>1066</v>
      </c>
      <c r="D852" t="str">
        <f t="shared" si="16"/>
        <v>UnrestrainedBeamW10x15</v>
      </c>
      <c r="E852">
        <v>31</v>
      </c>
      <c r="F852">
        <v>0.48399999999999999</v>
      </c>
      <c r="G852">
        <v>2.58</v>
      </c>
      <c r="H852" t="s">
        <v>802</v>
      </c>
      <c r="I852">
        <v>3</v>
      </c>
    </row>
    <row r="853" spans="2:9" x14ac:dyDescent="0.2">
      <c r="B853" t="s">
        <v>802</v>
      </c>
      <c r="C853" t="s">
        <v>1067</v>
      </c>
      <c r="D853" t="str">
        <f t="shared" si="16"/>
        <v>UnrestrainedBeamW10x12</v>
      </c>
      <c r="E853">
        <v>30.6</v>
      </c>
      <c r="F853">
        <v>0.39200000000000002</v>
      </c>
      <c r="G853">
        <v>2.5499999999999998</v>
      </c>
      <c r="H853" t="s">
        <v>802</v>
      </c>
      <c r="I853">
        <v>3</v>
      </c>
    </row>
    <row r="854" spans="2:9" x14ac:dyDescent="0.2">
      <c r="B854" t="s">
        <v>802</v>
      </c>
      <c r="C854" t="s">
        <v>1068</v>
      </c>
      <c r="D854" t="str">
        <f t="shared" si="16"/>
        <v>UnrestrainedBeamW8x67</v>
      </c>
      <c r="E854">
        <v>40.700000000000003</v>
      </c>
      <c r="F854">
        <v>1.65</v>
      </c>
      <c r="G854">
        <v>3.39</v>
      </c>
      <c r="H854" t="s">
        <v>802</v>
      </c>
      <c r="I854">
        <v>3</v>
      </c>
    </row>
    <row r="855" spans="2:9" x14ac:dyDescent="0.2">
      <c r="B855" t="s">
        <v>802</v>
      </c>
      <c r="C855" t="s">
        <v>1069</v>
      </c>
      <c r="D855" t="str">
        <f t="shared" si="16"/>
        <v>UnrestrainedBeamW8x58</v>
      </c>
      <c r="E855">
        <v>40.200000000000003</v>
      </c>
      <c r="F855">
        <v>1.44</v>
      </c>
      <c r="G855">
        <v>3.35</v>
      </c>
      <c r="H855" t="s">
        <v>802</v>
      </c>
      <c r="I855">
        <v>3</v>
      </c>
    </row>
    <row r="856" spans="2:9" x14ac:dyDescent="0.2">
      <c r="B856" t="s">
        <v>802</v>
      </c>
      <c r="C856" t="s">
        <v>1070</v>
      </c>
      <c r="D856" t="str">
        <f t="shared" si="16"/>
        <v>UnrestrainedBeamW8x48</v>
      </c>
      <c r="E856">
        <v>39.700000000000003</v>
      </c>
      <c r="F856">
        <v>1.21</v>
      </c>
      <c r="G856">
        <v>3.31</v>
      </c>
      <c r="H856" t="s">
        <v>802</v>
      </c>
      <c r="I856">
        <v>3</v>
      </c>
    </row>
    <row r="857" spans="2:9" x14ac:dyDescent="0.2">
      <c r="B857" t="s">
        <v>802</v>
      </c>
      <c r="C857" t="s">
        <v>1071</v>
      </c>
      <c r="D857" t="str">
        <f t="shared" si="16"/>
        <v>UnrestrainedBeamW8x40</v>
      </c>
      <c r="E857">
        <v>39</v>
      </c>
      <c r="F857">
        <v>1.03</v>
      </c>
      <c r="G857">
        <v>3.25</v>
      </c>
      <c r="H857" t="s">
        <v>802</v>
      </c>
      <c r="I857">
        <v>3</v>
      </c>
    </row>
    <row r="858" spans="2:9" x14ac:dyDescent="0.2">
      <c r="B858" t="s">
        <v>802</v>
      </c>
      <c r="C858" t="s">
        <v>1072</v>
      </c>
      <c r="D858" t="str">
        <f t="shared" si="16"/>
        <v>UnrestrainedBeamW8x35</v>
      </c>
      <c r="E858">
        <v>38.6</v>
      </c>
      <c r="F858">
        <v>0.90700000000000003</v>
      </c>
      <c r="G858">
        <v>3.22</v>
      </c>
      <c r="H858" t="s">
        <v>802</v>
      </c>
      <c r="I858">
        <v>3</v>
      </c>
    </row>
    <row r="859" spans="2:9" x14ac:dyDescent="0.2">
      <c r="B859" t="s">
        <v>802</v>
      </c>
      <c r="C859" t="s">
        <v>1073</v>
      </c>
      <c r="D859" t="str">
        <f t="shared" si="16"/>
        <v>UnrestrainedBeamW8x31</v>
      </c>
      <c r="E859">
        <v>38.6</v>
      </c>
      <c r="F859">
        <v>0.80300000000000005</v>
      </c>
      <c r="G859">
        <v>3.22</v>
      </c>
      <c r="H859" t="s">
        <v>802</v>
      </c>
      <c r="I859">
        <v>3</v>
      </c>
    </row>
    <row r="860" spans="2:9" x14ac:dyDescent="0.2">
      <c r="B860" t="s">
        <v>802</v>
      </c>
      <c r="C860" t="s">
        <v>1074</v>
      </c>
      <c r="D860" t="str">
        <f t="shared" si="16"/>
        <v>UnrestrainedBeamW8x28</v>
      </c>
      <c r="E860">
        <v>34.200000000000003</v>
      </c>
      <c r="F860">
        <v>0.81899999999999995</v>
      </c>
      <c r="G860">
        <v>2.85</v>
      </c>
      <c r="H860" t="s">
        <v>802</v>
      </c>
      <c r="I860">
        <v>3</v>
      </c>
    </row>
    <row r="861" spans="2:9" x14ac:dyDescent="0.2">
      <c r="B861" t="s">
        <v>802</v>
      </c>
      <c r="C861" t="s">
        <v>1075</v>
      </c>
      <c r="D861" t="str">
        <f t="shared" si="16"/>
        <v>UnrestrainedBeamW8x24</v>
      </c>
      <c r="E861">
        <v>34.1</v>
      </c>
      <c r="F861">
        <v>0.70399999999999996</v>
      </c>
      <c r="G861">
        <v>2.84</v>
      </c>
      <c r="H861" t="s">
        <v>802</v>
      </c>
      <c r="I861">
        <v>3</v>
      </c>
    </row>
    <row r="862" spans="2:9" x14ac:dyDescent="0.2">
      <c r="B862" t="s">
        <v>802</v>
      </c>
      <c r="C862" t="s">
        <v>1076</v>
      </c>
      <c r="D862" t="str">
        <f t="shared" si="16"/>
        <v>UnrestrainedBeamW8x21</v>
      </c>
      <c r="E862">
        <v>31.1</v>
      </c>
      <c r="F862">
        <v>0.67500000000000004</v>
      </c>
      <c r="G862">
        <v>2.59</v>
      </c>
      <c r="H862" t="s">
        <v>802</v>
      </c>
      <c r="I862">
        <v>3</v>
      </c>
    </row>
    <row r="863" spans="2:9" x14ac:dyDescent="0.2">
      <c r="B863" t="s">
        <v>802</v>
      </c>
      <c r="C863" t="s">
        <v>1077</v>
      </c>
      <c r="D863" t="str">
        <f t="shared" si="16"/>
        <v>UnrestrainedBeamW8x18</v>
      </c>
      <c r="E863">
        <v>30.9</v>
      </c>
      <c r="F863">
        <v>0.58299999999999996</v>
      </c>
      <c r="G863">
        <v>2.58</v>
      </c>
      <c r="H863" t="s">
        <v>802</v>
      </c>
      <c r="I863">
        <v>3</v>
      </c>
    </row>
    <row r="864" spans="2:9" x14ac:dyDescent="0.2">
      <c r="B864" t="s">
        <v>802</v>
      </c>
      <c r="C864" t="s">
        <v>1078</v>
      </c>
      <c r="D864" t="str">
        <f t="shared" si="16"/>
        <v>UnrestrainedBeamW8x15</v>
      </c>
      <c r="E864">
        <v>27.2</v>
      </c>
      <c r="F864">
        <v>0.55100000000000005</v>
      </c>
      <c r="G864">
        <v>2.27</v>
      </c>
      <c r="H864" t="s">
        <v>802</v>
      </c>
      <c r="I864">
        <v>3</v>
      </c>
    </row>
    <row r="865" spans="2:9" x14ac:dyDescent="0.2">
      <c r="B865" t="s">
        <v>802</v>
      </c>
      <c r="C865" t="s">
        <v>1079</v>
      </c>
      <c r="D865" t="str">
        <f t="shared" si="16"/>
        <v>UnrestrainedBeamW8x13</v>
      </c>
      <c r="E865">
        <v>26.9</v>
      </c>
      <c r="F865">
        <v>0.48299999999999998</v>
      </c>
      <c r="G865">
        <v>2.2400000000000002</v>
      </c>
      <c r="H865" t="s">
        <v>802</v>
      </c>
      <c r="I865">
        <v>3</v>
      </c>
    </row>
    <row r="866" spans="2:9" x14ac:dyDescent="0.2">
      <c r="B866" t="s">
        <v>802</v>
      </c>
      <c r="C866" t="s">
        <v>1080</v>
      </c>
      <c r="D866" t="str">
        <f t="shared" si="16"/>
        <v>UnrestrainedBeamW8x10</v>
      </c>
      <c r="E866">
        <v>26.7</v>
      </c>
      <c r="F866">
        <v>0.375</v>
      </c>
      <c r="G866">
        <v>2.23</v>
      </c>
      <c r="H866" t="s">
        <v>802</v>
      </c>
      <c r="I866">
        <v>3</v>
      </c>
    </row>
    <row r="867" spans="2:9" x14ac:dyDescent="0.2">
      <c r="B867" t="s">
        <v>802</v>
      </c>
      <c r="C867" t="s">
        <v>1081</v>
      </c>
      <c r="D867" t="str">
        <f t="shared" ref="D867:D876" si="17">SUBSTITUTE(B867&amp;C867," ","")</f>
        <v>UnrestrainedBeamW6x25</v>
      </c>
      <c r="E867">
        <v>29.8</v>
      </c>
      <c r="F867">
        <v>0.83899999999999997</v>
      </c>
      <c r="G867">
        <v>2.48</v>
      </c>
      <c r="H867" t="s">
        <v>802</v>
      </c>
      <c r="I867">
        <v>3</v>
      </c>
    </row>
    <row r="868" spans="2:9" x14ac:dyDescent="0.2">
      <c r="B868" t="s">
        <v>802</v>
      </c>
      <c r="C868" t="s">
        <v>1082</v>
      </c>
      <c r="D868" t="str">
        <f t="shared" si="17"/>
        <v>UnrestrainedBeamW6x20</v>
      </c>
      <c r="E868">
        <v>29.5</v>
      </c>
      <c r="F868">
        <v>0.67800000000000005</v>
      </c>
      <c r="G868">
        <v>2.46</v>
      </c>
      <c r="H868" t="s">
        <v>802</v>
      </c>
      <c r="I868">
        <v>3</v>
      </c>
    </row>
    <row r="869" spans="2:9" x14ac:dyDescent="0.2">
      <c r="B869" t="s">
        <v>802</v>
      </c>
      <c r="C869" t="s">
        <v>1083</v>
      </c>
      <c r="D869" t="str">
        <f t="shared" si="17"/>
        <v>UnrestrainedBeamW6x15</v>
      </c>
      <c r="E869">
        <v>28.8</v>
      </c>
      <c r="F869">
        <v>0.52100000000000002</v>
      </c>
      <c r="G869">
        <v>2.4</v>
      </c>
      <c r="H869" t="s">
        <v>802</v>
      </c>
      <c r="I869">
        <v>3</v>
      </c>
    </row>
    <row r="870" spans="2:9" x14ac:dyDescent="0.2">
      <c r="B870" t="s">
        <v>802</v>
      </c>
      <c r="C870" t="s">
        <v>1102</v>
      </c>
      <c r="D870" t="str">
        <f t="shared" si="17"/>
        <v>UnrestrainedBeamW6x16</v>
      </c>
      <c r="E870">
        <v>23.4</v>
      </c>
      <c r="F870">
        <v>0.68400000000000005</v>
      </c>
      <c r="G870">
        <v>1.95</v>
      </c>
      <c r="H870" t="s">
        <v>802</v>
      </c>
      <c r="I870">
        <v>3</v>
      </c>
    </row>
    <row r="871" spans="2:9" x14ac:dyDescent="0.2">
      <c r="B871" t="s">
        <v>802</v>
      </c>
      <c r="C871" t="s">
        <v>1085</v>
      </c>
      <c r="D871" t="str">
        <f t="shared" si="17"/>
        <v>UnrestrainedBeamW6x12</v>
      </c>
      <c r="E871">
        <v>22.8</v>
      </c>
      <c r="F871">
        <v>0.52600000000000002</v>
      </c>
      <c r="G871">
        <v>1.9</v>
      </c>
      <c r="H871" t="s">
        <v>802</v>
      </c>
      <c r="I871">
        <v>3</v>
      </c>
    </row>
    <row r="872" spans="2:9" x14ac:dyDescent="0.2">
      <c r="B872" t="s">
        <v>802</v>
      </c>
      <c r="C872" t="s">
        <v>1086</v>
      </c>
      <c r="D872" t="str">
        <f t="shared" si="17"/>
        <v>UnrestrainedBeamW6x9</v>
      </c>
      <c r="E872">
        <v>22.6</v>
      </c>
      <c r="F872">
        <v>0.39800000000000002</v>
      </c>
      <c r="G872">
        <v>1.88</v>
      </c>
      <c r="H872" t="s">
        <v>802</v>
      </c>
      <c r="I872">
        <v>3</v>
      </c>
    </row>
    <row r="873" spans="2:9" x14ac:dyDescent="0.2">
      <c r="B873" t="s">
        <v>802</v>
      </c>
      <c r="C873" t="s">
        <v>1103</v>
      </c>
      <c r="D873" t="str">
        <f t="shared" si="17"/>
        <v>UnrestrainedBeamW6x8.5</v>
      </c>
      <c r="E873">
        <v>22.7</v>
      </c>
      <c r="F873">
        <v>0.374</v>
      </c>
      <c r="G873">
        <v>1.89</v>
      </c>
      <c r="H873" t="s">
        <v>802</v>
      </c>
      <c r="I873">
        <v>3</v>
      </c>
    </row>
    <row r="874" spans="2:9" x14ac:dyDescent="0.2">
      <c r="B874" t="s">
        <v>802</v>
      </c>
      <c r="C874" t="s">
        <v>1087</v>
      </c>
      <c r="D874" t="str">
        <f t="shared" si="17"/>
        <v>UnrestrainedBeamW5x19</v>
      </c>
      <c r="E874">
        <v>24.5</v>
      </c>
      <c r="F874">
        <v>0.77600000000000002</v>
      </c>
      <c r="G874">
        <v>2.04</v>
      </c>
      <c r="H874" t="s">
        <v>802</v>
      </c>
      <c r="I874">
        <v>3</v>
      </c>
    </row>
    <row r="875" spans="2:9" x14ac:dyDescent="0.2">
      <c r="B875" t="s">
        <v>802</v>
      </c>
      <c r="C875" t="s">
        <v>1084</v>
      </c>
      <c r="D875" t="str">
        <f t="shared" si="17"/>
        <v>UnrestrainedBeamW5x16</v>
      </c>
      <c r="E875">
        <v>24.1</v>
      </c>
      <c r="F875">
        <v>0.66400000000000003</v>
      </c>
      <c r="G875">
        <v>2.0099999999999998</v>
      </c>
      <c r="H875" t="s">
        <v>802</v>
      </c>
      <c r="I875">
        <v>3</v>
      </c>
    </row>
    <row r="876" spans="2:9" x14ac:dyDescent="0.2">
      <c r="B876" t="s">
        <v>802</v>
      </c>
      <c r="C876" t="s">
        <v>1088</v>
      </c>
      <c r="D876" t="str">
        <f t="shared" si="17"/>
        <v>UnrestrainedBeamW4x13</v>
      </c>
      <c r="E876">
        <v>19.399999999999999</v>
      </c>
      <c r="F876">
        <v>0.67</v>
      </c>
      <c r="G876">
        <v>1.62</v>
      </c>
      <c r="H876" t="s">
        <v>802</v>
      </c>
      <c r="I876">
        <v>3</v>
      </c>
    </row>
    <row r="878" spans="2:9" x14ac:dyDescent="0.2">
      <c r="B878" t="s">
        <v>801</v>
      </c>
      <c r="C878" t="s">
        <v>824</v>
      </c>
      <c r="D878" t="str">
        <f>SUBSTITUTE(B878&amp;C878," ","")</f>
        <v>RestrainedBeamW44x335</v>
      </c>
      <c r="E878">
        <v>133</v>
      </c>
      <c r="F878">
        <v>2.52</v>
      </c>
      <c r="G878">
        <v>11.1</v>
      </c>
      <c r="H878" t="s">
        <v>801</v>
      </c>
      <c r="I878">
        <v>4</v>
      </c>
    </row>
    <row r="879" spans="2:9" x14ac:dyDescent="0.2">
      <c r="B879" t="s">
        <v>801</v>
      </c>
      <c r="C879" t="s">
        <v>825</v>
      </c>
      <c r="D879" t="str">
        <f t="shared" ref="D879:D942" si="18">SUBSTITUTE(B879&amp;C879," ","")</f>
        <v>RestrainedBeamW44x290</v>
      </c>
      <c r="E879">
        <v>132</v>
      </c>
      <c r="F879">
        <v>2.2000000000000002</v>
      </c>
      <c r="G879">
        <v>11</v>
      </c>
      <c r="H879" t="s">
        <v>801</v>
      </c>
      <c r="I879">
        <v>4</v>
      </c>
    </row>
    <row r="880" spans="2:9" x14ac:dyDescent="0.2">
      <c r="B880" t="s">
        <v>801</v>
      </c>
      <c r="C880" t="s">
        <v>826</v>
      </c>
      <c r="D880" t="str">
        <f t="shared" si="18"/>
        <v>RestrainedBeamW44x262</v>
      </c>
      <c r="E880">
        <v>131</v>
      </c>
      <c r="F880">
        <v>2</v>
      </c>
      <c r="G880">
        <v>10.9</v>
      </c>
      <c r="H880" t="s">
        <v>801</v>
      </c>
      <c r="I880">
        <v>4</v>
      </c>
    </row>
    <row r="881" spans="2:9" x14ac:dyDescent="0.2">
      <c r="B881" t="s">
        <v>801</v>
      </c>
      <c r="C881" t="s">
        <v>827</v>
      </c>
      <c r="D881" t="str">
        <f t="shared" si="18"/>
        <v>RestrainedBeamW44x230</v>
      </c>
      <c r="E881">
        <v>130</v>
      </c>
      <c r="F881">
        <v>1.77</v>
      </c>
      <c r="G881">
        <v>10.8</v>
      </c>
      <c r="H881" t="s">
        <v>801</v>
      </c>
      <c r="I881">
        <v>4</v>
      </c>
    </row>
    <row r="882" spans="2:9" x14ac:dyDescent="0.2">
      <c r="B882" t="s">
        <v>801</v>
      </c>
      <c r="C882" t="s">
        <v>828</v>
      </c>
      <c r="D882" t="str">
        <f t="shared" si="18"/>
        <v>RestrainedBeamW40x593</v>
      </c>
      <c r="E882">
        <v>130</v>
      </c>
      <c r="F882">
        <v>4.5599999999999996</v>
      </c>
      <c r="G882">
        <v>10.8</v>
      </c>
      <c r="H882" t="s">
        <v>801</v>
      </c>
      <c r="I882">
        <v>4</v>
      </c>
    </row>
    <row r="883" spans="2:9" x14ac:dyDescent="0.2">
      <c r="B883" t="s">
        <v>801</v>
      </c>
      <c r="C883" t="s">
        <v>829</v>
      </c>
      <c r="D883" t="str">
        <f t="shared" si="18"/>
        <v>RestrainedBeamW40x503</v>
      </c>
      <c r="E883">
        <v>128</v>
      </c>
      <c r="F883">
        <v>3.93</v>
      </c>
      <c r="G883">
        <v>10.7</v>
      </c>
      <c r="H883" t="s">
        <v>801</v>
      </c>
      <c r="I883">
        <v>4</v>
      </c>
    </row>
    <row r="884" spans="2:9" x14ac:dyDescent="0.2">
      <c r="B884" t="s">
        <v>801</v>
      </c>
      <c r="C884" t="s">
        <v>830</v>
      </c>
      <c r="D884" t="str">
        <f t="shared" si="18"/>
        <v>RestrainedBeamW40x431</v>
      </c>
      <c r="E884">
        <v>126</v>
      </c>
      <c r="F884">
        <v>3.42</v>
      </c>
      <c r="G884">
        <v>10.5</v>
      </c>
      <c r="H884" t="s">
        <v>801</v>
      </c>
      <c r="I884">
        <v>4</v>
      </c>
    </row>
    <row r="885" spans="2:9" x14ac:dyDescent="0.2">
      <c r="B885" t="s">
        <v>801</v>
      </c>
      <c r="C885" t="s">
        <v>831</v>
      </c>
      <c r="D885" t="str">
        <f t="shared" si="18"/>
        <v>RestrainedBeamW40x397</v>
      </c>
      <c r="E885">
        <v>126</v>
      </c>
      <c r="F885">
        <v>3.15</v>
      </c>
      <c r="G885">
        <v>10.5</v>
      </c>
      <c r="H885" t="s">
        <v>801</v>
      </c>
      <c r="I885">
        <v>4</v>
      </c>
    </row>
    <row r="886" spans="2:9" x14ac:dyDescent="0.2">
      <c r="B886" t="s">
        <v>801</v>
      </c>
      <c r="C886" t="s">
        <v>832</v>
      </c>
      <c r="D886" t="str">
        <f t="shared" si="18"/>
        <v>RestrainedBeamW40x372</v>
      </c>
      <c r="E886">
        <v>125</v>
      </c>
      <c r="F886">
        <v>2.98</v>
      </c>
      <c r="G886">
        <v>10.4</v>
      </c>
      <c r="H886" t="s">
        <v>801</v>
      </c>
      <c r="I886">
        <v>4</v>
      </c>
    </row>
    <row r="887" spans="2:9" x14ac:dyDescent="0.2">
      <c r="B887" t="s">
        <v>801</v>
      </c>
      <c r="C887" t="s">
        <v>833</v>
      </c>
      <c r="D887" t="str">
        <f t="shared" si="18"/>
        <v>RestrainedBeamW40x362</v>
      </c>
      <c r="E887">
        <v>125</v>
      </c>
      <c r="F887">
        <v>2.9</v>
      </c>
      <c r="G887">
        <v>10.4</v>
      </c>
      <c r="H887" t="s">
        <v>801</v>
      </c>
      <c r="I887">
        <v>4</v>
      </c>
    </row>
    <row r="888" spans="2:9" x14ac:dyDescent="0.2">
      <c r="B888" t="s">
        <v>801</v>
      </c>
      <c r="C888" t="s">
        <v>834</v>
      </c>
      <c r="D888" t="str">
        <f t="shared" si="18"/>
        <v>RestrainedBeamW40x324</v>
      </c>
      <c r="E888">
        <v>124</v>
      </c>
      <c r="F888">
        <v>2.61</v>
      </c>
      <c r="G888">
        <v>10.3</v>
      </c>
      <c r="H888" t="s">
        <v>801</v>
      </c>
      <c r="I888">
        <v>4</v>
      </c>
    </row>
    <row r="889" spans="2:9" x14ac:dyDescent="0.2">
      <c r="B889" t="s">
        <v>801</v>
      </c>
      <c r="C889" t="s">
        <v>835</v>
      </c>
      <c r="D889" t="str">
        <f t="shared" si="18"/>
        <v>RestrainedBeamW40x297</v>
      </c>
      <c r="E889">
        <v>123</v>
      </c>
      <c r="F889">
        <v>2.41</v>
      </c>
      <c r="G889">
        <v>10.3</v>
      </c>
      <c r="H889" t="s">
        <v>801</v>
      </c>
      <c r="I889">
        <v>4</v>
      </c>
    </row>
    <row r="890" spans="2:9" x14ac:dyDescent="0.2">
      <c r="B890" t="s">
        <v>801</v>
      </c>
      <c r="C890" t="s">
        <v>836</v>
      </c>
      <c r="D890" t="str">
        <f t="shared" si="18"/>
        <v>RestrainedBeamW40x277</v>
      </c>
      <c r="E890">
        <v>123</v>
      </c>
      <c r="F890">
        <v>2.25</v>
      </c>
      <c r="G890">
        <v>10.3</v>
      </c>
      <c r="H890" t="s">
        <v>801</v>
      </c>
      <c r="I890">
        <v>4</v>
      </c>
    </row>
    <row r="891" spans="2:9" x14ac:dyDescent="0.2">
      <c r="B891" t="s">
        <v>801</v>
      </c>
      <c r="C891" t="s">
        <v>837</v>
      </c>
      <c r="D891" t="str">
        <f t="shared" si="18"/>
        <v>RestrainedBeamW40x249</v>
      </c>
      <c r="E891">
        <v>123</v>
      </c>
      <c r="F891">
        <v>2.02</v>
      </c>
      <c r="G891">
        <v>10.3</v>
      </c>
      <c r="H891" t="s">
        <v>801</v>
      </c>
      <c r="I891">
        <v>4</v>
      </c>
    </row>
    <row r="892" spans="2:9" x14ac:dyDescent="0.2">
      <c r="B892" t="s">
        <v>801</v>
      </c>
      <c r="C892" t="s">
        <v>838</v>
      </c>
      <c r="D892" t="str">
        <f t="shared" si="18"/>
        <v>RestrainedBeamW40x215</v>
      </c>
      <c r="E892">
        <v>122</v>
      </c>
      <c r="F892">
        <v>1.76</v>
      </c>
      <c r="G892">
        <v>10.199999999999999</v>
      </c>
      <c r="H892" t="s">
        <v>801</v>
      </c>
      <c r="I892">
        <v>4</v>
      </c>
    </row>
    <row r="893" spans="2:9" x14ac:dyDescent="0.2">
      <c r="B893" t="s">
        <v>801</v>
      </c>
      <c r="C893" t="s">
        <v>839</v>
      </c>
      <c r="D893" t="str">
        <f t="shared" si="18"/>
        <v>RestrainedBeamW40x199</v>
      </c>
      <c r="E893">
        <v>121</v>
      </c>
      <c r="F893">
        <v>1.64</v>
      </c>
      <c r="G893">
        <v>10.1</v>
      </c>
      <c r="H893" t="s">
        <v>801</v>
      </c>
      <c r="I893">
        <v>4</v>
      </c>
    </row>
    <row r="894" spans="2:9" x14ac:dyDescent="0.2">
      <c r="B894" t="s">
        <v>801</v>
      </c>
      <c r="C894" t="s">
        <v>840</v>
      </c>
      <c r="D894" t="str">
        <f t="shared" si="18"/>
        <v>RestrainedBeamW40x392</v>
      </c>
      <c r="E894">
        <v>116</v>
      </c>
      <c r="F894">
        <v>3.38</v>
      </c>
      <c r="G894">
        <v>9.67</v>
      </c>
      <c r="H894" t="s">
        <v>801</v>
      </c>
      <c r="I894">
        <v>4</v>
      </c>
    </row>
    <row r="895" spans="2:9" x14ac:dyDescent="0.2">
      <c r="B895" t="s">
        <v>801</v>
      </c>
      <c r="C895" t="s">
        <v>841</v>
      </c>
      <c r="D895" t="str">
        <f t="shared" si="18"/>
        <v>RestrainedBeamW40x331</v>
      </c>
      <c r="E895">
        <v>114</v>
      </c>
      <c r="F895">
        <v>2.9</v>
      </c>
      <c r="G895">
        <v>9.5</v>
      </c>
      <c r="H895" t="s">
        <v>801</v>
      </c>
      <c r="I895">
        <v>4</v>
      </c>
    </row>
    <row r="896" spans="2:9" x14ac:dyDescent="0.2">
      <c r="B896" t="s">
        <v>801</v>
      </c>
      <c r="C896" t="s">
        <v>842</v>
      </c>
      <c r="D896" t="str">
        <f t="shared" si="18"/>
        <v>RestrainedBeamW40x327</v>
      </c>
      <c r="E896">
        <v>113</v>
      </c>
      <c r="F896">
        <v>2.89</v>
      </c>
      <c r="G896">
        <v>9.42</v>
      </c>
      <c r="H896" t="s">
        <v>801</v>
      </c>
      <c r="I896">
        <v>4</v>
      </c>
    </row>
    <row r="897" spans="2:9" x14ac:dyDescent="0.2">
      <c r="B897" t="s">
        <v>801</v>
      </c>
      <c r="C897" t="s">
        <v>843</v>
      </c>
      <c r="D897" t="str">
        <f t="shared" si="18"/>
        <v>RestrainedBeamW40x278</v>
      </c>
      <c r="E897">
        <v>112</v>
      </c>
      <c r="F897">
        <v>2.48</v>
      </c>
      <c r="G897">
        <v>9.33</v>
      </c>
      <c r="H897" t="s">
        <v>801</v>
      </c>
      <c r="I897">
        <v>4</v>
      </c>
    </row>
    <row r="898" spans="2:9" x14ac:dyDescent="0.2">
      <c r="B898" t="s">
        <v>801</v>
      </c>
      <c r="C898" t="s">
        <v>844</v>
      </c>
      <c r="D898" t="str">
        <f t="shared" si="18"/>
        <v>RestrainedBeamW40x264</v>
      </c>
      <c r="E898">
        <v>112</v>
      </c>
      <c r="F898">
        <v>2.36</v>
      </c>
      <c r="G898">
        <v>9.33</v>
      </c>
      <c r="H898" t="s">
        <v>801</v>
      </c>
      <c r="I898">
        <v>4</v>
      </c>
    </row>
    <row r="899" spans="2:9" x14ac:dyDescent="0.2">
      <c r="B899" t="s">
        <v>801</v>
      </c>
      <c r="C899" t="s">
        <v>845</v>
      </c>
      <c r="D899" t="str">
        <f t="shared" si="18"/>
        <v>RestrainedBeamW40x235</v>
      </c>
      <c r="E899">
        <v>112</v>
      </c>
      <c r="F899">
        <v>2.1</v>
      </c>
      <c r="G899">
        <v>9.33</v>
      </c>
      <c r="H899" t="s">
        <v>801</v>
      </c>
      <c r="I899">
        <v>4</v>
      </c>
    </row>
    <row r="900" spans="2:9" x14ac:dyDescent="0.2">
      <c r="B900" t="s">
        <v>801</v>
      </c>
      <c r="C900" t="s">
        <v>846</v>
      </c>
      <c r="D900" t="str">
        <f t="shared" si="18"/>
        <v>RestrainedBeamW40x211</v>
      </c>
      <c r="E900">
        <v>111</v>
      </c>
      <c r="F900">
        <v>1.9</v>
      </c>
      <c r="G900">
        <v>9.25</v>
      </c>
      <c r="H900" t="s">
        <v>801</v>
      </c>
      <c r="I900">
        <v>4</v>
      </c>
    </row>
    <row r="901" spans="2:9" x14ac:dyDescent="0.2">
      <c r="B901" t="s">
        <v>801</v>
      </c>
      <c r="C901" t="s">
        <v>847</v>
      </c>
      <c r="D901" t="str">
        <f t="shared" si="18"/>
        <v>RestrainedBeamW40x183</v>
      </c>
      <c r="E901">
        <v>110</v>
      </c>
      <c r="F901">
        <v>1.66</v>
      </c>
      <c r="G901">
        <v>9.17</v>
      </c>
      <c r="H901" t="s">
        <v>801</v>
      </c>
      <c r="I901">
        <v>4</v>
      </c>
    </row>
    <row r="902" spans="2:9" x14ac:dyDescent="0.2">
      <c r="B902" t="s">
        <v>801</v>
      </c>
      <c r="C902" t="s">
        <v>848</v>
      </c>
      <c r="D902" t="str">
        <f t="shared" si="18"/>
        <v>RestrainedBeamW40x167</v>
      </c>
      <c r="E902">
        <v>109</v>
      </c>
      <c r="F902">
        <v>1.53</v>
      </c>
      <c r="G902">
        <v>9.08</v>
      </c>
      <c r="H902" t="s">
        <v>801</v>
      </c>
      <c r="I902">
        <v>4</v>
      </c>
    </row>
    <row r="903" spans="2:9" x14ac:dyDescent="0.2">
      <c r="B903" t="s">
        <v>801</v>
      </c>
      <c r="C903" t="s">
        <v>849</v>
      </c>
      <c r="D903" t="str">
        <f t="shared" si="18"/>
        <v>RestrainedBeamW40x149</v>
      </c>
      <c r="E903">
        <v>109</v>
      </c>
      <c r="F903">
        <v>1.37</v>
      </c>
      <c r="G903">
        <v>9.08</v>
      </c>
      <c r="H903" t="s">
        <v>801</v>
      </c>
      <c r="I903">
        <v>4</v>
      </c>
    </row>
    <row r="904" spans="2:9" x14ac:dyDescent="0.2">
      <c r="B904" t="s">
        <v>801</v>
      </c>
      <c r="C904" t="s">
        <v>850</v>
      </c>
      <c r="D904" t="str">
        <f t="shared" si="18"/>
        <v>RestrainedBeamW36x798</v>
      </c>
      <c r="E904">
        <v>131</v>
      </c>
      <c r="F904">
        <v>6.09</v>
      </c>
      <c r="G904">
        <v>10.9</v>
      </c>
      <c r="H904" t="s">
        <v>801</v>
      </c>
      <c r="I904">
        <v>4</v>
      </c>
    </row>
    <row r="905" spans="2:9" x14ac:dyDescent="0.2">
      <c r="B905" t="s">
        <v>801</v>
      </c>
      <c r="C905" t="s">
        <v>851</v>
      </c>
      <c r="D905" t="str">
        <f t="shared" si="18"/>
        <v>RestrainedBeamW36x650</v>
      </c>
      <c r="E905">
        <v>128</v>
      </c>
      <c r="F905">
        <v>5.08</v>
      </c>
      <c r="G905">
        <v>10.7</v>
      </c>
      <c r="H905" t="s">
        <v>801</v>
      </c>
      <c r="I905">
        <v>4</v>
      </c>
    </row>
    <row r="906" spans="2:9" x14ac:dyDescent="0.2">
      <c r="B906" t="s">
        <v>801</v>
      </c>
      <c r="C906" t="s">
        <v>852</v>
      </c>
      <c r="D906" t="str">
        <f t="shared" si="18"/>
        <v>RestrainedBeamW36x527</v>
      </c>
      <c r="E906">
        <v>125</v>
      </c>
      <c r="F906">
        <v>4.22</v>
      </c>
      <c r="G906">
        <v>10.4</v>
      </c>
      <c r="H906" t="s">
        <v>801</v>
      </c>
      <c r="I906">
        <v>4</v>
      </c>
    </row>
    <row r="907" spans="2:9" x14ac:dyDescent="0.2">
      <c r="B907" t="s">
        <v>801</v>
      </c>
      <c r="C907" t="s">
        <v>853</v>
      </c>
      <c r="D907" t="str">
        <f t="shared" si="18"/>
        <v>RestrainedBeamW36x439</v>
      </c>
      <c r="E907">
        <v>123</v>
      </c>
      <c r="F907">
        <v>3.57</v>
      </c>
      <c r="G907">
        <v>10.3</v>
      </c>
      <c r="H907" t="s">
        <v>801</v>
      </c>
      <c r="I907">
        <v>4</v>
      </c>
    </row>
    <row r="908" spans="2:9" x14ac:dyDescent="0.2">
      <c r="B908" t="s">
        <v>801</v>
      </c>
      <c r="C908" t="s">
        <v>854</v>
      </c>
      <c r="D908" t="str">
        <f t="shared" si="18"/>
        <v>RestrainedBeamW36x393</v>
      </c>
      <c r="E908">
        <v>121</v>
      </c>
      <c r="F908">
        <v>3.25</v>
      </c>
      <c r="G908">
        <v>10.1</v>
      </c>
      <c r="H908" t="s">
        <v>801</v>
      </c>
      <c r="I908">
        <v>4</v>
      </c>
    </row>
    <row r="909" spans="2:9" x14ac:dyDescent="0.2">
      <c r="B909" t="s">
        <v>801</v>
      </c>
      <c r="C909" t="s">
        <v>855</v>
      </c>
      <c r="D909" t="str">
        <f t="shared" si="18"/>
        <v>RestrainedBeamW36x359</v>
      </c>
      <c r="E909">
        <v>121</v>
      </c>
      <c r="F909">
        <v>2.97</v>
      </c>
      <c r="G909">
        <v>10.1</v>
      </c>
      <c r="H909" t="s">
        <v>801</v>
      </c>
      <c r="I909">
        <v>4</v>
      </c>
    </row>
    <row r="910" spans="2:9" x14ac:dyDescent="0.2">
      <c r="B910" t="s">
        <v>801</v>
      </c>
      <c r="C910" t="s">
        <v>856</v>
      </c>
      <c r="D910" t="str">
        <f t="shared" si="18"/>
        <v>RestrainedBeamW36x328</v>
      </c>
      <c r="E910">
        <v>120</v>
      </c>
      <c r="F910">
        <v>2.73</v>
      </c>
      <c r="G910">
        <v>10</v>
      </c>
      <c r="H910" t="s">
        <v>801</v>
      </c>
      <c r="I910">
        <v>4</v>
      </c>
    </row>
    <row r="911" spans="2:9" x14ac:dyDescent="0.2">
      <c r="B911" t="s">
        <v>801</v>
      </c>
      <c r="C911" t="s">
        <v>857</v>
      </c>
      <c r="D911" t="str">
        <f t="shared" si="18"/>
        <v>RestrainedBeamW36x300</v>
      </c>
      <c r="E911">
        <v>120</v>
      </c>
      <c r="F911">
        <v>2.5</v>
      </c>
      <c r="G911">
        <v>10</v>
      </c>
      <c r="H911" t="s">
        <v>801</v>
      </c>
      <c r="I911">
        <v>4</v>
      </c>
    </row>
    <row r="912" spans="2:9" x14ac:dyDescent="0.2">
      <c r="B912" t="s">
        <v>801</v>
      </c>
      <c r="C912" t="s">
        <v>858</v>
      </c>
      <c r="D912" t="str">
        <f t="shared" si="18"/>
        <v>RestrainedBeamW36x280</v>
      </c>
      <c r="E912">
        <v>119</v>
      </c>
      <c r="F912">
        <v>2.35</v>
      </c>
      <c r="G912">
        <v>9.92</v>
      </c>
      <c r="H912" t="s">
        <v>801</v>
      </c>
      <c r="I912">
        <v>4</v>
      </c>
    </row>
    <row r="913" spans="2:9" x14ac:dyDescent="0.2">
      <c r="B913" t="s">
        <v>801</v>
      </c>
      <c r="C913" t="s">
        <v>859</v>
      </c>
      <c r="D913" t="str">
        <f t="shared" si="18"/>
        <v>RestrainedBeamW36x260</v>
      </c>
      <c r="E913">
        <v>119</v>
      </c>
      <c r="F913">
        <v>2.1800000000000002</v>
      </c>
      <c r="G913">
        <v>9.92</v>
      </c>
      <c r="H913" t="s">
        <v>801</v>
      </c>
      <c r="I913">
        <v>4</v>
      </c>
    </row>
    <row r="914" spans="2:9" x14ac:dyDescent="0.2">
      <c r="B914" t="s">
        <v>801</v>
      </c>
      <c r="C914" t="s">
        <v>860</v>
      </c>
      <c r="D914" t="str">
        <f t="shared" si="18"/>
        <v>RestrainedBeamW36x245</v>
      </c>
      <c r="E914">
        <v>118</v>
      </c>
      <c r="F914">
        <v>2.08</v>
      </c>
      <c r="G914">
        <v>9.83</v>
      </c>
      <c r="H914" t="s">
        <v>801</v>
      </c>
      <c r="I914">
        <v>4</v>
      </c>
    </row>
    <row r="915" spans="2:9" x14ac:dyDescent="0.2">
      <c r="B915" t="s">
        <v>801</v>
      </c>
      <c r="C915" t="s">
        <v>861</v>
      </c>
      <c r="D915" t="str">
        <f t="shared" si="18"/>
        <v>RestrainedBeamW36x230</v>
      </c>
      <c r="E915">
        <v>118</v>
      </c>
      <c r="F915">
        <v>1.95</v>
      </c>
      <c r="G915">
        <v>9.83</v>
      </c>
      <c r="H915" t="s">
        <v>801</v>
      </c>
      <c r="I915">
        <v>4</v>
      </c>
    </row>
    <row r="916" spans="2:9" x14ac:dyDescent="0.2">
      <c r="B916" t="s">
        <v>801</v>
      </c>
      <c r="C916" t="s">
        <v>862</v>
      </c>
      <c r="D916" t="str">
        <f t="shared" si="18"/>
        <v>RestrainedBeamW36x256</v>
      </c>
      <c r="E916">
        <v>108</v>
      </c>
      <c r="F916">
        <v>2.37</v>
      </c>
      <c r="G916">
        <v>9</v>
      </c>
      <c r="H916" t="s">
        <v>801</v>
      </c>
      <c r="I916">
        <v>4</v>
      </c>
    </row>
    <row r="917" spans="2:9" x14ac:dyDescent="0.2">
      <c r="B917" t="s">
        <v>801</v>
      </c>
      <c r="C917" t="s">
        <v>863</v>
      </c>
      <c r="D917" t="str">
        <f t="shared" si="18"/>
        <v>RestrainedBeamW36x232</v>
      </c>
      <c r="E917">
        <v>108</v>
      </c>
      <c r="F917">
        <v>2.15</v>
      </c>
      <c r="G917">
        <v>9</v>
      </c>
      <c r="H917" t="s">
        <v>801</v>
      </c>
      <c r="I917">
        <v>4</v>
      </c>
    </row>
    <row r="918" spans="2:9" x14ac:dyDescent="0.2">
      <c r="B918" t="s">
        <v>801</v>
      </c>
      <c r="C918" t="s">
        <v>864</v>
      </c>
      <c r="D918" t="str">
        <f t="shared" si="18"/>
        <v>RestrainedBeamW36x210</v>
      </c>
      <c r="E918">
        <v>107</v>
      </c>
      <c r="F918">
        <v>1.96</v>
      </c>
      <c r="G918">
        <v>8.92</v>
      </c>
      <c r="H918" t="s">
        <v>801</v>
      </c>
      <c r="I918">
        <v>4</v>
      </c>
    </row>
    <row r="919" spans="2:9" x14ac:dyDescent="0.2">
      <c r="B919" t="s">
        <v>801</v>
      </c>
      <c r="C919" t="s">
        <v>865</v>
      </c>
      <c r="D919" t="str">
        <f t="shared" si="18"/>
        <v>RestrainedBeamW36x194</v>
      </c>
      <c r="E919">
        <v>107</v>
      </c>
      <c r="F919">
        <v>1.81</v>
      </c>
      <c r="G919">
        <v>8.92</v>
      </c>
      <c r="H919" t="s">
        <v>801</v>
      </c>
      <c r="I919">
        <v>4</v>
      </c>
    </row>
    <row r="920" spans="2:9" x14ac:dyDescent="0.2">
      <c r="B920" t="s">
        <v>801</v>
      </c>
      <c r="C920" t="s">
        <v>866</v>
      </c>
      <c r="D920" t="str">
        <f t="shared" si="18"/>
        <v>RestrainedBeamW36x182</v>
      </c>
      <c r="E920">
        <v>106</v>
      </c>
      <c r="F920">
        <v>1.72</v>
      </c>
      <c r="G920">
        <v>8.83</v>
      </c>
      <c r="H920" t="s">
        <v>801</v>
      </c>
      <c r="I920">
        <v>4</v>
      </c>
    </row>
    <row r="921" spans="2:9" x14ac:dyDescent="0.2">
      <c r="B921" t="s">
        <v>801</v>
      </c>
      <c r="C921" t="s">
        <v>867</v>
      </c>
      <c r="D921" t="str">
        <f t="shared" si="18"/>
        <v>RestrainedBeamW36x170</v>
      </c>
      <c r="E921">
        <v>106</v>
      </c>
      <c r="F921">
        <v>1.6</v>
      </c>
      <c r="G921">
        <v>8.83</v>
      </c>
      <c r="H921" t="s">
        <v>801</v>
      </c>
      <c r="I921">
        <v>4</v>
      </c>
    </row>
    <row r="922" spans="2:9" x14ac:dyDescent="0.2">
      <c r="B922" t="s">
        <v>801</v>
      </c>
      <c r="C922" t="s">
        <v>868</v>
      </c>
      <c r="D922" t="str">
        <f t="shared" si="18"/>
        <v>RestrainedBeamW36x160</v>
      </c>
      <c r="E922">
        <v>106</v>
      </c>
      <c r="F922">
        <v>1.51</v>
      </c>
      <c r="G922">
        <v>8.83</v>
      </c>
      <c r="H922" t="s">
        <v>801</v>
      </c>
      <c r="I922">
        <v>4</v>
      </c>
    </row>
    <row r="923" spans="2:9" x14ac:dyDescent="0.2">
      <c r="B923" t="s">
        <v>801</v>
      </c>
      <c r="C923" t="s">
        <v>869</v>
      </c>
      <c r="D923" t="str">
        <f t="shared" si="18"/>
        <v>RestrainedBeamW36x150</v>
      </c>
      <c r="E923">
        <v>105</v>
      </c>
      <c r="F923">
        <v>1.43</v>
      </c>
      <c r="G923">
        <v>8.75</v>
      </c>
      <c r="H923" t="s">
        <v>801</v>
      </c>
      <c r="I923">
        <v>4</v>
      </c>
    </row>
    <row r="924" spans="2:9" x14ac:dyDescent="0.2">
      <c r="B924" t="s">
        <v>801</v>
      </c>
      <c r="C924" t="s">
        <v>870</v>
      </c>
      <c r="D924" t="str">
        <f t="shared" si="18"/>
        <v>RestrainedBeamW36x135</v>
      </c>
      <c r="E924">
        <v>105</v>
      </c>
      <c r="F924">
        <v>1.29</v>
      </c>
      <c r="G924">
        <v>8.75</v>
      </c>
      <c r="H924" t="s">
        <v>801</v>
      </c>
      <c r="I924">
        <v>4</v>
      </c>
    </row>
    <row r="925" spans="2:9" x14ac:dyDescent="0.2">
      <c r="B925" t="s">
        <v>801</v>
      </c>
      <c r="C925" t="s">
        <v>871</v>
      </c>
      <c r="D925" t="str">
        <f t="shared" si="18"/>
        <v>RestrainedBeamW33x387</v>
      </c>
      <c r="E925">
        <v>117</v>
      </c>
      <c r="F925">
        <v>3.31</v>
      </c>
      <c r="G925">
        <v>9.75</v>
      </c>
      <c r="H925" t="s">
        <v>801</v>
      </c>
      <c r="I925">
        <v>4</v>
      </c>
    </row>
    <row r="926" spans="2:9" x14ac:dyDescent="0.2">
      <c r="B926" t="s">
        <v>801</v>
      </c>
      <c r="C926" t="s">
        <v>872</v>
      </c>
      <c r="D926" t="str">
        <f t="shared" si="18"/>
        <v>RestrainedBeamW33x354</v>
      </c>
      <c r="E926">
        <v>116</v>
      </c>
      <c r="F926">
        <v>3.05</v>
      </c>
      <c r="G926">
        <v>9.67</v>
      </c>
      <c r="H926" t="s">
        <v>801</v>
      </c>
      <c r="I926">
        <v>4</v>
      </c>
    </row>
    <row r="927" spans="2:9" x14ac:dyDescent="0.2">
      <c r="B927" t="s">
        <v>801</v>
      </c>
      <c r="C927" t="s">
        <v>873</v>
      </c>
      <c r="D927" t="str">
        <f t="shared" si="18"/>
        <v>RestrainedBeamW33x318</v>
      </c>
      <c r="E927">
        <v>115</v>
      </c>
      <c r="F927">
        <v>2.77</v>
      </c>
      <c r="G927">
        <v>9.58</v>
      </c>
      <c r="H927" t="s">
        <v>801</v>
      </c>
      <c r="I927">
        <v>4</v>
      </c>
    </row>
    <row r="928" spans="2:9" x14ac:dyDescent="0.2">
      <c r="B928" t="s">
        <v>801</v>
      </c>
      <c r="C928" t="s">
        <v>874</v>
      </c>
      <c r="D928" t="str">
        <f t="shared" si="18"/>
        <v>RestrainedBeamW33x291</v>
      </c>
      <c r="E928">
        <v>114</v>
      </c>
      <c r="F928">
        <v>2.5499999999999998</v>
      </c>
      <c r="G928">
        <v>9.5</v>
      </c>
      <c r="H928" t="s">
        <v>801</v>
      </c>
      <c r="I928">
        <v>4</v>
      </c>
    </row>
    <row r="929" spans="2:9" x14ac:dyDescent="0.2">
      <c r="B929" t="s">
        <v>801</v>
      </c>
      <c r="C929" t="s">
        <v>875</v>
      </c>
      <c r="D929" t="str">
        <f t="shared" si="18"/>
        <v>RestrainedBeamW33x263</v>
      </c>
      <c r="E929">
        <v>113</v>
      </c>
      <c r="F929">
        <v>2.33</v>
      </c>
      <c r="G929">
        <v>9.42</v>
      </c>
      <c r="H929" t="s">
        <v>801</v>
      </c>
      <c r="I929">
        <v>4</v>
      </c>
    </row>
    <row r="930" spans="2:9" x14ac:dyDescent="0.2">
      <c r="B930" t="s">
        <v>801</v>
      </c>
      <c r="C930" t="s">
        <v>876</v>
      </c>
      <c r="D930" t="str">
        <f t="shared" si="18"/>
        <v>RestrainedBeamW33x241</v>
      </c>
      <c r="E930">
        <v>113</v>
      </c>
      <c r="F930">
        <v>2.13</v>
      </c>
      <c r="G930">
        <v>9.42</v>
      </c>
      <c r="H930" t="s">
        <v>801</v>
      </c>
      <c r="I930">
        <v>4</v>
      </c>
    </row>
    <row r="931" spans="2:9" x14ac:dyDescent="0.2">
      <c r="B931" t="s">
        <v>801</v>
      </c>
      <c r="C931" t="s">
        <v>877</v>
      </c>
      <c r="D931" t="str">
        <f t="shared" si="18"/>
        <v>RestrainedBeamW33x221</v>
      </c>
      <c r="E931">
        <v>112</v>
      </c>
      <c r="F931">
        <v>1.97</v>
      </c>
      <c r="G931">
        <v>9.33</v>
      </c>
      <c r="H931" t="s">
        <v>801</v>
      </c>
      <c r="I931">
        <v>4</v>
      </c>
    </row>
    <row r="932" spans="2:9" x14ac:dyDescent="0.2">
      <c r="B932" t="s">
        <v>801</v>
      </c>
      <c r="C932" t="s">
        <v>878</v>
      </c>
      <c r="D932" t="str">
        <f t="shared" si="18"/>
        <v>RestrainedBeamW33x201</v>
      </c>
      <c r="E932">
        <v>112</v>
      </c>
      <c r="F932">
        <v>1.79</v>
      </c>
      <c r="G932">
        <v>9.33</v>
      </c>
      <c r="H932" t="s">
        <v>801</v>
      </c>
      <c r="I932">
        <v>4</v>
      </c>
    </row>
    <row r="933" spans="2:9" x14ac:dyDescent="0.2">
      <c r="B933" t="s">
        <v>801</v>
      </c>
      <c r="C933" t="s">
        <v>879</v>
      </c>
      <c r="D933" t="str">
        <f t="shared" si="18"/>
        <v>RestrainedBeamW33x169</v>
      </c>
      <c r="E933">
        <v>99.6</v>
      </c>
      <c r="F933">
        <v>1.7</v>
      </c>
      <c r="G933">
        <v>8.3000000000000007</v>
      </c>
      <c r="H933" t="s">
        <v>801</v>
      </c>
      <c r="I933">
        <v>4</v>
      </c>
    </row>
    <row r="934" spans="2:9" x14ac:dyDescent="0.2">
      <c r="B934" t="s">
        <v>801</v>
      </c>
      <c r="C934" t="s">
        <v>880</v>
      </c>
      <c r="D934" t="str">
        <f t="shared" si="18"/>
        <v>RestrainedBeamW33x152</v>
      </c>
      <c r="E934">
        <v>99.3</v>
      </c>
      <c r="F934">
        <v>1.53</v>
      </c>
      <c r="G934">
        <v>8.2799999999999994</v>
      </c>
      <c r="H934" t="s">
        <v>801</v>
      </c>
      <c r="I934">
        <v>4</v>
      </c>
    </row>
    <row r="935" spans="2:9" x14ac:dyDescent="0.2">
      <c r="B935" t="s">
        <v>801</v>
      </c>
      <c r="C935" t="s">
        <v>881</v>
      </c>
      <c r="D935" t="str">
        <f t="shared" si="18"/>
        <v>RestrainedBeamW33x141</v>
      </c>
      <c r="E935">
        <v>98.4</v>
      </c>
      <c r="F935">
        <v>1.43</v>
      </c>
      <c r="G935">
        <v>8.1999999999999993</v>
      </c>
      <c r="H935" t="s">
        <v>801</v>
      </c>
      <c r="I935">
        <v>4</v>
      </c>
    </row>
    <row r="936" spans="2:9" x14ac:dyDescent="0.2">
      <c r="B936" t="s">
        <v>801</v>
      </c>
      <c r="C936" t="s">
        <v>882</v>
      </c>
      <c r="D936" t="str">
        <f t="shared" si="18"/>
        <v>RestrainedBeamW33x130</v>
      </c>
      <c r="E936">
        <v>98.3</v>
      </c>
      <c r="F936">
        <v>1.32</v>
      </c>
      <c r="G936">
        <v>8.19</v>
      </c>
      <c r="H936" t="s">
        <v>801</v>
      </c>
      <c r="I936">
        <v>4</v>
      </c>
    </row>
    <row r="937" spans="2:9" x14ac:dyDescent="0.2">
      <c r="B937" t="s">
        <v>801</v>
      </c>
      <c r="C937" t="s">
        <v>883</v>
      </c>
      <c r="D937" t="str">
        <f t="shared" si="18"/>
        <v>RestrainedBeamW33x118</v>
      </c>
      <c r="E937">
        <v>97.8</v>
      </c>
      <c r="F937">
        <v>1.21</v>
      </c>
      <c r="G937">
        <v>8.15</v>
      </c>
      <c r="H937" t="s">
        <v>801</v>
      </c>
      <c r="I937">
        <v>4</v>
      </c>
    </row>
    <row r="938" spans="2:9" x14ac:dyDescent="0.2">
      <c r="B938" t="s">
        <v>801</v>
      </c>
      <c r="C938" t="s">
        <v>884</v>
      </c>
      <c r="D938" t="str">
        <f t="shared" si="18"/>
        <v>RestrainedBeamW30x391</v>
      </c>
      <c r="E938">
        <v>109</v>
      </c>
      <c r="F938">
        <v>3.59</v>
      </c>
      <c r="G938">
        <v>9.08</v>
      </c>
      <c r="H938" t="s">
        <v>801</v>
      </c>
      <c r="I938">
        <v>4</v>
      </c>
    </row>
    <row r="939" spans="2:9" x14ac:dyDescent="0.2">
      <c r="B939" t="s">
        <v>801</v>
      </c>
      <c r="C939" t="s">
        <v>885</v>
      </c>
      <c r="D939" t="str">
        <f t="shared" si="18"/>
        <v>RestrainedBeamW30x357</v>
      </c>
      <c r="E939">
        <v>108</v>
      </c>
      <c r="F939">
        <v>3.31</v>
      </c>
      <c r="G939">
        <v>9</v>
      </c>
      <c r="H939" t="s">
        <v>801</v>
      </c>
      <c r="I939">
        <v>4</v>
      </c>
    </row>
    <row r="940" spans="2:9" x14ac:dyDescent="0.2">
      <c r="B940" t="s">
        <v>801</v>
      </c>
      <c r="C940" t="s">
        <v>886</v>
      </c>
      <c r="D940" t="str">
        <f t="shared" si="18"/>
        <v>RestrainedBeamW30x326</v>
      </c>
      <c r="E940">
        <v>107</v>
      </c>
      <c r="F940">
        <v>3.05</v>
      </c>
      <c r="G940">
        <v>8.92</v>
      </c>
      <c r="H940" t="s">
        <v>801</v>
      </c>
      <c r="I940">
        <v>4</v>
      </c>
    </row>
    <row r="941" spans="2:9" x14ac:dyDescent="0.2">
      <c r="B941" t="s">
        <v>801</v>
      </c>
      <c r="C941" t="s">
        <v>887</v>
      </c>
      <c r="D941" t="str">
        <f t="shared" si="18"/>
        <v>RestrainedBeamW30x292</v>
      </c>
      <c r="E941">
        <v>107</v>
      </c>
      <c r="F941">
        <v>2.73</v>
      </c>
      <c r="G941">
        <v>8.92</v>
      </c>
      <c r="H941" t="s">
        <v>801</v>
      </c>
      <c r="I941">
        <v>4</v>
      </c>
    </row>
    <row r="942" spans="2:9" x14ac:dyDescent="0.2">
      <c r="B942" t="s">
        <v>801</v>
      </c>
      <c r="C942" t="s">
        <v>888</v>
      </c>
      <c r="D942" t="str">
        <f t="shared" si="18"/>
        <v>RestrainedBeamW30x261</v>
      </c>
      <c r="E942">
        <v>106</v>
      </c>
      <c r="F942">
        <v>2.46</v>
      </c>
      <c r="G942">
        <v>8.83</v>
      </c>
      <c r="H942" t="s">
        <v>801</v>
      </c>
      <c r="I942">
        <v>4</v>
      </c>
    </row>
    <row r="943" spans="2:9" x14ac:dyDescent="0.2">
      <c r="B943" t="s">
        <v>801</v>
      </c>
      <c r="C943" t="s">
        <v>889</v>
      </c>
      <c r="D943" t="str">
        <f t="shared" ref="D943:D1006" si="19">SUBSTITUTE(B943&amp;C943," ","")</f>
        <v>RestrainedBeamW30x235</v>
      </c>
      <c r="E943">
        <v>105</v>
      </c>
      <c r="F943">
        <v>2.2400000000000002</v>
      </c>
      <c r="G943">
        <v>8.75</v>
      </c>
      <c r="H943" t="s">
        <v>801</v>
      </c>
      <c r="I943">
        <v>4</v>
      </c>
    </row>
    <row r="944" spans="2:9" x14ac:dyDescent="0.2">
      <c r="B944" t="s">
        <v>801</v>
      </c>
      <c r="C944" t="s">
        <v>890</v>
      </c>
      <c r="D944" t="str">
        <f t="shared" si="19"/>
        <v>RestrainedBeamW30x211</v>
      </c>
      <c r="E944">
        <v>105</v>
      </c>
      <c r="F944">
        <v>2.0099999999999998</v>
      </c>
      <c r="G944">
        <v>8.75</v>
      </c>
      <c r="H944" t="s">
        <v>801</v>
      </c>
      <c r="I944">
        <v>4</v>
      </c>
    </row>
    <row r="945" spans="2:9" x14ac:dyDescent="0.2">
      <c r="B945" t="s">
        <v>801</v>
      </c>
      <c r="C945" t="s">
        <v>891</v>
      </c>
      <c r="D945" t="str">
        <f t="shared" si="19"/>
        <v>RestrainedBeamW30x191</v>
      </c>
      <c r="E945">
        <v>103</v>
      </c>
      <c r="F945">
        <v>1.85</v>
      </c>
      <c r="G945">
        <v>8.58</v>
      </c>
      <c r="H945" t="s">
        <v>801</v>
      </c>
      <c r="I945">
        <v>4</v>
      </c>
    </row>
    <row r="946" spans="2:9" x14ac:dyDescent="0.2">
      <c r="B946" t="s">
        <v>801</v>
      </c>
      <c r="C946" t="s">
        <v>892</v>
      </c>
      <c r="D946" t="str">
        <f t="shared" si="19"/>
        <v>RestrainedBeamW30x173</v>
      </c>
      <c r="E946">
        <v>104</v>
      </c>
      <c r="F946">
        <v>1.66</v>
      </c>
      <c r="G946">
        <v>8.67</v>
      </c>
      <c r="H946" t="s">
        <v>801</v>
      </c>
      <c r="I946">
        <v>4</v>
      </c>
    </row>
    <row r="947" spans="2:9" x14ac:dyDescent="0.2">
      <c r="B947" t="s">
        <v>801</v>
      </c>
      <c r="C947" t="s">
        <v>893</v>
      </c>
      <c r="D947" t="str">
        <f t="shared" si="19"/>
        <v>RestrainedBeamW30x148</v>
      </c>
      <c r="E947">
        <v>90.3</v>
      </c>
      <c r="F947">
        <v>1.64</v>
      </c>
      <c r="G947">
        <v>7.53</v>
      </c>
      <c r="H947" t="s">
        <v>801</v>
      </c>
      <c r="I947">
        <v>4</v>
      </c>
    </row>
    <row r="948" spans="2:9" x14ac:dyDescent="0.2">
      <c r="B948" t="s">
        <v>801</v>
      </c>
      <c r="C948" t="s">
        <v>894</v>
      </c>
      <c r="D948" t="str">
        <f t="shared" si="19"/>
        <v>RestrainedBeamW30x132</v>
      </c>
      <c r="E948">
        <v>89.5</v>
      </c>
      <c r="F948">
        <v>1.47</v>
      </c>
      <c r="G948">
        <v>7.46</v>
      </c>
      <c r="H948" t="s">
        <v>801</v>
      </c>
      <c r="I948">
        <v>4</v>
      </c>
    </row>
    <row r="949" spans="2:9" x14ac:dyDescent="0.2">
      <c r="B949" t="s">
        <v>801</v>
      </c>
      <c r="C949" t="s">
        <v>895</v>
      </c>
      <c r="D949" t="str">
        <f t="shared" si="19"/>
        <v>RestrainedBeamW30x124</v>
      </c>
      <c r="E949">
        <v>89.3</v>
      </c>
      <c r="F949">
        <v>1.39</v>
      </c>
      <c r="G949">
        <v>7.44</v>
      </c>
      <c r="H949" t="s">
        <v>801</v>
      </c>
      <c r="I949">
        <v>4</v>
      </c>
    </row>
    <row r="950" spans="2:9" x14ac:dyDescent="0.2">
      <c r="B950" t="s">
        <v>801</v>
      </c>
      <c r="C950" t="s">
        <v>896</v>
      </c>
      <c r="D950" t="str">
        <f t="shared" si="19"/>
        <v>RestrainedBeamW30x116</v>
      </c>
      <c r="E950">
        <v>89.1</v>
      </c>
      <c r="F950">
        <v>1.3</v>
      </c>
      <c r="G950">
        <v>7.43</v>
      </c>
      <c r="H950" t="s">
        <v>801</v>
      </c>
      <c r="I950">
        <v>4</v>
      </c>
    </row>
    <row r="951" spans="2:9" x14ac:dyDescent="0.2">
      <c r="B951" t="s">
        <v>801</v>
      </c>
      <c r="C951" t="s">
        <v>897</v>
      </c>
      <c r="D951" t="str">
        <f t="shared" si="19"/>
        <v>RestrainedBeamW30x108</v>
      </c>
      <c r="E951">
        <v>88.9</v>
      </c>
      <c r="F951">
        <v>1.21</v>
      </c>
      <c r="G951">
        <v>7.41</v>
      </c>
      <c r="H951" t="s">
        <v>801</v>
      </c>
      <c r="I951">
        <v>4</v>
      </c>
    </row>
    <row r="952" spans="2:9" x14ac:dyDescent="0.2">
      <c r="B952" t="s">
        <v>801</v>
      </c>
      <c r="C952" t="s">
        <v>898</v>
      </c>
      <c r="D952" t="str">
        <f t="shared" si="19"/>
        <v>RestrainedBeamW30x99</v>
      </c>
      <c r="E952">
        <v>88.5</v>
      </c>
      <c r="F952">
        <v>1.1200000000000001</v>
      </c>
      <c r="G952">
        <v>7.38</v>
      </c>
      <c r="H952" t="s">
        <v>801</v>
      </c>
      <c r="I952">
        <v>4</v>
      </c>
    </row>
    <row r="953" spans="2:9" x14ac:dyDescent="0.2">
      <c r="B953" t="s">
        <v>801</v>
      </c>
      <c r="C953" t="s">
        <v>899</v>
      </c>
      <c r="D953" t="str">
        <f t="shared" si="19"/>
        <v>RestrainedBeamW30x90</v>
      </c>
      <c r="E953">
        <v>88</v>
      </c>
      <c r="F953">
        <v>1.02</v>
      </c>
      <c r="G953">
        <v>7.33</v>
      </c>
      <c r="H953" t="s">
        <v>801</v>
      </c>
      <c r="I953">
        <v>4</v>
      </c>
    </row>
    <row r="954" spans="2:9" x14ac:dyDescent="0.2">
      <c r="B954" t="s">
        <v>801</v>
      </c>
      <c r="C954" t="s">
        <v>900</v>
      </c>
      <c r="D954" t="str">
        <f t="shared" si="19"/>
        <v>RestrainedBeamW27x539</v>
      </c>
      <c r="E954">
        <v>106</v>
      </c>
      <c r="F954">
        <v>5.08</v>
      </c>
      <c r="G954">
        <v>8.83</v>
      </c>
      <c r="H954" t="s">
        <v>801</v>
      </c>
      <c r="I954">
        <v>4</v>
      </c>
    </row>
    <row r="955" spans="2:9" x14ac:dyDescent="0.2">
      <c r="B955" t="s">
        <v>801</v>
      </c>
      <c r="C955" t="s">
        <v>901</v>
      </c>
      <c r="D955" t="str">
        <f t="shared" si="19"/>
        <v>RestrainedBeamW27x368</v>
      </c>
      <c r="E955">
        <v>101</v>
      </c>
      <c r="F955">
        <v>3.64</v>
      </c>
      <c r="G955">
        <v>8.42</v>
      </c>
      <c r="H955" t="s">
        <v>801</v>
      </c>
      <c r="I955">
        <v>4</v>
      </c>
    </row>
    <row r="956" spans="2:9" x14ac:dyDescent="0.2">
      <c r="B956" t="s">
        <v>801</v>
      </c>
      <c r="C956" t="s">
        <v>902</v>
      </c>
      <c r="D956" t="str">
        <f t="shared" si="19"/>
        <v>RestrainedBeamW27x336</v>
      </c>
      <c r="E956">
        <v>100</v>
      </c>
      <c r="F956">
        <v>3.36</v>
      </c>
      <c r="G956">
        <v>8.33</v>
      </c>
      <c r="H956" t="s">
        <v>801</v>
      </c>
      <c r="I956">
        <v>4</v>
      </c>
    </row>
    <row r="957" spans="2:9" x14ac:dyDescent="0.2">
      <c r="B957" t="s">
        <v>801</v>
      </c>
      <c r="C957" t="s">
        <v>903</v>
      </c>
      <c r="D957" t="str">
        <f t="shared" si="19"/>
        <v>RestrainedBeamW27x307</v>
      </c>
      <c r="E957">
        <v>98.8</v>
      </c>
      <c r="F957">
        <v>3.11</v>
      </c>
      <c r="G957">
        <v>8.23</v>
      </c>
      <c r="H957" t="s">
        <v>801</v>
      </c>
      <c r="I957">
        <v>4</v>
      </c>
    </row>
    <row r="958" spans="2:9" x14ac:dyDescent="0.2">
      <c r="B958" t="s">
        <v>801</v>
      </c>
      <c r="C958" t="s">
        <v>904</v>
      </c>
      <c r="D958" t="str">
        <f t="shared" si="19"/>
        <v>RestrainedBeamW27x281</v>
      </c>
      <c r="E958">
        <v>98.2</v>
      </c>
      <c r="F958">
        <v>2.86</v>
      </c>
      <c r="G958">
        <v>8.18</v>
      </c>
      <c r="H958" t="s">
        <v>801</v>
      </c>
      <c r="I958">
        <v>4</v>
      </c>
    </row>
    <row r="959" spans="2:9" x14ac:dyDescent="0.2">
      <c r="B959" t="s">
        <v>801</v>
      </c>
      <c r="C959" t="s">
        <v>905</v>
      </c>
      <c r="D959" t="str">
        <f t="shared" si="19"/>
        <v>RestrainedBeamW27x258</v>
      </c>
      <c r="E959">
        <v>97.7</v>
      </c>
      <c r="F959">
        <v>2.64</v>
      </c>
      <c r="G959">
        <v>8.14</v>
      </c>
      <c r="H959" t="s">
        <v>801</v>
      </c>
      <c r="I959">
        <v>4</v>
      </c>
    </row>
    <row r="960" spans="2:9" x14ac:dyDescent="0.2">
      <c r="B960" t="s">
        <v>801</v>
      </c>
      <c r="C960" t="s">
        <v>906</v>
      </c>
      <c r="D960" t="str">
        <f t="shared" si="19"/>
        <v>RestrainedBeamW27x235</v>
      </c>
      <c r="E960">
        <v>96.6</v>
      </c>
      <c r="F960">
        <v>2.4300000000000002</v>
      </c>
      <c r="G960">
        <v>8.0500000000000007</v>
      </c>
      <c r="H960" t="s">
        <v>801</v>
      </c>
      <c r="I960">
        <v>4</v>
      </c>
    </row>
    <row r="961" spans="2:9" x14ac:dyDescent="0.2">
      <c r="B961" t="s">
        <v>801</v>
      </c>
      <c r="C961" t="s">
        <v>907</v>
      </c>
      <c r="D961" t="str">
        <f t="shared" si="19"/>
        <v>RestrainedBeamW27x217</v>
      </c>
      <c r="E961">
        <v>96</v>
      </c>
      <c r="F961">
        <v>2.2599999999999998</v>
      </c>
      <c r="G961">
        <v>8</v>
      </c>
      <c r="H961" t="s">
        <v>801</v>
      </c>
      <c r="I961">
        <v>4</v>
      </c>
    </row>
    <row r="962" spans="2:9" x14ac:dyDescent="0.2">
      <c r="B962" t="s">
        <v>801</v>
      </c>
      <c r="C962" t="s">
        <v>908</v>
      </c>
      <c r="D962" t="str">
        <f t="shared" si="19"/>
        <v>RestrainedBeamW27x194</v>
      </c>
      <c r="E962">
        <v>95.6</v>
      </c>
      <c r="F962">
        <v>2.0299999999999998</v>
      </c>
      <c r="G962">
        <v>7.97</v>
      </c>
      <c r="H962" t="s">
        <v>801</v>
      </c>
      <c r="I962">
        <v>4</v>
      </c>
    </row>
    <row r="963" spans="2:9" x14ac:dyDescent="0.2">
      <c r="B963" t="s">
        <v>801</v>
      </c>
      <c r="C963" t="s">
        <v>909</v>
      </c>
      <c r="D963" t="str">
        <f t="shared" si="19"/>
        <v>RestrainedBeamW27x178</v>
      </c>
      <c r="E963">
        <v>95</v>
      </c>
      <c r="F963">
        <v>1.87</v>
      </c>
      <c r="G963">
        <v>7.92</v>
      </c>
      <c r="H963" t="s">
        <v>801</v>
      </c>
      <c r="I963">
        <v>4</v>
      </c>
    </row>
    <row r="964" spans="2:9" x14ac:dyDescent="0.2">
      <c r="B964" t="s">
        <v>801</v>
      </c>
      <c r="C964" t="s">
        <v>910</v>
      </c>
      <c r="D964" t="str">
        <f t="shared" si="19"/>
        <v>RestrainedBeamW27x161</v>
      </c>
      <c r="E964">
        <v>94.6</v>
      </c>
      <c r="F964">
        <v>1.7</v>
      </c>
      <c r="G964">
        <v>7.88</v>
      </c>
      <c r="H964" t="s">
        <v>801</v>
      </c>
      <c r="I964">
        <v>4</v>
      </c>
    </row>
    <row r="965" spans="2:9" x14ac:dyDescent="0.2">
      <c r="B965" t="s">
        <v>801</v>
      </c>
      <c r="C965" t="s">
        <v>911</v>
      </c>
      <c r="D965" t="str">
        <f t="shared" si="19"/>
        <v>RestrainedBeamW27x146</v>
      </c>
      <c r="E965">
        <v>94.3</v>
      </c>
      <c r="F965">
        <v>1.55</v>
      </c>
      <c r="G965">
        <v>7.86</v>
      </c>
      <c r="H965" t="s">
        <v>801</v>
      </c>
      <c r="I965">
        <v>4</v>
      </c>
    </row>
    <row r="966" spans="2:9" x14ac:dyDescent="0.2">
      <c r="B966" t="s">
        <v>801</v>
      </c>
      <c r="C966" t="s">
        <v>912</v>
      </c>
      <c r="D966" t="str">
        <f t="shared" si="19"/>
        <v>RestrainedBeamW27x129</v>
      </c>
      <c r="E966">
        <v>82.8</v>
      </c>
      <c r="F966">
        <v>1.56</v>
      </c>
      <c r="G966">
        <v>6.9</v>
      </c>
      <c r="H966" t="s">
        <v>801</v>
      </c>
      <c r="I966">
        <v>4</v>
      </c>
    </row>
    <row r="967" spans="2:9" x14ac:dyDescent="0.2">
      <c r="B967" t="s">
        <v>801</v>
      </c>
      <c r="C967" t="s">
        <v>913</v>
      </c>
      <c r="D967" t="str">
        <f t="shared" si="19"/>
        <v>RestrainedBeamW27x114</v>
      </c>
      <c r="E967">
        <v>82.3</v>
      </c>
      <c r="F967">
        <v>1.39</v>
      </c>
      <c r="G967">
        <v>6.86</v>
      </c>
      <c r="H967" t="s">
        <v>801</v>
      </c>
      <c r="I967">
        <v>4</v>
      </c>
    </row>
    <row r="968" spans="2:9" x14ac:dyDescent="0.2">
      <c r="B968" t="s">
        <v>801</v>
      </c>
      <c r="C968" t="s">
        <v>914</v>
      </c>
      <c r="D968" t="str">
        <f t="shared" si="19"/>
        <v>RestrainedBeamW27x102</v>
      </c>
      <c r="E968">
        <v>82.1</v>
      </c>
      <c r="F968">
        <v>1.24</v>
      </c>
      <c r="G968">
        <v>6.84</v>
      </c>
      <c r="H968" t="s">
        <v>801</v>
      </c>
      <c r="I968">
        <v>4</v>
      </c>
    </row>
    <row r="969" spans="2:9" x14ac:dyDescent="0.2">
      <c r="B969" t="s">
        <v>801</v>
      </c>
      <c r="C969" t="s">
        <v>915</v>
      </c>
      <c r="D969" t="str">
        <f t="shared" si="19"/>
        <v>RestrainedBeamW27x94</v>
      </c>
      <c r="E969">
        <v>81.5</v>
      </c>
      <c r="F969">
        <v>1.1499999999999999</v>
      </c>
      <c r="G969">
        <v>6.79</v>
      </c>
      <c r="H969" t="s">
        <v>801</v>
      </c>
      <c r="I969">
        <v>4</v>
      </c>
    </row>
    <row r="970" spans="2:9" x14ac:dyDescent="0.2">
      <c r="B970" t="s">
        <v>801</v>
      </c>
      <c r="C970" t="s">
        <v>916</v>
      </c>
      <c r="D970" t="str">
        <f t="shared" si="19"/>
        <v>RestrainedBeamW27x84</v>
      </c>
      <c r="E970">
        <v>81.2</v>
      </c>
      <c r="F970">
        <v>1.03</v>
      </c>
      <c r="G970">
        <v>6.77</v>
      </c>
      <c r="H970" t="s">
        <v>801</v>
      </c>
      <c r="I970">
        <v>4</v>
      </c>
    </row>
    <row r="971" spans="2:9" x14ac:dyDescent="0.2">
      <c r="B971" t="s">
        <v>801</v>
      </c>
      <c r="C971" t="s">
        <v>917</v>
      </c>
      <c r="D971" t="str">
        <f t="shared" si="19"/>
        <v>RestrainedBeamW24x370</v>
      </c>
      <c r="E971">
        <v>92.9</v>
      </c>
      <c r="F971">
        <v>3.98</v>
      </c>
      <c r="G971">
        <v>7.74</v>
      </c>
      <c r="H971" t="s">
        <v>801</v>
      </c>
      <c r="I971">
        <v>4</v>
      </c>
    </row>
    <row r="972" spans="2:9" x14ac:dyDescent="0.2">
      <c r="B972" t="s">
        <v>801</v>
      </c>
      <c r="C972" t="s">
        <v>918</v>
      </c>
      <c r="D972" t="str">
        <f t="shared" si="19"/>
        <v>RestrainedBeamW24x335</v>
      </c>
      <c r="E972">
        <v>91.5</v>
      </c>
      <c r="F972">
        <v>3.66</v>
      </c>
      <c r="G972">
        <v>7.63</v>
      </c>
      <c r="H972" t="s">
        <v>801</v>
      </c>
      <c r="I972">
        <v>4</v>
      </c>
    </row>
    <row r="973" spans="2:9" x14ac:dyDescent="0.2">
      <c r="B973" t="s">
        <v>801</v>
      </c>
      <c r="C973" t="s">
        <v>919</v>
      </c>
      <c r="D973" t="str">
        <f t="shared" si="19"/>
        <v>RestrainedBeamW24x306</v>
      </c>
      <c r="E973">
        <v>90.8</v>
      </c>
      <c r="F973">
        <v>3.37</v>
      </c>
      <c r="G973">
        <v>7.57</v>
      </c>
      <c r="H973" t="s">
        <v>801</v>
      </c>
      <c r="I973">
        <v>4</v>
      </c>
    </row>
    <row r="974" spans="2:9" x14ac:dyDescent="0.2">
      <c r="B974" t="s">
        <v>801</v>
      </c>
      <c r="C974" t="s">
        <v>920</v>
      </c>
      <c r="D974" t="str">
        <f t="shared" si="19"/>
        <v>RestrainedBeamW24x279</v>
      </c>
      <c r="E974">
        <v>89.7</v>
      </c>
      <c r="F974">
        <v>3.11</v>
      </c>
      <c r="G974">
        <v>7.48</v>
      </c>
      <c r="H974" t="s">
        <v>801</v>
      </c>
      <c r="I974">
        <v>4</v>
      </c>
    </row>
    <row r="975" spans="2:9" x14ac:dyDescent="0.2">
      <c r="B975" t="s">
        <v>801</v>
      </c>
      <c r="C975" t="s">
        <v>921</v>
      </c>
      <c r="D975" t="str">
        <f t="shared" si="19"/>
        <v>RestrainedBeamW24x250</v>
      </c>
      <c r="E975">
        <v>89</v>
      </c>
      <c r="F975">
        <v>2.81</v>
      </c>
      <c r="G975">
        <v>7.42</v>
      </c>
      <c r="H975" t="s">
        <v>801</v>
      </c>
      <c r="I975">
        <v>4</v>
      </c>
    </row>
    <row r="976" spans="2:9" x14ac:dyDescent="0.2">
      <c r="B976" t="s">
        <v>801</v>
      </c>
      <c r="C976" t="s">
        <v>922</v>
      </c>
      <c r="D976" t="str">
        <f t="shared" si="19"/>
        <v>RestrainedBeamW24x229</v>
      </c>
      <c r="E976">
        <v>88.1</v>
      </c>
      <c r="F976">
        <v>2.6</v>
      </c>
      <c r="G976">
        <v>7.34</v>
      </c>
      <c r="H976" t="s">
        <v>801</v>
      </c>
      <c r="I976">
        <v>4</v>
      </c>
    </row>
    <row r="977" spans="2:9" x14ac:dyDescent="0.2">
      <c r="B977" t="s">
        <v>801</v>
      </c>
      <c r="C977" t="s">
        <v>923</v>
      </c>
      <c r="D977" t="str">
        <f t="shared" si="19"/>
        <v>RestrainedBeamW24x207</v>
      </c>
      <c r="E977">
        <v>87.6</v>
      </c>
      <c r="F977">
        <v>2.36</v>
      </c>
      <c r="G977">
        <v>7.3</v>
      </c>
      <c r="H977" t="s">
        <v>801</v>
      </c>
      <c r="I977">
        <v>4</v>
      </c>
    </row>
    <row r="978" spans="2:9" x14ac:dyDescent="0.2">
      <c r="B978" t="s">
        <v>801</v>
      </c>
      <c r="C978" t="s">
        <v>924</v>
      </c>
      <c r="D978" t="str">
        <f t="shared" si="19"/>
        <v>RestrainedBeamW24x192</v>
      </c>
      <c r="E978">
        <v>87.1</v>
      </c>
      <c r="F978">
        <v>2.2000000000000002</v>
      </c>
      <c r="G978">
        <v>7.26</v>
      </c>
      <c r="H978" t="s">
        <v>801</v>
      </c>
      <c r="I978">
        <v>4</v>
      </c>
    </row>
    <row r="979" spans="2:9" x14ac:dyDescent="0.2">
      <c r="B979" t="s">
        <v>801</v>
      </c>
      <c r="C979" t="s">
        <v>925</v>
      </c>
      <c r="D979" t="str">
        <f t="shared" si="19"/>
        <v>RestrainedBeamW24x176</v>
      </c>
      <c r="E979">
        <v>86.5</v>
      </c>
      <c r="F979">
        <v>2.0299999999999998</v>
      </c>
      <c r="G979">
        <v>7.21</v>
      </c>
      <c r="H979" t="s">
        <v>801</v>
      </c>
      <c r="I979">
        <v>4</v>
      </c>
    </row>
    <row r="980" spans="2:9" x14ac:dyDescent="0.2">
      <c r="B980" t="s">
        <v>801</v>
      </c>
      <c r="C980" t="s">
        <v>926</v>
      </c>
      <c r="D980" t="str">
        <f t="shared" si="19"/>
        <v>RestrainedBeamW24x162</v>
      </c>
      <c r="E980">
        <v>86.3</v>
      </c>
      <c r="F980">
        <v>1.88</v>
      </c>
      <c r="G980">
        <v>7.19</v>
      </c>
      <c r="H980" t="s">
        <v>801</v>
      </c>
      <c r="I980">
        <v>4</v>
      </c>
    </row>
    <row r="981" spans="2:9" x14ac:dyDescent="0.2">
      <c r="B981" t="s">
        <v>801</v>
      </c>
      <c r="C981" t="s">
        <v>927</v>
      </c>
      <c r="D981" t="str">
        <f t="shared" si="19"/>
        <v>RestrainedBeamW24x146</v>
      </c>
      <c r="E981">
        <v>85.8</v>
      </c>
      <c r="F981">
        <v>1.7</v>
      </c>
      <c r="G981">
        <v>7.15</v>
      </c>
      <c r="H981" t="s">
        <v>801</v>
      </c>
      <c r="I981">
        <v>4</v>
      </c>
    </row>
    <row r="982" spans="2:9" x14ac:dyDescent="0.2">
      <c r="B982" t="s">
        <v>801</v>
      </c>
      <c r="C982" t="s">
        <v>928</v>
      </c>
      <c r="D982" t="str">
        <f t="shared" si="19"/>
        <v>RestrainedBeamW24x131</v>
      </c>
      <c r="E982">
        <v>85.3</v>
      </c>
      <c r="F982">
        <v>1.54</v>
      </c>
      <c r="G982">
        <v>7.11</v>
      </c>
      <c r="H982" t="s">
        <v>801</v>
      </c>
      <c r="I982">
        <v>4</v>
      </c>
    </row>
    <row r="983" spans="2:9" x14ac:dyDescent="0.2">
      <c r="B983" t="s">
        <v>801</v>
      </c>
      <c r="C983" t="s">
        <v>929</v>
      </c>
      <c r="D983" t="str">
        <f t="shared" si="19"/>
        <v>RestrainedBeamW24x117</v>
      </c>
      <c r="E983">
        <v>84.5</v>
      </c>
      <c r="F983">
        <v>1.38</v>
      </c>
      <c r="G983">
        <v>7.04</v>
      </c>
      <c r="H983" t="s">
        <v>801</v>
      </c>
      <c r="I983">
        <v>4</v>
      </c>
    </row>
    <row r="984" spans="2:9" x14ac:dyDescent="0.2">
      <c r="B984" t="s">
        <v>801</v>
      </c>
      <c r="C984" t="s">
        <v>930</v>
      </c>
      <c r="D984" t="str">
        <f t="shared" si="19"/>
        <v>RestrainedBeamW24x104</v>
      </c>
      <c r="E984">
        <v>84.1</v>
      </c>
      <c r="F984">
        <v>1.24</v>
      </c>
      <c r="G984">
        <v>7.01</v>
      </c>
      <c r="H984" t="s">
        <v>801</v>
      </c>
      <c r="I984">
        <v>4</v>
      </c>
    </row>
    <row r="985" spans="2:9" x14ac:dyDescent="0.2">
      <c r="B985" t="s">
        <v>801</v>
      </c>
      <c r="C985" t="s">
        <v>931</v>
      </c>
      <c r="D985" t="str">
        <f t="shared" si="19"/>
        <v>RestrainedBeamW24x103</v>
      </c>
      <c r="E985">
        <v>73.5</v>
      </c>
      <c r="F985">
        <v>1.4</v>
      </c>
      <c r="G985">
        <v>6.13</v>
      </c>
      <c r="H985" t="s">
        <v>801</v>
      </c>
      <c r="I985">
        <v>4</v>
      </c>
    </row>
    <row r="986" spans="2:9" x14ac:dyDescent="0.2">
      <c r="B986" t="s">
        <v>801</v>
      </c>
      <c r="C986" t="s">
        <v>932</v>
      </c>
      <c r="D986" t="str">
        <f t="shared" si="19"/>
        <v>RestrainedBeamW24x94</v>
      </c>
      <c r="E986">
        <v>73.5</v>
      </c>
      <c r="F986">
        <v>1.28</v>
      </c>
      <c r="G986">
        <v>6.13</v>
      </c>
      <c r="H986" t="s">
        <v>801</v>
      </c>
      <c r="I986">
        <v>4</v>
      </c>
    </row>
    <row r="987" spans="2:9" x14ac:dyDescent="0.2">
      <c r="B987" t="s">
        <v>801</v>
      </c>
      <c r="C987" t="s">
        <v>933</v>
      </c>
      <c r="D987" t="str">
        <f t="shared" si="19"/>
        <v>RestrainedBeamW24x84</v>
      </c>
      <c r="E987">
        <v>73.2</v>
      </c>
      <c r="F987">
        <v>1.1499999999999999</v>
      </c>
      <c r="G987">
        <v>6.1</v>
      </c>
      <c r="H987" t="s">
        <v>801</v>
      </c>
      <c r="I987">
        <v>4</v>
      </c>
    </row>
    <row r="988" spans="2:9" x14ac:dyDescent="0.2">
      <c r="B988" t="s">
        <v>801</v>
      </c>
      <c r="C988" t="s">
        <v>934</v>
      </c>
      <c r="D988" t="str">
        <f t="shared" si="19"/>
        <v>RestrainedBeamW24x76</v>
      </c>
      <c r="E988">
        <v>72.5</v>
      </c>
      <c r="F988">
        <v>1.05</v>
      </c>
      <c r="G988">
        <v>6.04</v>
      </c>
      <c r="H988" t="s">
        <v>801</v>
      </c>
      <c r="I988">
        <v>4</v>
      </c>
    </row>
    <row r="989" spans="2:9" x14ac:dyDescent="0.2">
      <c r="B989" t="s">
        <v>801</v>
      </c>
      <c r="C989" t="s">
        <v>935</v>
      </c>
      <c r="D989" t="str">
        <f t="shared" si="19"/>
        <v>RestrainedBeamW24x68</v>
      </c>
      <c r="E989">
        <v>72.2</v>
      </c>
      <c r="F989">
        <v>0.94199999999999995</v>
      </c>
      <c r="G989">
        <v>6.02</v>
      </c>
      <c r="H989" t="s">
        <v>801</v>
      </c>
      <c r="I989">
        <v>4</v>
      </c>
    </row>
    <row r="990" spans="2:9" x14ac:dyDescent="0.2">
      <c r="B990" t="s">
        <v>801</v>
      </c>
      <c r="C990" t="s">
        <v>936</v>
      </c>
      <c r="D990" t="str">
        <f t="shared" si="19"/>
        <v>RestrainedBeamW24x62</v>
      </c>
      <c r="E990">
        <v>66.400000000000006</v>
      </c>
      <c r="F990">
        <v>0.93400000000000005</v>
      </c>
      <c r="G990">
        <v>5.53</v>
      </c>
      <c r="H990" t="s">
        <v>801</v>
      </c>
      <c r="I990">
        <v>4</v>
      </c>
    </row>
    <row r="991" spans="2:9" x14ac:dyDescent="0.2">
      <c r="B991" t="s">
        <v>801</v>
      </c>
      <c r="C991" t="s">
        <v>937</v>
      </c>
      <c r="D991" t="str">
        <f t="shared" si="19"/>
        <v>RestrainedBeamW24x55</v>
      </c>
      <c r="E991">
        <v>66.400000000000006</v>
      </c>
      <c r="F991">
        <v>0.82799999999999996</v>
      </c>
      <c r="G991">
        <v>5.53</v>
      </c>
      <c r="H991" t="s">
        <v>801</v>
      </c>
      <c r="I991">
        <v>4</v>
      </c>
    </row>
    <row r="992" spans="2:9" x14ac:dyDescent="0.2">
      <c r="B992" t="s">
        <v>801</v>
      </c>
      <c r="C992" t="s">
        <v>938</v>
      </c>
      <c r="D992" t="str">
        <f t="shared" si="19"/>
        <v>RestrainedBeamW21x201</v>
      </c>
      <c r="E992">
        <v>80.5</v>
      </c>
      <c r="F992">
        <v>2.5</v>
      </c>
      <c r="G992">
        <v>6.71</v>
      </c>
      <c r="H992" t="s">
        <v>801</v>
      </c>
      <c r="I992">
        <v>4</v>
      </c>
    </row>
    <row r="993" spans="2:9" x14ac:dyDescent="0.2">
      <c r="B993" t="s">
        <v>801</v>
      </c>
      <c r="C993" t="s">
        <v>939</v>
      </c>
      <c r="D993" t="str">
        <f t="shared" si="19"/>
        <v>RestrainedBeamW21x182</v>
      </c>
      <c r="E993">
        <v>80</v>
      </c>
      <c r="F993">
        <v>2.2799999999999998</v>
      </c>
      <c r="G993">
        <v>6.67</v>
      </c>
      <c r="H993" t="s">
        <v>801</v>
      </c>
      <c r="I993">
        <v>4</v>
      </c>
    </row>
    <row r="994" spans="2:9" x14ac:dyDescent="0.2">
      <c r="B994" t="s">
        <v>801</v>
      </c>
      <c r="C994" t="s">
        <v>940</v>
      </c>
      <c r="D994" t="str">
        <f t="shared" si="19"/>
        <v>RestrainedBeamW21x166</v>
      </c>
      <c r="E994">
        <v>79.5</v>
      </c>
      <c r="F994">
        <v>2.09</v>
      </c>
      <c r="G994">
        <v>6.63</v>
      </c>
      <c r="H994" t="s">
        <v>801</v>
      </c>
      <c r="I994">
        <v>4</v>
      </c>
    </row>
    <row r="995" spans="2:9" x14ac:dyDescent="0.2">
      <c r="B995" t="s">
        <v>801</v>
      </c>
      <c r="C995" t="s">
        <v>941</v>
      </c>
      <c r="D995" t="str">
        <f t="shared" si="19"/>
        <v>RestrainedBeamW21x147</v>
      </c>
      <c r="E995">
        <v>78.7</v>
      </c>
      <c r="F995">
        <v>1.87</v>
      </c>
      <c r="G995">
        <v>6.56</v>
      </c>
      <c r="H995" t="s">
        <v>801</v>
      </c>
      <c r="I995">
        <v>4</v>
      </c>
    </row>
    <row r="996" spans="2:9" x14ac:dyDescent="0.2">
      <c r="B996" t="s">
        <v>801</v>
      </c>
      <c r="C996" t="s">
        <v>942</v>
      </c>
      <c r="D996" t="str">
        <f t="shared" si="19"/>
        <v>RestrainedBeamW21x132</v>
      </c>
      <c r="E996">
        <v>78.5</v>
      </c>
      <c r="F996">
        <v>1.68</v>
      </c>
      <c r="G996">
        <v>6.54</v>
      </c>
      <c r="H996" t="s">
        <v>801</v>
      </c>
      <c r="I996">
        <v>4</v>
      </c>
    </row>
    <row r="997" spans="2:9" x14ac:dyDescent="0.2">
      <c r="B997" t="s">
        <v>801</v>
      </c>
      <c r="C997" t="s">
        <v>943</v>
      </c>
      <c r="D997" t="str">
        <f t="shared" si="19"/>
        <v>RestrainedBeamW21x122</v>
      </c>
      <c r="E997">
        <v>77.900000000000006</v>
      </c>
      <c r="F997">
        <v>1.57</v>
      </c>
      <c r="G997">
        <v>6.49</v>
      </c>
      <c r="H997" t="s">
        <v>801</v>
      </c>
      <c r="I997">
        <v>4</v>
      </c>
    </row>
    <row r="998" spans="2:9" x14ac:dyDescent="0.2">
      <c r="B998" t="s">
        <v>801</v>
      </c>
      <c r="C998" t="s">
        <v>944</v>
      </c>
      <c r="D998" t="str">
        <f t="shared" si="19"/>
        <v>RestrainedBeamW21x111</v>
      </c>
      <c r="E998">
        <v>77.400000000000006</v>
      </c>
      <c r="F998">
        <v>1.43</v>
      </c>
      <c r="G998">
        <v>6.45</v>
      </c>
      <c r="H998" t="s">
        <v>801</v>
      </c>
      <c r="I998">
        <v>4</v>
      </c>
    </row>
    <row r="999" spans="2:9" x14ac:dyDescent="0.2">
      <c r="B999" t="s">
        <v>801</v>
      </c>
      <c r="C999" t="s">
        <v>945</v>
      </c>
      <c r="D999" t="str">
        <f t="shared" si="19"/>
        <v>RestrainedBeamW21x101</v>
      </c>
      <c r="E999">
        <v>77.400000000000006</v>
      </c>
      <c r="F999">
        <v>1.3</v>
      </c>
      <c r="G999">
        <v>6.45</v>
      </c>
      <c r="H999" t="s">
        <v>801</v>
      </c>
      <c r="I999">
        <v>4</v>
      </c>
    </row>
    <row r="1000" spans="2:9" x14ac:dyDescent="0.2">
      <c r="B1000" t="s">
        <v>801</v>
      </c>
      <c r="C1000" t="s">
        <v>946</v>
      </c>
      <c r="D1000" t="str">
        <f t="shared" si="19"/>
        <v>RestrainedBeamW21x93</v>
      </c>
      <c r="E1000">
        <v>66.3</v>
      </c>
      <c r="F1000">
        <v>1.4</v>
      </c>
      <c r="G1000">
        <v>5.53</v>
      </c>
      <c r="H1000" t="s">
        <v>801</v>
      </c>
      <c r="I1000">
        <v>4</v>
      </c>
    </row>
    <row r="1001" spans="2:9" x14ac:dyDescent="0.2">
      <c r="B1001" t="s">
        <v>801</v>
      </c>
      <c r="C1001" t="s">
        <v>947</v>
      </c>
      <c r="D1001" t="str">
        <f t="shared" si="19"/>
        <v>RestrainedBeamW21x83</v>
      </c>
      <c r="E1001">
        <v>65.8</v>
      </c>
      <c r="F1001">
        <v>1.26</v>
      </c>
      <c r="G1001">
        <v>5.48</v>
      </c>
      <c r="H1001" t="s">
        <v>801</v>
      </c>
      <c r="I1001">
        <v>4</v>
      </c>
    </row>
    <row r="1002" spans="2:9" x14ac:dyDescent="0.2">
      <c r="B1002" t="s">
        <v>801</v>
      </c>
      <c r="C1002" t="s">
        <v>948</v>
      </c>
      <c r="D1002" t="str">
        <f t="shared" si="19"/>
        <v>RestrainedBeamW21x73</v>
      </c>
      <c r="E1002">
        <v>65.5</v>
      </c>
      <c r="F1002">
        <v>1.1100000000000001</v>
      </c>
      <c r="G1002">
        <v>5.46</v>
      </c>
      <c r="H1002" t="s">
        <v>801</v>
      </c>
      <c r="I1002">
        <v>4</v>
      </c>
    </row>
    <row r="1003" spans="2:9" x14ac:dyDescent="0.2">
      <c r="B1003" t="s">
        <v>801</v>
      </c>
      <c r="C1003" t="s">
        <v>949</v>
      </c>
      <c r="D1003" t="str">
        <f t="shared" si="19"/>
        <v>RestrainedBeamW21x68</v>
      </c>
      <c r="E1003">
        <v>65.099999999999994</v>
      </c>
      <c r="F1003">
        <v>1.04</v>
      </c>
      <c r="G1003">
        <v>5.43</v>
      </c>
      <c r="H1003" t="s">
        <v>801</v>
      </c>
      <c r="I1003">
        <v>4</v>
      </c>
    </row>
    <row r="1004" spans="2:9" x14ac:dyDescent="0.2">
      <c r="B1004" t="s">
        <v>801</v>
      </c>
      <c r="C1004" t="s">
        <v>950</v>
      </c>
      <c r="D1004" t="str">
        <f t="shared" si="19"/>
        <v>RestrainedBeamW21x62</v>
      </c>
      <c r="E1004">
        <v>65.099999999999994</v>
      </c>
      <c r="F1004">
        <v>0.95199999999999996</v>
      </c>
      <c r="G1004">
        <v>5.43</v>
      </c>
      <c r="H1004" t="s">
        <v>801</v>
      </c>
      <c r="I1004">
        <v>4</v>
      </c>
    </row>
    <row r="1005" spans="2:9" x14ac:dyDescent="0.2">
      <c r="B1005" t="s">
        <v>801</v>
      </c>
      <c r="C1005" t="s">
        <v>951</v>
      </c>
      <c r="D1005" t="str">
        <f t="shared" si="19"/>
        <v>RestrainedBeamW21x55</v>
      </c>
      <c r="E1005">
        <v>64.400000000000006</v>
      </c>
      <c r="F1005">
        <v>0.85399999999999998</v>
      </c>
      <c r="G1005">
        <v>5.37</v>
      </c>
      <c r="H1005" t="s">
        <v>801</v>
      </c>
      <c r="I1005">
        <v>4</v>
      </c>
    </row>
    <row r="1006" spans="2:9" x14ac:dyDescent="0.2">
      <c r="B1006" t="s">
        <v>801</v>
      </c>
      <c r="C1006" t="s">
        <v>952</v>
      </c>
      <c r="D1006" t="str">
        <f t="shared" si="19"/>
        <v>RestrainedBeamW21x48</v>
      </c>
      <c r="E1006">
        <v>64</v>
      </c>
      <c r="F1006">
        <v>0.75</v>
      </c>
      <c r="G1006">
        <v>5.33</v>
      </c>
      <c r="H1006" t="s">
        <v>801</v>
      </c>
      <c r="I1006">
        <v>4</v>
      </c>
    </row>
    <row r="1007" spans="2:9" x14ac:dyDescent="0.2">
      <c r="B1007" t="s">
        <v>801</v>
      </c>
      <c r="C1007" t="s">
        <v>953</v>
      </c>
      <c r="D1007" t="str">
        <f t="shared" ref="D1007:D1070" si="20">SUBSTITUTE(B1007&amp;C1007," ","")</f>
        <v>RestrainedBeamW21x57</v>
      </c>
      <c r="E1007">
        <v>59.9</v>
      </c>
      <c r="F1007">
        <v>0.95199999999999996</v>
      </c>
      <c r="G1007">
        <v>4.99</v>
      </c>
      <c r="H1007" t="s">
        <v>801</v>
      </c>
      <c r="I1007">
        <v>4</v>
      </c>
    </row>
    <row r="1008" spans="2:9" x14ac:dyDescent="0.2">
      <c r="B1008" t="s">
        <v>801</v>
      </c>
      <c r="C1008" t="s">
        <v>954</v>
      </c>
      <c r="D1008" t="str">
        <f t="shared" si="20"/>
        <v>RestrainedBeamW21x50</v>
      </c>
      <c r="E1008">
        <v>59.7</v>
      </c>
      <c r="F1008">
        <v>0.83799999999999997</v>
      </c>
      <c r="G1008">
        <v>4.9800000000000004</v>
      </c>
      <c r="H1008" t="s">
        <v>801</v>
      </c>
      <c r="I1008">
        <v>4</v>
      </c>
    </row>
    <row r="1009" spans="2:9" x14ac:dyDescent="0.2">
      <c r="B1009" t="s">
        <v>801</v>
      </c>
      <c r="C1009" t="s">
        <v>955</v>
      </c>
      <c r="D1009" t="str">
        <f t="shared" si="20"/>
        <v>RestrainedBeamW21x44</v>
      </c>
      <c r="E1009">
        <v>59</v>
      </c>
      <c r="F1009">
        <v>0.746</v>
      </c>
      <c r="G1009">
        <v>4.92</v>
      </c>
      <c r="H1009" t="s">
        <v>801</v>
      </c>
      <c r="I1009">
        <v>4</v>
      </c>
    </row>
    <row r="1010" spans="2:9" x14ac:dyDescent="0.2">
      <c r="B1010" t="s">
        <v>801</v>
      </c>
      <c r="C1010" t="s">
        <v>956</v>
      </c>
      <c r="D1010" t="str">
        <f t="shared" si="20"/>
        <v>RestrainedBeamW18x175</v>
      </c>
      <c r="E1010">
        <v>71.099999999999994</v>
      </c>
      <c r="F1010">
        <v>2.46</v>
      </c>
      <c r="G1010">
        <v>5.93</v>
      </c>
      <c r="H1010" t="s">
        <v>801</v>
      </c>
      <c r="I1010">
        <v>4</v>
      </c>
    </row>
    <row r="1011" spans="2:9" x14ac:dyDescent="0.2">
      <c r="B1011" t="s">
        <v>801</v>
      </c>
      <c r="C1011" t="s">
        <v>957</v>
      </c>
      <c r="D1011" t="str">
        <f t="shared" si="20"/>
        <v>RestrainedBeamW18x158</v>
      </c>
      <c r="E1011">
        <v>70.5</v>
      </c>
      <c r="F1011">
        <v>2.2400000000000002</v>
      </c>
      <c r="G1011">
        <v>5.88</v>
      </c>
      <c r="H1011" t="s">
        <v>801</v>
      </c>
      <c r="I1011">
        <v>4</v>
      </c>
    </row>
    <row r="1012" spans="2:9" x14ac:dyDescent="0.2">
      <c r="B1012" t="s">
        <v>801</v>
      </c>
      <c r="C1012" t="s">
        <v>958</v>
      </c>
      <c r="D1012" t="str">
        <f t="shared" si="20"/>
        <v>RestrainedBeamW18x143</v>
      </c>
      <c r="E1012">
        <v>69.8</v>
      </c>
      <c r="F1012">
        <v>2.0499999999999998</v>
      </c>
      <c r="G1012">
        <v>5.82</v>
      </c>
      <c r="H1012" t="s">
        <v>801</v>
      </c>
      <c r="I1012">
        <v>4</v>
      </c>
    </row>
    <row r="1013" spans="2:9" x14ac:dyDescent="0.2">
      <c r="B1013" t="s">
        <v>801</v>
      </c>
      <c r="C1013" t="s">
        <v>959</v>
      </c>
      <c r="D1013" t="str">
        <f t="shared" si="20"/>
        <v>RestrainedBeamW18x130</v>
      </c>
      <c r="E1013">
        <v>69.3</v>
      </c>
      <c r="F1013">
        <v>1.88</v>
      </c>
      <c r="G1013">
        <v>5.78</v>
      </c>
      <c r="H1013" t="s">
        <v>801</v>
      </c>
      <c r="I1013">
        <v>4</v>
      </c>
    </row>
    <row r="1014" spans="2:9" x14ac:dyDescent="0.2">
      <c r="B1014" t="s">
        <v>801</v>
      </c>
      <c r="C1014" t="s">
        <v>960</v>
      </c>
      <c r="D1014" t="str">
        <f t="shared" si="20"/>
        <v>RestrainedBeamW18x119</v>
      </c>
      <c r="E1014">
        <v>69.2</v>
      </c>
      <c r="F1014">
        <v>1.72</v>
      </c>
      <c r="G1014">
        <v>5.77</v>
      </c>
      <c r="H1014" t="s">
        <v>801</v>
      </c>
      <c r="I1014">
        <v>4</v>
      </c>
    </row>
    <row r="1015" spans="2:9" x14ac:dyDescent="0.2">
      <c r="B1015" t="s">
        <v>801</v>
      </c>
      <c r="C1015" t="s">
        <v>961</v>
      </c>
      <c r="D1015" t="str">
        <f t="shared" si="20"/>
        <v>RestrainedBeamW18x106</v>
      </c>
      <c r="E1015">
        <v>68.599999999999994</v>
      </c>
      <c r="F1015">
        <v>1.55</v>
      </c>
      <c r="G1015">
        <v>5.72</v>
      </c>
      <c r="H1015" t="s">
        <v>801</v>
      </c>
      <c r="I1015">
        <v>4</v>
      </c>
    </row>
    <row r="1016" spans="2:9" x14ac:dyDescent="0.2">
      <c r="B1016" t="s">
        <v>801</v>
      </c>
      <c r="C1016" t="s">
        <v>962</v>
      </c>
      <c r="D1016" t="str">
        <f t="shared" si="20"/>
        <v>RestrainedBeamW18x97</v>
      </c>
      <c r="E1016">
        <v>68.099999999999994</v>
      </c>
      <c r="F1016">
        <v>1.42</v>
      </c>
      <c r="G1016">
        <v>5.68</v>
      </c>
      <c r="H1016" t="s">
        <v>801</v>
      </c>
      <c r="I1016">
        <v>4</v>
      </c>
    </row>
    <row r="1017" spans="2:9" x14ac:dyDescent="0.2">
      <c r="B1017" t="s">
        <v>801</v>
      </c>
      <c r="C1017" t="s">
        <v>963</v>
      </c>
      <c r="D1017" t="str">
        <f t="shared" si="20"/>
        <v>RestrainedBeamW18x86</v>
      </c>
      <c r="E1017">
        <v>67.8</v>
      </c>
      <c r="F1017">
        <v>1.27</v>
      </c>
      <c r="G1017">
        <v>5.65</v>
      </c>
      <c r="H1017" t="s">
        <v>801</v>
      </c>
      <c r="I1017">
        <v>4</v>
      </c>
    </row>
    <row r="1018" spans="2:9" x14ac:dyDescent="0.2">
      <c r="B1018" t="s">
        <v>801</v>
      </c>
      <c r="C1018" t="s">
        <v>964</v>
      </c>
      <c r="D1018" t="str">
        <f t="shared" si="20"/>
        <v>RestrainedBeamW18x76</v>
      </c>
      <c r="E1018">
        <v>67.3</v>
      </c>
      <c r="F1018">
        <v>1.1299999999999999</v>
      </c>
      <c r="G1018">
        <v>5.61</v>
      </c>
      <c r="H1018" t="s">
        <v>801</v>
      </c>
      <c r="I1018">
        <v>4</v>
      </c>
    </row>
    <row r="1019" spans="2:9" x14ac:dyDescent="0.2">
      <c r="B1019" t="s">
        <v>801</v>
      </c>
      <c r="C1019" t="s">
        <v>965</v>
      </c>
      <c r="D1019" t="str">
        <f t="shared" si="20"/>
        <v>RestrainedBeamW18x71</v>
      </c>
      <c r="E1019">
        <v>58</v>
      </c>
      <c r="F1019">
        <v>1.22</v>
      </c>
      <c r="G1019">
        <v>4.83</v>
      </c>
      <c r="H1019" t="s">
        <v>801</v>
      </c>
      <c r="I1019">
        <v>4</v>
      </c>
    </row>
    <row r="1020" spans="2:9" x14ac:dyDescent="0.2">
      <c r="B1020" t="s">
        <v>801</v>
      </c>
      <c r="C1020" t="s">
        <v>966</v>
      </c>
      <c r="D1020" t="str">
        <f t="shared" si="20"/>
        <v>RestrainedBeamW18x65</v>
      </c>
      <c r="E1020">
        <v>57.6</v>
      </c>
      <c r="F1020">
        <v>1.1299999999999999</v>
      </c>
      <c r="G1020">
        <v>4.8</v>
      </c>
      <c r="H1020" t="s">
        <v>801</v>
      </c>
      <c r="I1020">
        <v>4</v>
      </c>
    </row>
    <row r="1021" spans="2:9" x14ac:dyDescent="0.2">
      <c r="B1021" t="s">
        <v>801</v>
      </c>
      <c r="C1021" t="s">
        <v>967</v>
      </c>
      <c r="D1021" t="str">
        <f t="shared" si="20"/>
        <v>RestrainedBeamW18x60</v>
      </c>
      <c r="E1021">
        <v>57.5</v>
      </c>
      <c r="F1021">
        <v>1.04</v>
      </c>
      <c r="G1021">
        <v>4.79</v>
      </c>
      <c r="H1021" t="s">
        <v>801</v>
      </c>
      <c r="I1021">
        <v>4</v>
      </c>
    </row>
    <row r="1022" spans="2:9" x14ac:dyDescent="0.2">
      <c r="B1022" t="s">
        <v>801</v>
      </c>
      <c r="C1022" t="s">
        <v>968</v>
      </c>
      <c r="D1022" t="str">
        <f t="shared" si="20"/>
        <v>RestrainedBeamW18x55</v>
      </c>
      <c r="E1022">
        <v>57.1</v>
      </c>
      <c r="F1022">
        <v>0.96299999999999997</v>
      </c>
      <c r="G1022">
        <v>4.76</v>
      </c>
      <c r="H1022" t="s">
        <v>801</v>
      </c>
      <c r="I1022">
        <v>4</v>
      </c>
    </row>
    <row r="1023" spans="2:9" x14ac:dyDescent="0.2">
      <c r="B1023" t="s">
        <v>801</v>
      </c>
      <c r="C1023" t="s">
        <v>969</v>
      </c>
      <c r="D1023" t="str">
        <f t="shared" si="20"/>
        <v>RestrainedBeamW18x50</v>
      </c>
      <c r="E1023">
        <v>56.8</v>
      </c>
      <c r="F1023">
        <v>0.88</v>
      </c>
      <c r="G1023">
        <v>4.7300000000000004</v>
      </c>
      <c r="H1023" t="s">
        <v>801</v>
      </c>
      <c r="I1023">
        <v>4</v>
      </c>
    </row>
    <row r="1024" spans="2:9" x14ac:dyDescent="0.2">
      <c r="B1024" t="s">
        <v>801</v>
      </c>
      <c r="C1024" t="s">
        <v>970</v>
      </c>
      <c r="D1024" t="str">
        <f t="shared" si="20"/>
        <v>RestrainedBeamW18x46</v>
      </c>
      <c r="E1024">
        <v>52.4</v>
      </c>
      <c r="F1024">
        <v>0.878</v>
      </c>
      <c r="G1024">
        <v>4.37</v>
      </c>
      <c r="H1024" t="s">
        <v>801</v>
      </c>
      <c r="I1024">
        <v>4</v>
      </c>
    </row>
    <row r="1025" spans="2:9" x14ac:dyDescent="0.2">
      <c r="B1025" t="s">
        <v>801</v>
      </c>
      <c r="C1025" t="s">
        <v>971</v>
      </c>
      <c r="D1025" t="str">
        <f t="shared" si="20"/>
        <v>RestrainedBeamW18x40</v>
      </c>
      <c r="E1025">
        <v>52.1</v>
      </c>
      <c r="F1025">
        <v>0.76800000000000002</v>
      </c>
      <c r="G1025">
        <v>4.34</v>
      </c>
      <c r="H1025" t="s">
        <v>801</v>
      </c>
      <c r="I1025">
        <v>4</v>
      </c>
    </row>
    <row r="1026" spans="2:9" x14ac:dyDescent="0.2">
      <c r="B1026" t="s">
        <v>801</v>
      </c>
      <c r="C1026" t="s">
        <v>972</v>
      </c>
      <c r="D1026" t="str">
        <f t="shared" si="20"/>
        <v>RestrainedBeamW18x35</v>
      </c>
      <c r="E1026">
        <v>52.1</v>
      </c>
      <c r="F1026">
        <v>0.67200000000000004</v>
      </c>
      <c r="G1026">
        <v>4.34</v>
      </c>
      <c r="H1026" t="s">
        <v>801</v>
      </c>
      <c r="I1026">
        <v>4</v>
      </c>
    </row>
    <row r="1027" spans="2:9" x14ac:dyDescent="0.2">
      <c r="B1027" t="s">
        <v>801</v>
      </c>
      <c r="C1027" t="s">
        <v>973</v>
      </c>
      <c r="D1027" t="str">
        <f t="shared" si="20"/>
        <v>RestrainedBeamW16x100</v>
      </c>
      <c r="E1027">
        <v>62.7</v>
      </c>
      <c r="F1027">
        <v>1.59</v>
      </c>
      <c r="G1027">
        <v>5.23</v>
      </c>
      <c r="H1027" t="s">
        <v>801</v>
      </c>
      <c r="I1027">
        <v>4</v>
      </c>
    </row>
    <row r="1028" spans="2:9" x14ac:dyDescent="0.2">
      <c r="B1028" t="s">
        <v>801</v>
      </c>
      <c r="C1028" t="s">
        <v>974</v>
      </c>
      <c r="D1028" t="str">
        <f t="shared" si="20"/>
        <v>RestrainedBeamW16x89</v>
      </c>
      <c r="E1028">
        <v>62.4</v>
      </c>
      <c r="F1028">
        <v>1.43</v>
      </c>
      <c r="G1028">
        <v>5.2</v>
      </c>
      <c r="H1028" t="s">
        <v>801</v>
      </c>
      <c r="I1028">
        <v>4</v>
      </c>
    </row>
    <row r="1029" spans="2:9" x14ac:dyDescent="0.2">
      <c r="B1029" t="s">
        <v>801</v>
      </c>
      <c r="C1029" t="s">
        <v>975</v>
      </c>
      <c r="D1029" t="str">
        <f t="shared" si="20"/>
        <v>RestrainedBeamW16x77</v>
      </c>
      <c r="E1029">
        <v>61.6</v>
      </c>
      <c r="F1029">
        <v>1.25</v>
      </c>
      <c r="G1029">
        <v>5.13</v>
      </c>
      <c r="H1029" t="s">
        <v>801</v>
      </c>
      <c r="I1029">
        <v>4</v>
      </c>
    </row>
    <row r="1030" spans="2:9" x14ac:dyDescent="0.2">
      <c r="B1030" t="s">
        <v>801</v>
      </c>
      <c r="C1030" t="s">
        <v>976</v>
      </c>
      <c r="D1030" t="str">
        <f t="shared" si="20"/>
        <v>RestrainedBeamW16x67</v>
      </c>
      <c r="E1030">
        <v>61.4</v>
      </c>
      <c r="F1030">
        <v>1.0900000000000001</v>
      </c>
      <c r="G1030">
        <v>5.12</v>
      </c>
      <c r="H1030" t="s">
        <v>801</v>
      </c>
      <c r="I1030">
        <v>4</v>
      </c>
    </row>
    <row r="1031" spans="2:9" x14ac:dyDescent="0.2">
      <c r="B1031" t="s">
        <v>801</v>
      </c>
      <c r="C1031" t="s">
        <v>977</v>
      </c>
      <c r="D1031" t="str">
        <f t="shared" si="20"/>
        <v>RestrainedBeamW16x57</v>
      </c>
      <c r="E1031">
        <v>52.1</v>
      </c>
      <c r="F1031">
        <v>1.0900000000000001</v>
      </c>
      <c r="G1031">
        <v>4.34</v>
      </c>
      <c r="H1031" t="s">
        <v>801</v>
      </c>
      <c r="I1031">
        <v>4</v>
      </c>
    </row>
    <row r="1032" spans="2:9" x14ac:dyDescent="0.2">
      <c r="B1032" t="s">
        <v>801</v>
      </c>
      <c r="C1032" t="s">
        <v>978</v>
      </c>
      <c r="D1032" t="str">
        <f t="shared" si="20"/>
        <v>RestrainedBeamW16x50</v>
      </c>
      <c r="E1032">
        <v>52</v>
      </c>
      <c r="F1032">
        <v>0.96199999999999997</v>
      </c>
      <c r="G1032">
        <v>4.33</v>
      </c>
      <c r="H1032" t="s">
        <v>801</v>
      </c>
      <c r="I1032">
        <v>4</v>
      </c>
    </row>
    <row r="1033" spans="2:9" x14ac:dyDescent="0.2">
      <c r="B1033" t="s">
        <v>801</v>
      </c>
      <c r="C1033" t="s">
        <v>979</v>
      </c>
      <c r="D1033" t="str">
        <f t="shared" si="20"/>
        <v>RestrainedBeamW16x45</v>
      </c>
      <c r="E1033">
        <v>51.7</v>
      </c>
      <c r="F1033">
        <v>0.87</v>
      </c>
      <c r="G1033">
        <v>4.3099999999999996</v>
      </c>
      <c r="H1033" t="s">
        <v>801</v>
      </c>
      <c r="I1033">
        <v>4</v>
      </c>
    </row>
    <row r="1034" spans="2:9" x14ac:dyDescent="0.2">
      <c r="B1034" t="s">
        <v>801</v>
      </c>
      <c r="C1034" t="s">
        <v>980</v>
      </c>
      <c r="D1034" t="str">
        <f t="shared" si="20"/>
        <v>RestrainedBeamW16x40</v>
      </c>
      <c r="E1034">
        <v>51.3</v>
      </c>
      <c r="F1034">
        <v>0.78</v>
      </c>
      <c r="G1034">
        <v>4.28</v>
      </c>
      <c r="H1034" t="s">
        <v>801</v>
      </c>
      <c r="I1034">
        <v>4</v>
      </c>
    </row>
    <row r="1035" spans="2:9" x14ac:dyDescent="0.2">
      <c r="B1035" t="s">
        <v>801</v>
      </c>
      <c r="C1035" t="s">
        <v>981</v>
      </c>
      <c r="D1035" t="str">
        <f t="shared" si="20"/>
        <v>RestrainedBeamW16x36</v>
      </c>
      <c r="E1035">
        <v>51.3</v>
      </c>
      <c r="F1035">
        <v>0.70199999999999996</v>
      </c>
      <c r="G1035">
        <v>4.28</v>
      </c>
      <c r="H1035" t="s">
        <v>801</v>
      </c>
      <c r="I1035">
        <v>4</v>
      </c>
    </row>
    <row r="1036" spans="2:9" x14ac:dyDescent="0.2">
      <c r="B1036" t="s">
        <v>801</v>
      </c>
      <c r="C1036" t="s">
        <v>982</v>
      </c>
      <c r="D1036" t="str">
        <f t="shared" si="20"/>
        <v>RestrainedBeamW16x31</v>
      </c>
      <c r="E1036">
        <v>46.9</v>
      </c>
      <c r="F1036">
        <v>0.66100000000000003</v>
      </c>
      <c r="G1036">
        <v>3.91</v>
      </c>
      <c r="H1036" t="s">
        <v>801</v>
      </c>
      <c r="I1036">
        <v>4</v>
      </c>
    </row>
    <row r="1037" spans="2:9" x14ac:dyDescent="0.2">
      <c r="B1037" t="s">
        <v>801</v>
      </c>
      <c r="C1037" t="s">
        <v>983</v>
      </c>
      <c r="D1037" t="str">
        <f t="shared" si="20"/>
        <v>RestrainedBeamW16x26</v>
      </c>
      <c r="E1037">
        <v>46.6</v>
      </c>
      <c r="F1037">
        <v>0.55800000000000005</v>
      </c>
      <c r="G1037">
        <v>3.88</v>
      </c>
      <c r="H1037" t="s">
        <v>801</v>
      </c>
      <c r="I1037">
        <v>4</v>
      </c>
    </row>
    <row r="1038" spans="2:9" x14ac:dyDescent="0.2">
      <c r="B1038" t="s">
        <v>801</v>
      </c>
      <c r="C1038" t="s">
        <v>984</v>
      </c>
      <c r="D1038" t="str">
        <f t="shared" si="20"/>
        <v>RestrainedBeamW14x808</v>
      </c>
      <c r="E1038">
        <v>92.3</v>
      </c>
      <c r="F1038">
        <v>8.75</v>
      </c>
      <c r="G1038">
        <v>7.69</v>
      </c>
      <c r="H1038" t="s">
        <v>801</v>
      </c>
      <c r="I1038">
        <v>4</v>
      </c>
    </row>
    <row r="1039" spans="2:9" x14ac:dyDescent="0.2">
      <c r="B1039" t="s">
        <v>801</v>
      </c>
      <c r="C1039" t="s">
        <v>985</v>
      </c>
      <c r="D1039" t="str">
        <f t="shared" si="20"/>
        <v>RestrainedBeamW14x730</v>
      </c>
      <c r="E1039">
        <v>90.4</v>
      </c>
      <c r="F1039">
        <v>8.08</v>
      </c>
      <c r="G1039">
        <v>7.53</v>
      </c>
      <c r="H1039" t="s">
        <v>801</v>
      </c>
      <c r="I1039">
        <v>4</v>
      </c>
    </row>
    <row r="1040" spans="2:9" x14ac:dyDescent="0.2">
      <c r="B1040" t="s">
        <v>801</v>
      </c>
      <c r="C1040" t="s">
        <v>986</v>
      </c>
      <c r="D1040" t="str">
        <f t="shared" si="20"/>
        <v>RestrainedBeamW14x665</v>
      </c>
      <c r="E1040">
        <v>88.8</v>
      </c>
      <c r="F1040">
        <v>7.49</v>
      </c>
      <c r="G1040">
        <v>7.4</v>
      </c>
      <c r="H1040" t="s">
        <v>801</v>
      </c>
      <c r="I1040">
        <v>4</v>
      </c>
    </row>
    <row r="1041" spans="2:9" x14ac:dyDescent="0.2">
      <c r="B1041" t="s">
        <v>801</v>
      </c>
      <c r="C1041" t="s">
        <v>987</v>
      </c>
      <c r="D1041" t="str">
        <f t="shared" si="20"/>
        <v>RestrainedBeamW14x605</v>
      </c>
      <c r="E1041">
        <v>86.9</v>
      </c>
      <c r="F1041">
        <v>6.96</v>
      </c>
      <c r="G1041">
        <v>7.24</v>
      </c>
      <c r="H1041" t="s">
        <v>801</v>
      </c>
      <c r="I1041">
        <v>4</v>
      </c>
    </row>
    <row r="1042" spans="2:9" x14ac:dyDescent="0.2">
      <c r="B1042" t="s">
        <v>801</v>
      </c>
      <c r="C1042" t="s">
        <v>988</v>
      </c>
      <c r="D1042" t="str">
        <f t="shared" si="20"/>
        <v>RestrainedBeamW14x550</v>
      </c>
      <c r="E1042">
        <v>85.6</v>
      </c>
      <c r="F1042">
        <v>6.43</v>
      </c>
      <c r="G1042">
        <v>7.13</v>
      </c>
      <c r="H1042" t="s">
        <v>801</v>
      </c>
      <c r="I1042">
        <v>4</v>
      </c>
    </row>
    <row r="1043" spans="2:9" x14ac:dyDescent="0.2">
      <c r="B1043" t="s">
        <v>801</v>
      </c>
      <c r="C1043" t="s">
        <v>989</v>
      </c>
      <c r="D1043" t="str">
        <f t="shared" si="20"/>
        <v>RestrainedBeamW14x500</v>
      </c>
      <c r="E1043">
        <v>84</v>
      </c>
      <c r="F1043">
        <v>5.95</v>
      </c>
      <c r="G1043">
        <v>7</v>
      </c>
      <c r="H1043" t="s">
        <v>801</v>
      </c>
      <c r="I1043">
        <v>4</v>
      </c>
    </row>
    <row r="1044" spans="2:9" x14ac:dyDescent="0.2">
      <c r="B1044" t="s">
        <v>801</v>
      </c>
      <c r="C1044" t="s">
        <v>990</v>
      </c>
      <c r="D1044" t="str">
        <f t="shared" si="20"/>
        <v>RestrainedBeamW14x455</v>
      </c>
      <c r="E1044">
        <v>82.3</v>
      </c>
      <c r="F1044">
        <v>5.53</v>
      </c>
      <c r="G1044">
        <v>6.86</v>
      </c>
      <c r="H1044" t="s">
        <v>801</v>
      </c>
      <c r="I1044">
        <v>4</v>
      </c>
    </row>
    <row r="1045" spans="2:9" x14ac:dyDescent="0.2">
      <c r="B1045" t="s">
        <v>801</v>
      </c>
      <c r="C1045" t="s">
        <v>991</v>
      </c>
      <c r="D1045" t="str">
        <f t="shared" si="20"/>
        <v>RestrainedBeamW14x426</v>
      </c>
      <c r="E1045">
        <v>81.8</v>
      </c>
      <c r="F1045">
        <v>5.21</v>
      </c>
      <c r="G1045">
        <v>6.82</v>
      </c>
      <c r="H1045" t="s">
        <v>801</v>
      </c>
      <c r="I1045">
        <v>4</v>
      </c>
    </row>
    <row r="1046" spans="2:9" x14ac:dyDescent="0.2">
      <c r="B1046" t="s">
        <v>801</v>
      </c>
      <c r="C1046" t="s">
        <v>992</v>
      </c>
      <c r="D1046" t="str">
        <f t="shared" si="20"/>
        <v>RestrainedBeamW14x398</v>
      </c>
      <c r="E1046">
        <v>80.7</v>
      </c>
      <c r="F1046">
        <v>4.93</v>
      </c>
      <c r="G1046">
        <v>6.73</v>
      </c>
      <c r="H1046" t="s">
        <v>801</v>
      </c>
      <c r="I1046">
        <v>4</v>
      </c>
    </row>
    <row r="1047" spans="2:9" x14ac:dyDescent="0.2">
      <c r="B1047" t="s">
        <v>801</v>
      </c>
      <c r="C1047" t="s">
        <v>993</v>
      </c>
      <c r="D1047" t="str">
        <f t="shared" si="20"/>
        <v>RestrainedBeamW14x370</v>
      </c>
      <c r="E1047">
        <v>79.900000000000006</v>
      </c>
      <c r="F1047">
        <v>4.63</v>
      </c>
      <c r="G1047">
        <v>6.66</v>
      </c>
      <c r="H1047" t="s">
        <v>801</v>
      </c>
      <c r="I1047">
        <v>4</v>
      </c>
    </row>
    <row r="1048" spans="2:9" x14ac:dyDescent="0.2">
      <c r="B1048" t="s">
        <v>801</v>
      </c>
      <c r="C1048" t="s">
        <v>994</v>
      </c>
      <c r="D1048" t="str">
        <f t="shared" si="20"/>
        <v>RestrainedBeamW14x342</v>
      </c>
      <c r="E1048">
        <v>79.099999999999994</v>
      </c>
      <c r="F1048">
        <v>4.32</v>
      </c>
      <c r="G1048">
        <v>6.59</v>
      </c>
      <c r="H1048" t="s">
        <v>801</v>
      </c>
      <c r="I1048">
        <v>4</v>
      </c>
    </row>
    <row r="1049" spans="2:9" x14ac:dyDescent="0.2">
      <c r="B1049" t="s">
        <v>801</v>
      </c>
      <c r="C1049" t="s">
        <v>995</v>
      </c>
      <c r="D1049" t="str">
        <f t="shared" si="20"/>
        <v>RestrainedBeamW14x311</v>
      </c>
      <c r="E1049">
        <v>78.099999999999994</v>
      </c>
      <c r="F1049">
        <v>3.98</v>
      </c>
      <c r="G1049">
        <v>6.51</v>
      </c>
      <c r="H1049" t="s">
        <v>801</v>
      </c>
      <c r="I1049">
        <v>4</v>
      </c>
    </row>
    <row r="1050" spans="2:9" x14ac:dyDescent="0.2">
      <c r="B1050" t="s">
        <v>801</v>
      </c>
      <c r="C1050" t="s">
        <v>996</v>
      </c>
      <c r="D1050" t="str">
        <f t="shared" si="20"/>
        <v>RestrainedBeamW14x283</v>
      </c>
      <c r="E1050">
        <v>77.3</v>
      </c>
      <c r="F1050">
        <v>3.66</v>
      </c>
      <c r="G1050">
        <v>6.44</v>
      </c>
      <c r="H1050" t="s">
        <v>801</v>
      </c>
      <c r="I1050">
        <v>4</v>
      </c>
    </row>
    <row r="1051" spans="2:9" x14ac:dyDescent="0.2">
      <c r="B1051" t="s">
        <v>801</v>
      </c>
      <c r="C1051" t="s">
        <v>997</v>
      </c>
      <c r="D1051" t="str">
        <f t="shared" si="20"/>
        <v>RestrainedBeamW14x257</v>
      </c>
      <c r="E1051">
        <v>76.5</v>
      </c>
      <c r="F1051">
        <v>3.36</v>
      </c>
      <c r="G1051">
        <v>6.38</v>
      </c>
      <c r="H1051" t="s">
        <v>801</v>
      </c>
      <c r="I1051">
        <v>4</v>
      </c>
    </row>
    <row r="1052" spans="2:9" x14ac:dyDescent="0.2">
      <c r="B1052" t="s">
        <v>801</v>
      </c>
      <c r="C1052" t="s">
        <v>998</v>
      </c>
      <c r="D1052" t="str">
        <f t="shared" si="20"/>
        <v>RestrainedBeamW14x233</v>
      </c>
      <c r="E1052">
        <v>75.599999999999994</v>
      </c>
      <c r="F1052">
        <v>3.08</v>
      </c>
      <c r="G1052">
        <v>6.3</v>
      </c>
      <c r="H1052" t="s">
        <v>801</v>
      </c>
      <c r="I1052">
        <v>4</v>
      </c>
    </row>
    <row r="1053" spans="2:9" x14ac:dyDescent="0.2">
      <c r="B1053" t="s">
        <v>801</v>
      </c>
      <c r="C1053" t="s">
        <v>999</v>
      </c>
      <c r="D1053" t="str">
        <f t="shared" si="20"/>
        <v>RestrainedBeamW14x211</v>
      </c>
      <c r="E1053">
        <v>75.2</v>
      </c>
      <c r="F1053">
        <v>2.81</v>
      </c>
      <c r="G1053">
        <v>6.27</v>
      </c>
      <c r="H1053" t="s">
        <v>801</v>
      </c>
      <c r="I1053">
        <v>4</v>
      </c>
    </row>
    <row r="1054" spans="2:9" x14ac:dyDescent="0.2">
      <c r="B1054" t="s">
        <v>801</v>
      </c>
      <c r="C1054" t="s">
        <v>1000</v>
      </c>
      <c r="D1054" t="str">
        <f t="shared" si="20"/>
        <v>RestrainedBeamW14x193</v>
      </c>
      <c r="E1054">
        <v>74.3</v>
      </c>
      <c r="F1054">
        <v>2.6</v>
      </c>
      <c r="G1054">
        <v>6.19</v>
      </c>
      <c r="H1054" t="s">
        <v>801</v>
      </c>
      <c r="I1054">
        <v>4</v>
      </c>
    </row>
    <row r="1055" spans="2:9" x14ac:dyDescent="0.2">
      <c r="B1055" t="s">
        <v>801</v>
      </c>
      <c r="C1055" t="s">
        <v>1001</v>
      </c>
      <c r="D1055" t="str">
        <f t="shared" si="20"/>
        <v>RestrainedBeamW14x176</v>
      </c>
      <c r="E1055">
        <v>74.099999999999994</v>
      </c>
      <c r="F1055">
        <v>2.38</v>
      </c>
      <c r="G1055">
        <v>6.18</v>
      </c>
      <c r="H1055" t="s">
        <v>801</v>
      </c>
      <c r="I1055">
        <v>4</v>
      </c>
    </row>
    <row r="1056" spans="2:9" x14ac:dyDescent="0.2">
      <c r="B1056" t="s">
        <v>801</v>
      </c>
      <c r="C1056" t="s">
        <v>1002</v>
      </c>
      <c r="D1056" t="str">
        <f t="shared" si="20"/>
        <v>RestrainedBeamW14x159</v>
      </c>
      <c r="E1056">
        <v>73.5</v>
      </c>
      <c r="F1056">
        <v>2.16</v>
      </c>
      <c r="G1056">
        <v>6.13</v>
      </c>
      <c r="H1056" t="s">
        <v>801</v>
      </c>
      <c r="I1056">
        <v>4</v>
      </c>
    </row>
    <row r="1057" spans="2:9" x14ac:dyDescent="0.2">
      <c r="B1057" t="s">
        <v>801</v>
      </c>
      <c r="C1057" t="s">
        <v>1003</v>
      </c>
      <c r="D1057" t="str">
        <f t="shared" si="20"/>
        <v>RestrainedBeamW14x145</v>
      </c>
      <c r="E1057">
        <v>72.7</v>
      </c>
      <c r="F1057">
        <v>1.99</v>
      </c>
      <c r="G1057">
        <v>6.06</v>
      </c>
      <c r="H1057" t="s">
        <v>801</v>
      </c>
      <c r="I1057">
        <v>4</v>
      </c>
    </row>
    <row r="1058" spans="2:9" x14ac:dyDescent="0.2">
      <c r="B1058" t="s">
        <v>801</v>
      </c>
      <c r="C1058" t="s">
        <v>1004</v>
      </c>
      <c r="D1058" t="str">
        <f t="shared" si="20"/>
        <v>RestrainedBeamW14x132</v>
      </c>
      <c r="E1058">
        <v>70</v>
      </c>
      <c r="F1058">
        <v>1.89</v>
      </c>
      <c r="G1058">
        <v>5.83</v>
      </c>
      <c r="H1058" t="s">
        <v>801</v>
      </c>
      <c r="I1058">
        <v>4</v>
      </c>
    </row>
    <row r="1059" spans="2:9" x14ac:dyDescent="0.2">
      <c r="B1059" t="s">
        <v>801</v>
      </c>
      <c r="C1059" t="s">
        <v>1005</v>
      </c>
      <c r="D1059" t="str">
        <f t="shared" si="20"/>
        <v>RestrainedBeamW14x120</v>
      </c>
      <c r="E1059">
        <v>70.099999999999994</v>
      </c>
      <c r="F1059">
        <v>1.71</v>
      </c>
      <c r="G1059">
        <v>5.84</v>
      </c>
      <c r="H1059" t="s">
        <v>801</v>
      </c>
      <c r="I1059">
        <v>4</v>
      </c>
    </row>
    <row r="1060" spans="2:9" x14ac:dyDescent="0.2">
      <c r="B1060" t="s">
        <v>801</v>
      </c>
      <c r="C1060" t="s">
        <v>1006</v>
      </c>
      <c r="D1060" t="str">
        <f t="shared" si="20"/>
        <v>RestrainedBeamW14x109</v>
      </c>
      <c r="E1060">
        <v>69.599999999999994</v>
      </c>
      <c r="F1060">
        <v>1.57</v>
      </c>
      <c r="G1060">
        <v>5.8</v>
      </c>
      <c r="H1060" t="s">
        <v>801</v>
      </c>
      <c r="I1060">
        <v>4</v>
      </c>
    </row>
    <row r="1061" spans="2:9" x14ac:dyDescent="0.2">
      <c r="B1061" t="s">
        <v>801</v>
      </c>
      <c r="C1061" t="s">
        <v>1007</v>
      </c>
      <c r="D1061" t="str">
        <f t="shared" si="20"/>
        <v>RestrainedBeamW14x99</v>
      </c>
      <c r="E1061">
        <v>69.2</v>
      </c>
      <c r="F1061">
        <v>1.43</v>
      </c>
      <c r="G1061">
        <v>5.77</v>
      </c>
      <c r="H1061" t="s">
        <v>801</v>
      </c>
      <c r="I1061">
        <v>4</v>
      </c>
    </row>
    <row r="1062" spans="2:9" x14ac:dyDescent="0.2">
      <c r="B1062" t="s">
        <v>801</v>
      </c>
      <c r="C1062" t="s">
        <v>1008</v>
      </c>
      <c r="D1062" t="str">
        <f t="shared" si="20"/>
        <v>RestrainedBeamW14x90</v>
      </c>
      <c r="E1062">
        <v>68.7</v>
      </c>
      <c r="F1062">
        <v>1.31</v>
      </c>
      <c r="G1062">
        <v>5.73</v>
      </c>
      <c r="H1062" t="s">
        <v>801</v>
      </c>
      <c r="I1062">
        <v>4</v>
      </c>
    </row>
    <row r="1063" spans="2:9" x14ac:dyDescent="0.2">
      <c r="B1063" t="s">
        <v>801</v>
      </c>
      <c r="C1063" t="s">
        <v>1009</v>
      </c>
      <c r="D1063" t="str">
        <f t="shared" si="20"/>
        <v>RestrainedBeamW14x82</v>
      </c>
      <c r="E1063">
        <v>56.5</v>
      </c>
      <c r="F1063">
        <v>1.45</v>
      </c>
      <c r="G1063">
        <v>4.71</v>
      </c>
      <c r="H1063" t="s">
        <v>801</v>
      </c>
      <c r="I1063">
        <v>4</v>
      </c>
    </row>
    <row r="1064" spans="2:9" x14ac:dyDescent="0.2">
      <c r="B1064" t="s">
        <v>801</v>
      </c>
      <c r="C1064" t="s">
        <v>1010</v>
      </c>
      <c r="D1064" t="str">
        <f t="shared" si="20"/>
        <v>RestrainedBeamW14x74</v>
      </c>
      <c r="E1064">
        <v>56.2</v>
      </c>
      <c r="F1064">
        <v>1.32</v>
      </c>
      <c r="G1064">
        <v>4.68</v>
      </c>
      <c r="H1064" t="s">
        <v>801</v>
      </c>
      <c r="I1064">
        <v>4</v>
      </c>
    </row>
    <row r="1065" spans="2:9" x14ac:dyDescent="0.2">
      <c r="B1065" t="s">
        <v>801</v>
      </c>
      <c r="C1065" t="s">
        <v>1011</v>
      </c>
      <c r="D1065" t="str">
        <f t="shared" si="20"/>
        <v>RestrainedBeamW14x68</v>
      </c>
      <c r="E1065">
        <v>55.7</v>
      </c>
      <c r="F1065">
        <v>1.22</v>
      </c>
      <c r="G1065">
        <v>4.6399999999999997</v>
      </c>
      <c r="H1065" t="s">
        <v>801</v>
      </c>
      <c r="I1065">
        <v>4</v>
      </c>
    </row>
    <row r="1066" spans="2:9" x14ac:dyDescent="0.2">
      <c r="B1066" t="s">
        <v>801</v>
      </c>
      <c r="C1066" t="s">
        <v>1012</v>
      </c>
      <c r="D1066" t="str">
        <f t="shared" si="20"/>
        <v>RestrainedBeamW14x61</v>
      </c>
      <c r="E1066">
        <v>55.7</v>
      </c>
      <c r="F1066">
        <v>1.1000000000000001</v>
      </c>
      <c r="G1066">
        <v>4.6399999999999997</v>
      </c>
      <c r="H1066" t="s">
        <v>801</v>
      </c>
      <c r="I1066">
        <v>4</v>
      </c>
    </row>
    <row r="1067" spans="2:9" x14ac:dyDescent="0.2">
      <c r="B1067" t="s">
        <v>801</v>
      </c>
      <c r="C1067" t="s">
        <v>1013</v>
      </c>
      <c r="D1067" t="str">
        <f t="shared" si="20"/>
        <v>RestrainedBeamW14x53</v>
      </c>
      <c r="E1067">
        <v>49.8</v>
      </c>
      <c r="F1067">
        <v>1.06</v>
      </c>
      <c r="G1067">
        <v>4.1500000000000004</v>
      </c>
      <c r="H1067" t="s">
        <v>801</v>
      </c>
      <c r="I1067">
        <v>4</v>
      </c>
    </row>
    <row r="1068" spans="2:9" x14ac:dyDescent="0.2">
      <c r="B1068" t="s">
        <v>801</v>
      </c>
      <c r="C1068" t="s">
        <v>1014</v>
      </c>
      <c r="D1068" t="str">
        <f t="shared" si="20"/>
        <v>RestrainedBeamW14x48</v>
      </c>
      <c r="E1068">
        <v>49.5</v>
      </c>
      <c r="F1068">
        <v>0.97</v>
      </c>
      <c r="G1068">
        <v>4.13</v>
      </c>
      <c r="H1068" t="s">
        <v>801</v>
      </c>
      <c r="I1068">
        <v>4</v>
      </c>
    </row>
    <row r="1069" spans="2:9" x14ac:dyDescent="0.2">
      <c r="B1069" t="s">
        <v>801</v>
      </c>
      <c r="C1069" t="s">
        <v>1015</v>
      </c>
      <c r="D1069" t="str">
        <f t="shared" si="20"/>
        <v>RestrainedBeamW14x43</v>
      </c>
      <c r="E1069">
        <v>49.2</v>
      </c>
      <c r="F1069">
        <v>0.874</v>
      </c>
      <c r="G1069">
        <v>4.0999999999999996</v>
      </c>
      <c r="H1069" t="s">
        <v>801</v>
      </c>
      <c r="I1069">
        <v>4</v>
      </c>
    </row>
    <row r="1070" spans="2:9" x14ac:dyDescent="0.2">
      <c r="B1070" t="s">
        <v>801</v>
      </c>
      <c r="C1070" t="s">
        <v>1016</v>
      </c>
      <c r="D1070" t="str">
        <f t="shared" si="20"/>
        <v>RestrainedBeamW14x38</v>
      </c>
      <c r="E1070">
        <v>47</v>
      </c>
      <c r="F1070">
        <v>0.80900000000000005</v>
      </c>
      <c r="G1070">
        <v>3.92</v>
      </c>
      <c r="H1070" t="s">
        <v>801</v>
      </c>
      <c r="I1070">
        <v>4</v>
      </c>
    </row>
    <row r="1071" spans="2:9" x14ac:dyDescent="0.2">
      <c r="B1071" t="s">
        <v>801</v>
      </c>
      <c r="C1071" t="s">
        <v>1017</v>
      </c>
      <c r="D1071" t="str">
        <f t="shared" ref="D1071:D1134" si="21">SUBSTITUTE(B1071&amp;C1071," ","")</f>
        <v>RestrainedBeamW14x34</v>
      </c>
      <c r="E1071">
        <v>46.9</v>
      </c>
      <c r="F1071">
        <v>0.72499999999999998</v>
      </c>
      <c r="G1071">
        <v>3.91</v>
      </c>
      <c r="H1071" t="s">
        <v>801</v>
      </c>
      <c r="I1071">
        <v>4</v>
      </c>
    </row>
    <row r="1072" spans="2:9" x14ac:dyDescent="0.2">
      <c r="B1072" t="s">
        <v>801</v>
      </c>
      <c r="C1072" t="s">
        <v>1018</v>
      </c>
      <c r="D1072" t="str">
        <f t="shared" si="21"/>
        <v>RestrainedBeamW14x30</v>
      </c>
      <c r="E1072">
        <v>46.6</v>
      </c>
      <c r="F1072">
        <v>0.64400000000000002</v>
      </c>
      <c r="G1072">
        <v>3.88</v>
      </c>
      <c r="H1072" t="s">
        <v>801</v>
      </c>
      <c r="I1072">
        <v>4</v>
      </c>
    </row>
    <row r="1073" spans="2:9" x14ac:dyDescent="0.2">
      <c r="B1073" t="s">
        <v>801</v>
      </c>
      <c r="C1073" t="s">
        <v>1019</v>
      </c>
      <c r="D1073" t="str">
        <f t="shared" si="21"/>
        <v>RestrainedBeamW14x26</v>
      </c>
      <c r="E1073">
        <v>41.4</v>
      </c>
      <c r="F1073">
        <v>0.628</v>
      </c>
      <c r="G1073">
        <v>3.45</v>
      </c>
      <c r="H1073" t="s">
        <v>801</v>
      </c>
      <c r="I1073">
        <v>4</v>
      </c>
    </row>
    <row r="1074" spans="2:9" x14ac:dyDescent="0.2">
      <c r="B1074" t="s">
        <v>801</v>
      </c>
      <c r="C1074" t="s">
        <v>1020</v>
      </c>
      <c r="D1074" t="str">
        <f t="shared" si="21"/>
        <v>RestrainedBeamW14x22</v>
      </c>
      <c r="E1074">
        <v>41.2</v>
      </c>
      <c r="F1074">
        <v>0.53400000000000003</v>
      </c>
      <c r="G1074">
        <v>3.43</v>
      </c>
      <c r="H1074" t="s">
        <v>801</v>
      </c>
      <c r="I1074">
        <v>4</v>
      </c>
    </row>
    <row r="1075" spans="2:9" x14ac:dyDescent="0.2">
      <c r="B1075" t="s">
        <v>801</v>
      </c>
      <c r="C1075" t="s">
        <v>1021</v>
      </c>
      <c r="D1075" t="str">
        <f t="shared" si="21"/>
        <v>RestrainedBeamW12x336</v>
      </c>
      <c r="E1075">
        <v>69.3</v>
      </c>
      <c r="F1075">
        <v>4.8499999999999996</v>
      </c>
      <c r="G1075">
        <v>5.78</v>
      </c>
      <c r="H1075" t="s">
        <v>801</v>
      </c>
      <c r="I1075">
        <v>4</v>
      </c>
    </row>
    <row r="1076" spans="2:9" x14ac:dyDescent="0.2">
      <c r="B1076" t="s">
        <v>801</v>
      </c>
      <c r="C1076" t="s">
        <v>1022</v>
      </c>
      <c r="D1076" t="str">
        <f t="shared" si="21"/>
        <v>RestrainedBeamW12x305</v>
      </c>
      <c r="E1076">
        <v>67.900000000000006</v>
      </c>
      <c r="F1076">
        <v>4.49</v>
      </c>
      <c r="G1076">
        <v>5.66</v>
      </c>
      <c r="H1076" t="s">
        <v>801</v>
      </c>
      <c r="I1076">
        <v>4</v>
      </c>
    </row>
    <row r="1077" spans="2:9" x14ac:dyDescent="0.2">
      <c r="B1077" t="s">
        <v>801</v>
      </c>
      <c r="C1077" t="s">
        <v>1023</v>
      </c>
      <c r="D1077" t="str">
        <f t="shared" si="21"/>
        <v>RestrainedBeamW12x279</v>
      </c>
      <c r="E1077">
        <v>66.599999999999994</v>
      </c>
      <c r="F1077">
        <v>4.1900000000000004</v>
      </c>
      <c r="G1077">
        <v>5.55</v>
      </c>
      <c r="H1077" t="s">
        <v>801</v>
      </c>
      <c r="I1077">
        <v>4</v>
      </c>
    </row>
    <row r="1078" spans="2:9" x14ac:dyDescent="0.2">
      <c r="B1078" t="s">
        <v>801</v>
      </c>
      <c r="C1078" t="s">
        <v>1024</v>
      </c>
      <c r="D1078" t="str">
        <f t="shared" si="21"/>
        <v>RestrainedBeamW12x252</v>
      </c>
      <c r="E1078">
        <v>65.7</v>
      </c>
      <c r="F1078">
        <v>3.84</v>
      </c>
      <c r="G1078">
        <v>5.48</v>
      </c>
      <c r="H1078" t="s">
        <v>801</v>
      </c>
      <c r="I1078">
        <v>4</v>
      </c>
    </row>
    <row r="1079" spans="2:9" x14ac:dyDescent="0.2">
      <c r="B1079" t="s">
        <v>801</v>
      </c>
      <c r="C1079" t="s">
        <v>1025</v>
      </c>
      <c r="D1079" t="str">
        <f t="shared" si="21"/>
        <v>RestrainedBeamW12x230</v>
      </c>
      <c r="E1079">
        <v>64.7</v>
      </c>
      <c r="F1079">
        <v>3.55</v>
      </c>
      <c r="G1079">
        <v>5.39</v>
      </c>
      <c r="H1079" t="s">
        <v>801</v>
      </c>
      <c r="I1079">
        <v>4</v>
      </c>
    </row>
    <row r="1080" spans="2:9" x14ac:dyDescent="0.2">
      <c r="B1080" t="s">
        <v>801</v>
      </c>
      <c r="C1080" t="s">
        <v>1026</v>
      </c>
      <c r="D1080" t="str">
        <f t="shared" si="21"/>
        <v>RestrainedBeamW12x210</v>
      </c>
      <c r="E1080">
        <v>64.2</v>
      </c>
      <c r="F1080">
        <v>3.27</v>
      </c>
      <c r="G1080">
        <v>5.35</v>
      </c>
      <c r="H1080" t="s">
        <v>801</v>
      </c>
      <c r="I1080">
        <v>4</v>
      </c>
    </row>
    <row r="1081" spans="2:9" x14ac:dyDescent="0.2">
      <c r="B1081" t="s">
        <v>801</v>
      </c>
      <c r="C1081" t="s">
        <v>1027</v>
      </c>
      <c r="D1081" t="str">
        <f t="shared" si="21"/>
        <v>RestrainedBeamW12x190</v>
      </c>
      <c r="E1081">
        <v>63.4</v>
      </c>
      <c r="F1081">
        <v>3</v>
      </c>
      <c r="G1081">
        <v>5.28</v>
      </c>
      <c r="H1081" t="s">
        <v>801</v>
      </c>
      <c r="I1081">
        <v>4</v>
      </c>
    </row>
    <row r="1082" spans="2:9" x14ac:dyDescent="0.2">
      <c r="B1082" t="s">
        <v>801</v>
      </c>
      <c r="C1082" t="s">
        <v>1028</v>
      </c>
      <c r="D1082" t="str">
        <f t="shared" si="21"/>
        <v>RestrainedBeamW12x170</v>
      </c>
      <c r="E1082">
        <v>62.6</v>
      </c>
      <c r="F1082">
        <v>2.72</v>
      </c>
      <c r="G1082">
        <v>5.22</v>
      </c>
      <c r="H1082" t="s">
        <v>801</v>
      </c>
      <c r="I1082">
        <v>4</v>
      </c>
    </row>
    <row r="1083" spans="2:9" x14ac:dyDescent="0.2">
      <c r="B1083" t="s">
        <v>801</v>
      </c>
      <c r="C1083" t="s">
        <v>1029</v>
      </c>
      <c r="D1083" t="str">
        <f t="shared" si="21"/>
        <v>RestrainedBeamW12x152</v>
      </c>
      <c r="E1083">
        <v>62.1</v>
      </c>
      <c r="F1083">
        <v>2.4500000000000002</v>
      </c>
      <c r="G1083">
        <v>5.18</v>
      </c>
      <c r="H1083" t="s">
        <v>801</v>
      </c>
      <c r="I1083">
        <v>4</v>
      </c>
    </row>
    <row r="1084" spans="2:9" x14ac:dyDescent="0.2">
      <c r="B1084" t="s">
        <v>801</v>
      </c>
      <c r="C1084" t="s">
        <v>1030</v>
      </c>
      <c r="D1084" t="str">
        <f t="shared" si="21"/>
        <v>RestrainedBeamW12x136</v>
      </c>
      <c r="E1084">
        <v>60.9</v>
      </c>
      <c r="F1084">
        <v>2.23</v>
      </c>
      <c r="G1084">
        <v>5.08</v>
      </c>
      <c r="H1084" t="s">
        <v>801</v>
      </c>
      <c r="I1084">
        <v>4</v>
      </c>
    </row>
    <row r="1085" spans="2:9" x14ac:dyDescent="0.2">
      <c r="B1085" t="s">
        <v>801</v>
      </c>
      <c r="C1085" t="s">
        <v>1031</v>
      </c>
      <c r="D1085" t="str">
        <f t="shared" si="21"/>
        <v>RestrainedBeamW12x120</v>
      </c>
      <c r="E1085">
        <v>60.4</v>
      </c>
      <c r="F1085">
        <v>1.99</v>
      </c>
      <c r="G1085">
        <v>5.03</v>
      </c>
      <c r="H1085" t="s">
        <v>801</v>
      </c>
      <c r="I1085">
        <v>4</v>
      </c>
    </row>
    <row r="1086" spans="2:9" x14ac:dyDescent="0.2">
      <c r="B1086" t="s">
        <v>801</v>
      </c>
      <c r="C1086" t="s">
        <v>1032</v>
      </c>
      <c r="D1086" t="str">
        <f t="shared" si="21"/>
        <v>RestrainedBeamW12x106</v>
      </c>
      <c r="E1086">
        <v>59.9</v>
      </c>
      <c r="F1086">
        <v>1.77</v>
      </c>
      <c r="G1086">
        <v>4.99</v>
      </c>
      <c r="H1086" t="s">
        <v>801</v>
      </c>
      <c r="I1086">
        <v>4</v>
      </c>
    </row>
    <row r="1087" spans="2:9" x14ac:dyDescent="0.2">
      <c r="B1087" t="s">
        <v>801</v>
      </c>
      <c r="C1087" t="s">
        <v>1033</v>
      </c>
      <c r="D1087" t="str">
        <f t="shared" si="21"/>
        <v>RestrainedBeamW12x96</v>
      </c>
      <c r="E1087">
        <v>59.7</v>
      </c>
      <c r="F1087">
        <v>1.61</v>
      </c>
      <c r="G1087">
        <v>4.9800000000000004</v>
      </c>
      <c r="H1087" t="s">
        <v>801</v>
      </c>
      <c r="I1087">
        <v>4</v>
      </c>
    </row>
    <row r="1088" spans="2:9" x14ac:dyDescent="0.2">
      <c r="B1088" t="s">
        <v>801</v>
      </c>
      <c r="C1088" t="s">
        <v>1034</v>
      </c>
      <c r="D1088" t="str">
        <f t="shared" si="21"/>
        <v>RestrainedBeamW12x87</v>
      </c>
      <c r="E1088">
        <v>59.1</v>
      </c>
      <c r="F1088">
        <v>1.47</v>
      </c>
      <c r="G1088">
        <v>4.93</v>
      </c>
      <c r="H1088" t="s">
        <v>801</v>
      </c>
      <c r="I1088">
        <v>4</v>
      </c>
    </row>
    <row r="1089" spans="2:9" x14ac:dyDescent="0.2">
      <c r="B1089" t="s">
        <v>801</v>
      </c>
      <c r="C1089" t="s">
        <v>1035</v>
      </c>
      <c r="D1089" t="str">
        <f t="shared" si="21"/>
        <v>RestrainedBeamW12x79</v>
      </c>
      <c r="E1089">
        <v>58.8</v>
      </c>
      <c r="F1089">
        <v>1.34</v>
      </c>
      <c r="G1089">
        <v>4.9000000000000004</v>
      </c>
      <c r="H1089" t="s">
        <v>801</v>
      </c>
      <c r="I1089">
        <v>4</v>
      </c>
    </row>
    <row r="1090" spans="2:9" x14ac:dyDescent="0.2">
      <c r="B1090" t="s">
        <v>801</v>
      </c>
      <c r="C1090" t="s">
        <v>1036</v>
      </c>
      <c r="D1090" t="str">
        <f t="shared" si="21"/>
        <v>RestrainedBeamW12x72</v>
      </c>
      <c r="E1090">
        <v>58.3</v>
      </c>
      <c r="F1090">
        <v>1.23</v>
      </c>
      <c r="G1090">
        <v>4.8600000000000003</v>
      </c>
      <c r="H1090" t="s">
        <v>801</v>
      </c>
      <c r="I1090">
        <v>4</v>
      </c>
    </row>
    <row r="1091" spans="2:9" x14ac:dyDescent="0.2">
      <c r="B1091" t="s">
        <v>801</v>
      </c>
      <c r="C1091" t="s">
        <v>1037</v>
      </c>
      <c r="D1091" t="str">
        <f t="shared" si="21"/>
        <v>RestrainedBeamW12x65</v>
      </c>
      <c r="E1091">
        <v>58.3</v>
      </c>
      <c r="F1091">
        <v>1.1100000000000001</v>
      </c>
      <c r="G1091">
        <v>4.8600000000000003</v>
      </c>
      <c r="H1091" t="s">
        <v>801</v>
      </c>
      <c r="I1091">
        <v>4</v>
      </c>
    </row>
    <row r="1092" spans="2:9" x14ac:dyDescent="0.2">
      <c r="B1092" t="s">
        <v>801</v>
      </c>
      <c r="C1092" t="s">
        <v>1038</v>
      </c>
      <c r="D1092" t="str">
        <f t="shared" si="21"/>
        <v>RestrainedBeamW12x58</v>
      </c>
      <c r="E1092">
        <v>52.7</v>
      </c>
      <c r="F1092">
        <v>1.1000000000000001</v>
      </c>
      <c r="G1092">
        <v>4.3899999999999997</v>
      </c>
      <c r="H1092" t="s">
        <v>801</v>
      </c>
      <c r="I1092">
        <v>4</v>
      </c>
    </row>
    <row r="1093" spans="2:9" x14ac:dyDescent="0.2">
      <c r="B1093" t="s">
        <v>801</v>
      </c>
      <c r="C1093" t="s">
        <v>1039</v>
      </c>
      <c r="D1093" t="str">
        <f t="shared" si="21"/>
        <v>RestrainedBeamW12x53</v>
      </c>
      <c r="E1093">
        <v>52</v>
      </c>
      <c r="F1093">
        <v>1.02</v>
      </c>
      <c r="G1093">
        <v>4.33</v>
      </c>
      <c r="H1093" t="s">
        <v>801</v>
      </c>
      <c r="I1093">
        <v>4</v>
      </c>
    </row>
    <row r="1094" spans="2:9" x14ac:dyDescent="0.2">
      <c r="B1094" t="s">
        <v>801</v>
      </c>
      <c r="C1094" t="s">
        <v>1040</v>
      </c>
      <c r="D1094" t="str">
        <f t="shared" si="21"/>
        <v>RestrainedBeamW12x50</v>
      </c>
      <c r="E1094">
        <v>47</v>
      </c>
      <c r="F1094">
        <v>1.06</v>
      </c>
      <c r="G1094">
        <v>3.92</v>
      </c>
      <c r="H1094" t="s">
        <v>801</v>
      </c>
      <c r="I1094">
        <v>4</v>
      </c>
    </row>
    <row r="1095" spans="2:9" x14ac:dyDescent="0.2">
      <c r="B1095" t="s">
        <v>801</v>
      </c>
      <c r="C1095" t="s">
        <v>1041</v>
      </c>
      <c r="D1095" t="str">
        <f t="shared" si="21"/>
        <v>RestrainedBeamW12x45</v>
      </c>
      <c r="E1095">
        <v>46.2</v>
      </c>
      <c r="F1095">
        <v>0.97399999999999998</v>
      </c>
      <c r="G1095">
        <v>3.85</v>
      </c>
      <c r="H1095" t="s">
        <v>801</v>
      </c>
      <c r="I1095">
        <v>4</v>
      </c>
    </row>
    <row r="1096" spans="2:9" x14ac:dyDescent="0.2">
      <c r="B1096" t="s">
        <v>801</v>
      </c>
      <c r="C1096" t="s">
        <v>1042</v>
      </c>
      <c r="D1096" t="str">
        <f t="shared" si="21"/>
        <v>RestrainedBeamW12x40</v>
      </c>
      <c r="E1096">
        <v>46.5</v>
      </c>
      <c r="F1096">
        <v>0.86</v>
      </c>
      <c r="G1096">
        <v>3.88</v>
      </c>
      <c r="H1096" t="s">
        <v>801</v>
      </c>
      <c r="I1096">
        <v>4</v>
      </c>
    </row>
    <row r="1097" spans="2:9" x14ac:dyDescent="0.2">
      <c r="B1097" t="s">
        <v>801</v>
      </c>
      <c r="C1097" t="s">
        <v>1043</v>
      </c>
      <c r="D1097" t="str">
        <f t="shared" si="21"/>
        <v>RestrainedBeamW12x35</v>
      </c>
      <c r="E1097">
        <v>43.2</v>
      </c>
      <c r="F1097">
        <v>0.81</v>
      </c>
      <c r="G1097">
        <v>3.6</v>
      </c>
      <c r="H1097" t="s">
        <v>801</v>
      </c>
      <c r="I1097">
        <v>4</v>
      </c>
    </row>
    <row r="1098" spans="2:9" x14ac:dyDescent="0.2">
      <c r="B1098" t="s">
        <v>801</v>
      </c>
      <c r="C1098" t="s">
        <v>1044</v>
      </c>
      <c r="D1098" t="str">
        <f t="shared" si="21"/>
        <v>RestrainedBeamW12x30</v>
      </c>
      <c r="E1098">
        <v>42.9</v>
      </c>
      <c r="F1098">
        <v>0.69899999999999995</v>
      </c>
      <c r="G1098">
        <v>3.58</v>
      </c>
      <c r="H1098" t="s">
        <v>801</v>
      </c>
      <c r="I1098">
        <v>4</v>
      </c>
    </row>
    <row r="1099" spans="2:9" x14ac:dyDescent="0.2">
      <c r="B1099" t="s">
        <v>801</v>
      </c>
      <c r="C1099" t="s">
        <v>1045</v>
      </c>
      <c r="D1099" t="str">
        <f t="shared" si="21"/>
        <v>RestrainedBeamW12x26</v>
      </c>
      <c r="E1099">
        <v>42.5</v>
      </c>
      <c r="F1099">
        <v>0.61199999999999999</v>
      </c>
      <c r="G1099">
        <v>3.54</v>
      </c>
      <c r="H1099" t="s">
        <v>801</v>
      </c>
      <c r="I1099">
        <v>4</v>
      </c>
    </row>
    <row r="1100" spans="2:9" x14ac:dyDescent="0.2">
      <c r="B1100" t="s">
        <v>801</v>
      </c>
      <c r="C1100" t="s">
        <v>1046</v>
      </c>
      <c r="D1100" t="str">
        <f t="shared" si="21"/>
        <v>RestrainedBeamW12x22</v>
      </c>
      <c r="E1100">
        <v>35.299999999999997</v>
      </c>
      <c r="F1100">
        <v>0.623</v>
      </c>
      <c r="G1100">
        <v>2.94</v>
      </c>
      <c r="H1100" t="s">
        <v>801</v>
      </c>
      <c r="I1100">
        <v>4</v>
      </c>
    </row>
    <row r="1101" spans="2:9" x14ac:dyDescent="0.2">
      <c r="B1101" t="s">
        <v>801</v>
      </c>
      <c r="C1101" t="s">
        <v>1047</v>
      </c>
      <c r="D1101" t="str">
        <f t="shared" si="21"/>
        <v>RestrainedBeamW12x19</v>
      </c>
      <c r="E1101">
        <v>35.200000000000003</v>
      </c>
      <c r="F1101">
        <v>0.54</v>
      </c>
      <c r="G1101">
        <v>2.93</v>
      </c>
      <c r="H1101" t="s">
        <v>801</v>
      </c>
      <c r="I1101">
        <v>4</v>
      </c>
    </row>
    <row r="1102" spans="2:9" x14ac:dyDescent="0.2">
      <c r="B1102" t="s">
        <v>801</v>
      </c>
      <c r="C1102" t="s">
        <v>1048</v>
      </c>
      <c r="D1102" t="str">
        <f t="shared" si="21"/>
        <v>RestrainedBeamW12x16</v>
      </c>
      <c r="E1102">
        <v>35</v>
      </c>
      <c r="F1102">
        <v>0.45700000000000002</v>
      </c>
      <c r="G1102">
        <v>2.92</v>
      </c>
      <c r="H1102" t="s">
        <v>801</v>
      </c>
      <c r="I1102">
        <v>4</v>
      </c>
    </row>
    <row r="1103" spans="2:9" x14ac:dyDescent="0.2">
      <c r="B1103" t="s">
        <v>801</v>
      </c>
      <c r="C1103" t="s">
        <v>1049</v>
      </c>
      <c r="D1103" t="str">
        <f t="shared" si="21"/>
        <v>RestrainedBeamW12x14</v>
      </c>
      <c r="E1103">
        <v>34.6</v>
      </c>
      <c r="F1103">
        <v>0.40500000000000003</v>
      </c>
      <c r="G1103">
        <v>2.88</v>
      </c>
      <c r="H1103" t="s">
        <v>801</v>
      </c>
      <c r="I1103">
        <v>4</v>
      </c>
    </row>
    <row r="1104" spans="2:9" x14ac:dyDescent="0.2">
      <c r="B1104" t="s">
        <v>801</v>
      </c>
      <c r="C1104" t="s">
        <v>1050</v>
      </c>
      <c r="D1104" t="str">
        <f t="shared" si="21"/>
        <v>RestrainedBeamW10x112</v>
      </c>
      <c r="E1104">
        <v>51.5</v>
      </c>
      <c r="F1104">
        <v>2.17</v>
      </c>
      <c r="G1104">
        <v>4.29</v>
      </c>
      <c r="H1104" t="s">
        <v>801</v>
      </c>
      <c r="I1104">
        <v>4</v>
      </c>
    </row>
    <row r="1105" spans="2:9" x14ac:dyDescent="0.2">
      <c r="B1105" t="s">
        <v>801</v>
      </c>
      <c r="C1105" t="s">
        <v>1051</v>
      </c>
      <c r="D1105" t="str">
        <f t="shared" si="21"/>
        <v>RestrainedBeamW10x100</v>
      </c>
      <c r="E1105">
        <v>50.7</v>
      </c>
      <c r="F1105">
        <v>1.97</v>
      </c>
      <c r="G1105">
        <v>4.2300000000000004</v>
      </c>
      <c r="H1105" t="s">
        <v>801</v>
      </c>
      <c r="I1105">
        <v>4</v>
      </c>
    </row>
    <row r="1106" spans="2:9" x14ac:dyDescent="0.2">
      <c r="B1106" t="s">
        <v>801</v>
      </c>
      <c r="C1106" t="s">
        <v>1052</v>
      </c>
      <c r="D1106" t="str">
        <f t="shared" si="21"/>
        <v>RestrainedBeamW10x88</v>
      </c>
      <c r="E1106">
        <v>50.5</v>
      </c>
      <c r="F1106">
        <v>1.74</v>
      </c>
      <c r="G1106">
        <v>4.21</v>
      </c>
      <c r="H1106" t="s">
        <v>801</v>
      </c>
      <c r="I1106">
        <v>4</v>
      </c>
    </row>
    <row r="1107" spans="2:9" x14ac:dyDescent="0.2">
      <c r="B1107" t="s">
        <v>801</v>
      </c>
      <c r="C1107" t="s">
        <v>1053</v>
      </c>
      <c r="D1107" t="str">
        <f t="shared" si="21"/>
        <v>RestrainedBeamW10x77</v>
      </c>
      <c r="E1107">
        <v>49.9</v>
      </c>
      <c r="F1107">
        <v>1.54</v>
      </c>
      <c r="G1107">
        <v>4.16</v>
      </c>
      <c r="H1107" t="s">
        <v>801</v>
      </c>
      <c r="I1107">
        <v>4</v>
      </c>
    </row>
    <row r="1108" spans="2:9" x14ac:dyDescent="0.2">
      <c r="B1108" t="s">
        <v>801</v>
      </c>
      <c r="C1108" t="s">
        <v>1054</v>
      </c>
      <c r="D1108" t="str">
        <f t="shared" si="21"/>
        <v>RestrainedBeamW10x68</v>
      </c>
      <c r="E1108">
        <v>49.1</v>
      </c>
      <c r="F1108">
        <v>1.38</v>
      </c>
      <c r="G1108">
        <v>4.09</v>
      </c>
      <c r="H1108" t="s">
        <v>801</v>
      </c>
      <c r="I1108">
        <v>4</v>
      </c>
    </row>
    <row r="1109" spans="2:9" x14ac:dyDescent="0.2">
      <c r="B1109" t="s">
        <v>801</v>
      </c>
      <c r="C1109" t="s">
        <v>1055</v>
      </c>
      <c r="D1109" t="str">
        <f t="shared" si="21"/>
        <v>RestrainedBeamW10x60</v>
      </c>
      <c r="E1109">
        <v>49.1</v>
      </c>
      <c r="F1109">
        <v>1.22</v>
      </c>
      <c r="G1109">
        <v>4.09</v>
      </c>
      <c r="H1109" t="s">
        <v>801</v>
      </c>
      <c r="I1109">
        <v>4</v>
      </c>
    </row>
    <row r="1110" spans="2:9" x14ac:dyDescent="0.2">
      <c r="B1110" t="s">
        <v>801</v>
      </c>
      <c r="C1110" t="s">
        <v>1056</v>
      </c>
      <c r="D1110" t="str">
        <f t="shared" si="21"/>
        <v>RestrainedBeamW10x54</v>
      </c>
      <c r="E1110">
        <v>48.6</v>
      </c>
      <c r="F1110">
        <v>1.1100000000000001</v>
      </c>
      <c r="G1110">
        <v>4.05</v>
      </c>
      <c r="H1110" t="s">
        <v>801</v>
      </c>
      <c r="I1110">
        <v>4</v>
      </c>
    </row>
    <row r="1111" spans="2:9" x14ac:dyDescent="0.2">
      <c r="B1111" t="s">
        <v>801</v>
      </c>
      <c r="C1111" t="s">
        <v>1057</v>
      </c>
      <c r="D1111" t="str">
        <f t="shared" si="21"/>
        <v>RestrainedBeamW10x49</v>
      </c>
      <c r="E1111">
        <v>48.3</v>
      </c>
      <c r="F1111">
        <v>1.01</v>
      </c>
      <c r="G1111">
        <v>4.03</v>
      </c>
      <c r="H1111" t="s">
        <v>801</v>
      </c>
      <c r="I1111">
        <v>4</v>
      </c>
    </row>
    <row r="1112" spans="2:9" x14ac:dyDescent="0.2">
      <c r="B1112" t="s">
        <v>801</v>
      </c>
      <c r="C1112" t="s">
        <v>1058</v>
      </c>
      <c r="D1112" t="str">
        <f t="shared" si="21"/>
        <v>RestrainedBeamW10x45</v>
      </c>
      <c r="E1112">
        <v>42.6</v>
      </c>
      <c r="F1112">
        <v>1.06</v>
      </c>
      <c r="G1112">
        <v>3.55</v>
      </c>
      <c r="H1112" t="s">
        <v>801</v>
      </c>
      <c r="I1112">
        <v>4</v>
      </c>
    </row>
    <row r="1113" spans="2:9" x14ac:dyDescent="0.2">
      <c r="B1113" t="s">
        <v>801</v>
      </c>
      <c r="C1113" t="s">
        <v>1059</v>
      </c>
      <c r="D1113" t="str">
        <f t="shared" si="21"/>
        <v>RestrainedBeamW10x39</v>
      </c>
      <c r="E1113">
        <v>42</v>
      </c>
      <c r="F1113">
        <v>0.92900000000000005</v>
      </c>
      <c r="G1113">
        <v>3.5</v>
      </c>
      <c r="H1113" t="s">
        <v>801</v>
      </c>
      <c r="I1113">
        <v>4</v>
      </c>
    </row>
    <row r="1114" spans="2:9" x14ac:dyDescent="0.2">
      <c r="B1114" t="s">
        <v>801</v>
      </c>
      <c r="C1114" t="s">
        <v>1060</v>
      </c>
      <c r="D1114" t="str">
        <f t="shared" si="21"/>
        <v>RestrainedBeamW10x33</v>
      </c>
      <c r="E1114">
        <v>42</v>
      </c>
      <c r="F1114">
        <v>0.78600000000000003</v>
      </c>
      <c r="G1114">
        <v>3.5</v>
      </c>
      <c r="H1114" t="s">
        <v>801</v>
      </c>
      <c r="I1114">
        <v>4</v>
      </c>
    </row>
    <row r="1115" spans="2:9" x14ac:dyDescent="0.2">
      <c r="B1115" t="s">
        <v>801</v>
      </c>
      <c r="C1115" t="s">
        <v>1061</v>
      </c>
      <c r="D1115" t="str">
        <f t="shared" si="21"/>
        <v>RestrainedBeamW10x30</v>
      </c>
      <c r="E1115">
        <v>37.1</v>
      </c>
      <c r="F1115">
        <v>0.80900000000000005</v>
      </c>
      <c r="G1115">
        <v>3.09</v>
      </c>
      <c r="H1115" t="s">
        <v>801</v>
      </c>
      <c r="I1115">
        <v>4</v>
      </c>
    </row>
    <row r="1116" spans="2:9" x14ac:dyDescent="0.2">
      <c r="B1116" t="s">
        <v>801</v>
      </c>
      <c r="C1116" t="s">
        <v>1062</v>
      </c>
      <c r="D1116" t="str">
        <f t="shared" si="21"/>
        <v>RestrainedBeamW10x26</v>
      </c>
      <c r="E1116">
        <v>36.700000000000003</v>
      </c>
      <c r="F1116">
        <v>0.70799999999999996</v>
      </c>
      <c r="G1116">
        <v>3.06</v>
      </c>
      <c r="H1116" t="s">
        <v>801</v>
      </c>
      <c r="I1116">
        <v>4</v>
      </c>
    </row>
    <row r="1117" spans="2:9" x14ac:dyDescent="0.2">
      <c r="B1117" t="s">
        <v>801</v>
      </c>
      <c r="C1117" t="s">
        <v>1063</v>
      </c>
      <c r="D1117" t="str">
        <f t="shared" si="21"/>
        <v>RestrainedBeamW10x22</v>
      </c>
      <c r="E1117">
        <v>36.299999999999997</v>
      </c>
      <c r="F1117">
        <v>0.60599999999999998</v>
      </c>
      <c r="G1117">
        <v>3.03</v>
      </c>
      <c r="H1117" t="s">
        <v>801</v>
      </c>
      <c r="I1117">
        <v>4</v>
      </c>
    </row>
    <row r="1118" spans="2:9" x14ac:dyDescent="0.2">
      <c r="B1118" t="s">
        <v>801</v>
      </c>
      <c r="C1118" t="s">
        <v>1064</v>
      </c>
      <c r="D1118" t="str">
        <f t="shared" si="21"/>
        <v>RestrainedBeamW10x19</v>
      </c>
      <c r="E1118">
        <v>31.3</v>
      </c>
      <c r="F1118">
        <v>0.60699999999999998</v>
      </c>
      <c r="G1118">
        <v>2.61</v>
      </c>
      <c r="H1118" t="s">
        <v>801</v>
      </c>
      <c r="I1118">
        <v>4</v>
      </c>
    </row>
    <row r="1119" spans="2:9" x14ac:dyDescent="0.2">
      <c r="B1119" t="s">
        <v>801</v>
      </c>
      <c r="C1119" t="s">
        <v>1065</v>
      </c>
      <c r="D1119" t="str">
        <f t="shared" si="21"/>
        <v>RestrainedBeamW10x17</v>
      </c>
      <c r="E1119">
        <v>31.3</v>
      </c>
      <c r="F1119">
        <v>0.54300000000000004</v>
      </c>
      <c r="G1119">
        <v>2.61</v>
      </c>
      <c r="H1119" t="s">
        <v>801</v>
      </c>
      <c r="I1119">
        <v>4</v>
      </c>
    </row>
    <row r="1120" spans="2:9" x14ac:dyDescent="0.2">
      <c r="B1120" t="s">
        <v>801</v>
      </c>
      <c r="C1120" t="s">
        <v>1066</v>
      </c>
      <c r="D1120" t="str">
        <f t="shared" si="21"/>
        <v>RestrainedBeamW10x15</v>
      </c>
      <c r="E1120">
        <v>31</v>
      </c>
      <c r="F1120">
        <v>0.48399999999999999</v>
      </c>
      <c r="G1120">
        <v>2.58</v>
      </c>
      <c r="H1120" t="s">
        <v>801</v>
      </c>
      <c r="I1120">
        <v>4</v>
      </c>
    </row>
    <row r="1121" spans="2:9" x14ac:dyDescent="0.2">
      <c r="B1121" t="s">
        <v>801</v>
      </c>
      <c r="C1121" t="s">
        <v>1067</v>
      </c>
      <c r="D1121" t="str">
        <f t="shared" si="21"/>
        <v>RestrainedBeamW10x12</v>
      </c>
      <c r="E1121">
        <v>30.6</v>
      </c>
      <c r="F1121">
        <v>0.39200000000000002</v>
      </c>
      <c r="G1121">
        <v>2.5499999999999998</v>
      </c>
      <c r="H1121" t="s">
        <v>801</v>
      </c>
      <c r="I1121">
        <v>4</v>
      </c>
    </row>
    <row r="1122" spans="2:9" x14ac:dyDescent="0.2">
      <c r="B1122" t="s">
        <v>801</v>
      </c>
      <c r="C1122" t="s">
        <v>1068</v>
      </c>
      <c r="D1122" t="str">
        <f t="shared" si="21"/>
        <v>RestrainedBeamW8x67</v>
      </c>
      <c r="E1122">
        <v>40.700000000000003</v>
      </c>
      <c r="F1122">
        <v>1.65</v>
      </c>
      <c r="G1122">
        <v>3.39</v>
      </c>
      <c r="H1122" t="s">
        <v>801</v>
      </c>
      <c r="I1122">
        <v>4</v>
      </c>
    </row>
    <row r="1123" spans="2:9" x14ac:dyDescent="0.2">
      <c r="B1123" t="s">
        <v>801</v>
      </c>
      <c r="C1123" t="s">
        <v>1069</v>
      </c>
      <c r="D1123" t="str">
        <f t="shared" si="21"/>
        <v>RestrainedBeamW8x58</v>
      </c>
      <c r="E1123">
        <v>40.200000000000003</v>
      </c>
      <c r="F1123">
        <v>1.44</v>
      </c>
      <c r="G1123">
        <v>3.35</v>
      </c>
      <c r="H1123" t="s">
        <v>801</v>
      </c>
      <c r="I1123">
        <v>4</v>
      </c>
    </row>
    <row r="1124" spans="2:9" x14ac:dyDescent="0.2">
      <c r="B1124" t="s">
        <v>801</v>
      </c>
      <c r="C1124" t="s">
        <v>1070</v>
      </c>
      <c r="D1124" t="str">
        <f t="shared" si="21"/>
        <v>RestrainedBeamW8x48</v>
      </c>
      <c r="E1124">
        <v>39.700000000000003</v>
      </c>
      <c r="F1124">
        <v>1.21</v>
      </c>
      <c r="G1124">
        <v>3.31</v>
      </c>
      <c r="H1124" t="s">
        <v>801</v>
      </c>
      <c r="I1124">
        <v>4</v>
      </c>
    </row>
    <row r="1125" spans="2:9" x14ac:dyDescent="0.2">
      <c r="B1125" t="s">
        <v>801</v>
      </c>
      <c r="C1125" t="s">
        <v>1071</v>
      </c>
      <c r="D1125" t="str">
        <f t="shared" si="21"/>
        <v>RestrainedBeamW8x40</v>
      </c>
      <c r="E1125">
        <v>39</v>
      </c>
      <c r="F1125">
        <v>1.03</v>
      </c>
      <c r="G1125">
        <v>3.25</v>
      </c>
      <c r="H1125" t="s">
        <v>801</v>
      </c>
      <c r="I1125">
        <v>4</v>
      </c>
    </row>
    <row r="1126" spans="2:9" x14ac:dyDescent="0.2">
      <c r="B1126" t="s">
        <v>801</v>
      </c>
      <c r="C1126" t="s">
        <v>1072</v>
      </c>
      <c r="D1126" t="str">
        <f t="shared" si="21"/>
        <v>RestrainedBeamW8x35</v>
      </c>
      <c r="E1126">
        <v>38.6</v>
      </c>
      <c r="F1126">
        <v>0.90700000000000003</v>
      </c>
      <c r="G1126">
        <v>3.22</v>
      </c>
      <c r="H1126" t="s">
        <v>801</v>
      </c>
      <c r="I1126">
        <v>4</v>
      </c>
    </row>
    <row r="1127" spans="2:9" x14ac:dyDescent="0.2">
      <c r="B1127" t="s">
        <v>801</v>
      </c>
      <c r="C1127" t="s">
        <v>1073</v>
      </c>
      <c r="D1127" t="str">
        <f t="shared" si="21"/>
        <v>RestrainedBeamW8x31</v>
      </c>
      <c r="E1127">
        <v>38.6</v>
      </c>
      <c r="F1127">
        <v>0.80300000000000005</v>
      </c>
      <c r="G1127">
        <v>3.22</v>
      </c>
      <c r="H1127" t="s">
        <v>801</v>
      </c>
      <c r="I1127">
        <v>4</v>
      </c>
    </row>
    <row r="1128" spans="2:9" x14ac:dyDescent="0.2">
      <c r="B1128" t="s">
        <v>801</v>
      </c>
      <c r="C1128" t="s">
        <v>1074</v>
      </c>
      <c r="D1128" t="str">
        <f t="shared" si="21"/>
        <v>RestrainedBeamW8x28</v>
      </c>
      <c r="E1128">
        <v>34.200000000000003</v>
      </c>
      <c r="F1128">
        <v>0.81899999999999995</v>
      </c>
      <c r="G1128">
        <v>2.85</v>
      </c>
      <c r="H1128" t="s">
        <v>801</v>
      </c>
      <c r="I1128">
        <v>4</v>
      </c>
    </row>
    <row r="1129" spans="2:9" x14ac:dyDescent="0.2">
      <c r="B1129" t="s">
        <v>801</v>
      </c>
      <c r="C1129" t="s">
        <v>1075</v>
      </c>
      <c r="D1129" t="str">
        <f t="shared" si="21"/>
        <v>RestrainedBeamW8x24</v>
      </c>
      <c r="E1129">
        <v>34.1</v>
      </c>
      <c r="F1129">
        <v>0.70399999999999996</v>
      </c>
      <c r="G1129">
        <v>2.84</v>
      </c>
      <c r="H1129" t="s">
        <v>801</v>
      </c>
      <c r="I1129">
        <v>4</v>
      </c>
    </row>
    <row r="1130" spans="2:9" x14ac:dyDescent="0.2">
      <c r="B1130" t="s">
        <v>801</v>
      </c>
      <c r="C1130" t="s">
        <v>1076</v>
      </c>
      <c r="D1130" t="str">
        <f t="shared" si="21"/>
        <v>RestrainedBeamW8x21</v>
      </c>
      <c r="E1130">
        <v>31.1</v>
      </c>
      <c r="F1130">
        <v>0.67500000000000004</v>
      </c>
      <c r="G1130">
        <v>2.59</v>
      </c>
      <c r="H1130" t="s">
        <v>801</v>
      </c>
      <c r="I1130">
        <v>4</v>
      </c>
    </row>
    <row r="1131" spans="2:9" x14ac:dyDescent="0.2">
      <c r="B1131" t="s">
        <v>801</v>
      </c>
      <c r="C1131" t="s">
        <v>1077</v>
      </c>
      <c r="D1131" t="str">
        <f t="shared" si="21"/>
        <v>RestrainedBeamW8x18</v>
      </c>
      <c r="E1131">
        <v>30.9</v>
      </c>
      <c r="F1131">
        <v>0.58299999999999996</v>
      </c>
      <c r="G1131">
        <v>2.58</v>
      </c>
      <c r="H1131" t="s">
        <v>801</v>
      </c>
      <c r="I1131">
        <v>4</v>
      </c>
    </row>
    <row r="1132" spans="2:9" x14ac:dyDescent="0.2">
      <c r="B1132" t="s">
        <v>801</v>
      </c>
      <c r="C1132" t="s">
        <v>1078</v>
      </c>
      <c r="D1132" t="str">
        <f t="shared" si="21"/>
        <v>RestrainedBeamW8x15</v>
      </c>
      <c r="E1132">
        <v>27.2</v>
      </c>
      <c r="F1132">
        <v>0.55100000000000005</v>
      </c>
      <c r="G1132">
        <v>2.27</v>
      </c>
      <c r="H1132" t="s">
        <v>801</v>
      </c>
      <c r="I1132">
        <v>4</v>
      </c>
    </row>
    <row r="1133" spans="2:9" x14ac:dyDescent="0.2">
      <c r="B1133" t="s">
        <v>801</v>
      </c>
      <c r="C1133" t="s">
        <v>1079</v>
      </c>
      <c r="D1133" t="str">
        <f t="shared" si="21"/>
        <v>RestrainedBeamW8x13</v>
      </c>
      <c r="E1133">
        <v>26.9</v>
      </c>
      <c r="F1133">
        <v>0.48299999999999998</v>
      </c>
      <c r="G1133">
        <v>2.2400000000000002</v>
      </c>
      <c r="H1133" t="s">
        <v>801</v>
      </c>
      <c r="I1133">
        <v>4</v>
      </c>
    </row>
    <row r="1134" spans="2:9" x14ac:dyDescent="0.2">
      <c r="B1134" t="s">
        <v>801</v>
      </c>
      <c r="C1134" t="s">
        <v>1080</v>
      </c>
      <c r="D1134" t="str">
        <f t="shared" si="21"/>
        <v>RestrainedBeamW8x10</v>
      </c>
      <c r="E1134">
        <v>26.7</v>
      </c>
      <c r="F1134">
        <v>0.375</v>
      </c>
      <c r="G1134">
        <v>2.23</v>
      </c>
      <c r="H1134" t="s">
        <v>801</v>
      </c>
      <c r="I1134">
        <v>4</v>
      </c>
    </row>
    <row r="1135" spans="2:9" x14ac:dyDescent="0.2">
      <c r="B1135" t="s">
        <v>801</v>
      </c>
      <c r="C1135" t="s">
        <v>1081</v>
      </c>
      <c r="D1135" t="str">
        <f t="shared" ref="D1135:D1198" si="22">SUBSTITUTE(B1135&amp;C1135," ","")</f>
        <v>RestrainedBeamW6x25</v>
      </c>
      <c r="E1135">
        <v>29.8</v>
      </c>
      <c r="F1135">
        <v>0.83899999999999997</v>
      </c>
      <c r="G1135">
        <v>2.48</v>
      </c>
      <c r="H1135" t="s">
        <v>801</v>
      </c>
      <c r="I1135">
        <v>4</v>
      </c>
    </row>
    <row r="1136" spans="2:9" x14ac:dyDescent="0.2">
      <c r="B1136" t="s">
        <v>801</v>
      </c>
      <c r="C1136" t="s">
        <v>1082</v>
      </c>
      <c r="D1136" t="str">
        <f t="shared" si="22"/>
        <v>RestrainedBeamW6x20</v>
      </c>
      <c r="E1136">
        <v>29.5</v>
      </c>
      <c r="F1136">
        <v>0.67800000000000005</v>
      </c>
      <c r="G1136">
        <v>2.46</v>
      </c>
      <c r="H1136" t="s">
        <v>801</v>
      </c>
      <c r="I1136">
        <v>4</v>
      </c>
    </row>
    <row r="1137" spans="2:10" x14ac:dyDescent="0.2">
      <c r="B1137" t="s">
        <v>801</v>
      </c>
      <c r="C1137" t="s">
        <v>1083</v>
      </c>
      <c r="D1137" t="str">
        <f t="shared" si="22"/>
        <v>RestrainedBeamW6x15</v>
      </c>
      <c r="E1137">
        <v>28.8</v>
      </c>
      <c r="F1137">
        <v>0.52100000000000002</v>
      </c>
      <c r="G1137">
        <v>2.4</v>
      </c>
      <c r="H1137" t="s">
        <v>801</v>
      </c>
      <c r="I1137">
        <v>4</v>
      </c>
    </row>
    <row r="1138" spans="2:10" x14ac:dyDescent="0.2">
      <c r="B1138" t="s">
        <v>801</v>
      </c>
      <c r="C1138" t="s">
        <v>1102</v>
      </c>
      <c r="D1138" t="str">
        <f t="shared" si="22"/>
        <v>RestrainedBeamW6x16</v>
      </c>
      <c r="E1138">
        <v>23.4</v>
      </c>
      <c r="F1138">
        <v>0.68400000000000005</v>
      </c>
      <c r="G1138">
        <v>1.95</v>
      </c>
      <c r="H1138" t="s">
        <v>801</v>
      </c>
      <c r="I1138">
        <v>4</v>
      </c>
    </row>
    <row r="1139" spans="2:10" x14ac:dyDescent="0.2">
      <c r="B1139" t="s">
        <v>801</v>
      </c>
      <c r="C1139" t="s">
        <v>1085</v>
      </c>
      <c r="D1139" t="str">
        <f t="shared" si="22"/>
        <v>RestrainedBeamW6x12</v>
      </c>
      <c r="E1139">
        <v>22.8</v>
      </c>
      <c r="F1139">
        <v>0.52600000000000002</v>
      </c>
      <c r="G1139">
        <v>1.9</v>
      </c>
      <c r="H1139" t="s">
        <v>801</v>
      </c>
      <c r="I1139">
        <v>4</v>
      </c>
    </row>
    <row r="1140" spans="2:10" x14ac:dyDescent="0.2">
      <c r="B1140" t="s">
        <v>801</v>
      </c>
      <c r="C1140" t="s">
        <v>1086</v>
      </c>
      <c r="D1140" t="str">
        <f t="shared" si="22"/>
        <v>RestrainedBeamW6x9</v>
      </c>
      <c r="E1140">
        <v>22.6</v>
      </c>
      <c r="F1140">
        <v>0.39800000000000002</v>
      </c>
      <c r="G1140">
        <v>1.88</v>
      </c>
      <c r="H1140" t="s">
        <v>801</v>
      </c>
      <c r="I1140">
        <v>4</v>
      </c>
    </row>
    <row r="1141" spans="2:10" x14ac:dyDescent="0.2">
      <c r="B1141" t="s">
        <v>801</v>
      </c>
      <c r="C1141" t="s">
        <v>1103</v>
      </c>
      <c r="D1141" t="str">
        <f t="shared" si="22"/>
        <v>RestrainedBeamW6x8.5</v>
      </c>
      <c r="E1141">
        <v>22.7</v>
      </c>
      <c r="F1141">
        <v>0.374</v>
      </c>
      <c r="G1141">
        <v>1.89</v>
      </c>
      <c r="H1141" t="s">
        <v>801</v>
      </c>
      <c r="I1141">
        <v>4</v>
      </c>
    </row>
    <row r="1142" spans="2:10" x14ac:dyDescent="0.2">
      <c r="B1142" t="s">
        <v>801</v>
      </c>
      <c r="C1142" t="s">
        <v>1087</v>
      </c>
      <c r="D1142" t="str">
        <f t="shared" si="22"/>
        <v>RestrainedBeamW5x19</v>
      </c>
      <c r="E1142">
        <v>24.5</v>
      </c>
      <c r="F1142">
        <v>0.77600000000000002</v>
      </c>
      <c r="G1142">
        <v>2.04</v>
      </c>
      <c r="H1142" t="s">
        <v>801</v>
      </c>
      <c r="I1142">
        <v>4</v>
      </c>
    </row>
    <row r="1143" spans="2:10" x14ac:dyDescent="0.2">
      <c r="B1143" t="s">
        <v>801</v>
      </c>
      <c r="C1143" t="s">
        <v>1084</v>
      </c>
      <c r="D1143" t="str">
        <f t="shared" si="22"/>
        <v>RestrainedBeamW5x16</v>
      </c>
      <c r="E1143">
        <v>24.1</v>
      </c>
      <c r="F1143">
        <v>0.66400000000000003</v>
      </c>
      <c r="G1143">
        <v>2.0099999999999998</v>
      </c>
      <c r="H1143" t="s">
        <v>801</v>
      </c>
      <c r="I1143">
        <v>4</v>
      </c>
    </row>
    <row r="1144" spans="2:10" x14ac:dyDescent="0.2">
      <c r="B1144" t="s">
        <v>801</v>
      </c>
      <c r="C1144" t="s">
        <v>1088</v>
      </c>
      <c r="D1144" t="str">
        <f t="shared" si="22"/>
        <v>RestrainedBeamW4x13</v>
      </c>
      <c r="E1144">
        <v>19.399999999999999</v>
      </c>
      <c r="F1144">
        <v>0.67</v>
      </c>
      <c r="G1144">
        <v>1.62</v>
      </c>
      <c r="H1144" t="s">
        <v>801</v>
      </c>
      <c r="I1144">
        <v>4</v>
      </c>
    </row>
    <row r="1146" spans="2:10" x14ac:dyDescent="0.2">
      <c r="B1146" t="s">
        <v>5</v>
      </c>
      <c r="C1146" t="s">
        <v>1256</v>
      </c>
      <c r="D1146" t="str">
        <f t="shared" si="22"/>
        <v>SingleAnglesL8x8x11/8</v>
      </c>
      <c r="E1146">
        <v>31.7</v>
      </c>
      <c r="F1146">
        <v>1.8</v>
      </c>
      <c r="G1146">
        <v>2.64</v>
      </c>
      <c r="H1146" t="s">
        <v>1246</v>
      </c>
      <c r="I1146">
        <v>1</v>
      </c>
      <c r="J1146" s="14"/>
    </row>
    <row r="1147" spans="2:10" x14ac:dyDescent="0.2">
      <c r="B1147" t="s">
        <v>5</v>
      </c>
      <c r="C1147" t="s">
        <v>1257</v>
      </c>
      <c r="D1147" t="str">
        <f t="shared" si="22"/>
        <v>SingleAnglesL8x8x1</v>
      </c>
      <c r="E1147">
        <v>31.7</v>
      </c>
      <c r="F1147">
        <v>1.62</v>
      </c>
      <c r="G1147">
        <v>2.64</v>
      </c>
      <c r="H1147" t="s">
        <v>1246</v>
      </c>
      <c r="I1147">
        <v>1</v>
      </c>
      <c r="J1147" s="14"/>
    </row>
    <row r="1148" spans="2:10" x14ac:dyDescent="0.2">
      <c r="B1148" t="s">
        <v>5</v>
      </c>
      <c r="C1148" t="s">
        <v>1258</v>
      </c>
      <c r="D1148" t="str">
        <f t="shared" si="22"/>
        <v>SingleAnglesL8x8x7/8</v>
      </c>
      <c r="E1148">
        <v>31.7</v>
      </c>
      <c r="F1148">
        <v>1.43</v>
      </c>
      <c r="G1148">
        <v>2.64</v>
      </c>
      <c r="H1148" t="s">
        <v>1246</v>
      </c>
      <c r="I1148">
        <v>1</v>
      </c>
      <c r="J1148" s="14"/>
    </row>
    <row r="1149" spans="2:10" x14ac:dyDescent="0.2">
      <c r="B1149" t="s">
        <v>5</v>
      </c>
      <c r="C1149" t="s">
        <v>1259</v>
      </c>
      <c r="D1149" t="str">
        <f t="shared" si="22"/>
        <v>SingleAnglesL8x8x3/4</v>
      </c>
      <c r="E1149">
        <v>31.7</v>
      </c>
      <c r="F1149">
        <v>1.24</v>
      </c>
      <c r="G1149">
        <v>2.64</v>
      </c>
      <c r="H1149" t="s">
        <v>1246</v>
      </c>
      <c r="I1149">
        <v>1</v>
      </c>
      <c r="J1149" s="14"/>
    </row>
    <row r="1150" spans="2:10" x14ac:dyDescent="0.2">
      <c r="B1150" t="s">
        <v>5</v>
      </c>
      <c r="C1150" t="s">
        <v>1260</v>
      </c>
      <c r="D1150" t="str">
        <f t="shared" si="22"/>
        <v>SingleAnglesL8x8x5/8</v>
      </c>
      <c r="E1150">
        <v>31.7</v>
      </c>
      <c r="F1150">
        <v>1.04</v>
      </c>
      <c r="G1150">
        <v>2.64</v>
      </c>
      <c r="H1150" t="s">
        <v>1246</v>
      </c>
      <c r="I1150">
        <v>1</v>
      </c>
      <c r="J1150" s="14"/>
    </row>
    <row r="1151" spans="2:10" x14ac:dyDescent="0.2">
      <c r="B1151" t="s">
        <v>5</v>
      </c>
      <c r="C1151" t="s">
        <v>1261</v>
      </c>
      <c r="D1151" t="str">
        <f t="shared" si="22"/>
        <v>SingleAnglesL8x8x9/16</v>
      </c>
      <c r="E1151">
        <v>31.7</v>
      </c>
      <c r="F1151">
        <v>0.94</v>
      </c>
      <c r="G1151">
        <v>2.64</v>
      </c>
      <c r="H1151" t="s">
        <v>1246</v>
      </c>
      <c r="I1151">
        <v>1</v>
      </c>
      <c r="J1151" s="14"/>
    </row>
    <row r="1152" spans="2:10" x14ac:dyDescent="0.2">
      <c r="B1152" t="s">
        <v>5</v>
      </c>
      <c r="C1152" t="s">
        <v>1262</v>
      </c>
      <c r="D1152" t="str">
        <f t="shared" si="22"/>
        <v>SingleAnglesL8x8x1/2</v>
      </c>
      <c r="E1152">
        <v>31.7</v>
      </c>
      <c r="F1152">
        <v>0.84199999999999997</v>
      </c>
      <c r="G1152">
        <v>2.64</v>
      </c>
      <c r="H1152" t="s">
        <v>1246</v>
      </c>
      <c r="I1152">
        <v>1</v>
      </c>
      <c r="J1152" s="14"/>
    </row>
    <row r="1153" spans="2:10" x14ac:dyDescent="0.2">
      <c r="B1153" t="s">
        <v>5</v>
      </c>
      <c r="C1153" t="s">
        <v>1263</v>
      </c>
      <c r="D1153" t="str">
        <f t="shared" si="22"/>
        <v>SingleAnglesL8x6x1</v>
      </c>
      <c r="E1153">
        <v>27.8</v>
      </c>
      <c r="F1153">
        <v>1.6</v>
      </c>
      <c r="G1153">
        <v>2.3199999999999998</v>
      </c>
      <c r="H1153" t="s">
        <v>1246</v>
      </c>
      <c r="I1153">
        <v>1</v>
      </c>
      <c r="J1153" s="14"/>
    </row>
    <row r="1154" spans="2:10" x14ac:dyDescent="0.2">
      <c r="B1154" t="s">
        <v>5</v>
      </c>
      <c r="C1154" t="s">
        <v>1264</v>
      </c>
      <c r="D1154" t="str">
        <f t="shared" si="22"/>
        <v>SingleAnglesL8x6x7/8</v>
      </c>
      <c r="E1154">
        <v>27.8</v>
      </c>
      <c r="F1154">
        <v>1.41</v>
      </c>
      <c r="G1154">
        <v>2.3199999999999998</v>
      </c>
      <c r="H1154" t="s">
        <v>1246</v>
      </c>
      <c r="I1154">
        <v>1</v>
      </c>
      <c r="J1154" s="14"/>
    </row>
    <row r="1155" spans="2:10" x14ac:dyDescent="0.2">
      <c r="B1155" t="s">
        <v>5</v>
      </c>
      <c r="C1155" t="s">
        <v>1265</v>
      </c>
      <c r="D1155" t="str">
        <f t="shared" si="22"/>
        <v>SingleAnglesL8x6x3/4</v>
      </c>
      <c r="E1155">
        <v>27.8</v>
      </c>
      <c r="F1155">
        <v>1.22</v>
      </c>
      <c r="G1155">
        <v>2.3199999999999998</v>
      </c>
      <c r="H1155" t="s">
        <v>1246</v>
      </c>
      <c r="I1155">
        <v>1</v>
      </c>
      <c r="J1155" s="14"/>
    </row>
    <row r="1156" spans="2:10" x14ac:dyDescent="0.2">
      <c r="B1156" t="s">
        <v>5</v>
      </c>
      <c r="C1156" t="s">
        <v>1266</v>
      </c>
      <c r="D1156" t="str">
        <f t="shared" si="22"/>
        <v>SingleAnglesL8x6x5/8</v>
      </c>
      <c r="E1156">
        <v>27.8</v>
      </c>
      <c r="F1156">
        <v>1.03</v>
      </c>
      <c r="G1156">
        <v>2.3199999999999998</v>
      </c>
      <c r="H1156" t="s">
        <v>1246</v>
      </c>
      <c r="I1156">
        <v>1</v>
      </c>
      <c r="J1156" s="14"/>
    </row>
    <row r="1157" spans="2:10" x14ac:dyDescent="0.2">
      <c r="B1157" t="s">
        <v>5</v>
      </c>
      <c r="C1157" t="s">
        <v>1267</v>
      </c>
      <c r="D1157" t="str">
        <f t="shared" si="22"/>
        <v>SingleAnglesL8x6x9/16</v>
      </c>
      <c r="E1157">
        <v>27.8</v>
      </c>
      <c r="F1157">
        <v>0.93200000000000005</v>
      </c>
      <c r="G1157">
        <v>2.3199999999999998</v>
      </c>
      <c r="H1157" t="s">
        <v>1246</v>
      </c>
      <c r="I1157">
        <v>1</v>
      </c>
      <c r="J1157" s="14"/>
    </row>
    <row r="1158" spans="2:10" x14ac:dyDescent="0.2">
      <c r="B1158" t="s">
        <v>5</v>
      </c>
      <c r="C1158" t="s">
        <v>1268</v>
      </c>
      <c r="D1158" t="str">
        <f t="shared" si="22"/>
        <v>SingleAnglesL8x6x1/2</v>
      </c>
      <c r="E1158">
        <v>27.8</v>
      </c>
      <c r="F1158">
        <v>0.83499999999999996</v>
      </c>
      <c r="G1158">
        <v>2.3199999999999998</v>
      </c>
      <c r="H1158" t="s">
        <v>1246</v>
      </c>
      <c r="I1158">
        <v>1</v>
      </c>
      <c r="J1158" s="14"/>
    </row>
    <row r="1159" spans="2:10" x14ac:dyDescent="0.2">
      <c r="B1159" t="s">
        <v>5</v>
      </c>
      <c r="C1159" t="s">
        <v>1269</v>
      </c>
      <c r="D1159" t="str">
        <f t="shared" si="22"/>
        <v>SingleAnglesL8x6x7/16</v>
      </c>
      <c r="E1159">
        <v>27.8</v>
      </c>
      <c r="F1159">
        <v>0.73399999999999999</v>
      </c>
      <c r="G1159">
        <v>2.3199999999999998</v>
      </c>
      <c r="H1159" t="s">
        <v>1246</v>
      </c>
      <c r="I1159">
        <v>1</v>
      </c>
      <c r="J1159" s="14"/>
    </row>
    <row r="1160" spans="2:10" x14ac:dyDescent="0.2">
      <c r="B1160" t="s">
        <v>5</v>
      </c>
      <c r="C1160" t="s">
        <v>1270</v>
      </c>
      <c r="D1160" t="str">
        <f t="shared" si="22"/>
        <v>SingleAnglesL8x4x1</v>
      </c>
      <c r="E1160">
        <v>23.8</v>
      </c>
      <c r="F1160">
        <v>1.58</v>
      </c>
      <c r="G1160">
        <v>1.98</v>
      </c>
      <c r="H1160" t="s">
        <v>1246</v>
      </c>
      <c r="I1160">
        <v>1</v>
      </c>
      <c r="J1160" s="14"/>
    </row>
    <row r="1161" spans="2:10" x14ac:dyDescent="0.2">
      <c r="B1161" t="s">
        <v>5</v>
      </c>
      <c r="C1161" t="s">
        <v>1271</v>
      </c>
      <c r="D1161" t="str">
        <f t="shared" si="22"/>
        <v>SingleAnglesL8x4x7/8</v>
      </c>
      <c r="E1161">
        <v>23.8</v>
      </c>
      <c r="F1161">
        <v>1.4</v>
      </c>
      <c r="G1161">
        <v>1.98</v>
      </c>
      <c r="H1161" t="s">
        <v>1246</v>
      </c>
      <c r="I1161">
        <v>1</v>
      </c>
      <c r="J1161" s="14"/>
    </row>
    <row r="1162" spans="2:10" x14ac:dyDescent="0.2">
      <c r="B1162" t="s">
        <v>5</v>
      </c>
      <c r="C1162" t="s">
        <v>1272</v>
      </c>
      <c r="D1162" t="str">
        <f t="shared" si="22"/>
        <v>SingleAnglesL8x4x3/4</v>
      </c>
      <c r="E1162">
        <v>23.8</v>
      </c>
      <c r="F1162">
        <v>1.21</v>
      </c>
      <c r="G1162">
        <v>1.98</v>
      </c>
      <c r="H1162" t="s">
        <v>1246</v>
      </c>
      <c r="I1162">
        <v>1</v>
      </c>
      <c r="J1162" s="14"/>
    </row>
    <row r="1163" spans="2:10" x14ac:dyDescent="0.2">
      <c r="B1163" t="s">
        <v>5</v>
      </c>
      <c r="C1163" t="s">
        <v>1273</v>
      </c>
      <c r="D1163" t="str">
        <f t="shared" si="22"/>
        <v>SingleAnglesL8x4x5/8</v>
      </c>
      <c r="E1163">
        <v>23.8</v>
      </c>
      <c r="F1163">
        <v>1.03</v>
      </c>
      <c r="G1163">
        <v>1.98</v>
      </c>
      <c r="H1163" t="s">
        <v>1246</v>
      </c>
      <c r="I1163">
        <v>1</v>
      </c>
      <c r="J1163" s="14"/>
    </row>
    <row r="1164" spans="2:10" x14ac:dyDescent="0.2">
      <c r="B1164" t="s">
        <v>5</v>
      </c>
      <c r="C1164" t="s">
        <v>1274</v>
      </c>
      <c r="D1164" t="str">
        <f t="shared" si="22"/>
        <v>SingleAnglesL8x4x9/16</v>
      </c>
      <c r="E1164">
        <v>23.8</v>
      </c>
      <c r="F1164">
        <v>0.92900000000000005</v>
      </c>
      <c r="G1164">
        <v>1.98</v>
      </c>
      <c r="H1164" t="s">
        <v>1246</v>
      </c>
      <c r="I1164">
        <v>1</v>
      </c>
      <c r="J1164" s="14"/>
    </row>
    <row r="1165" spans="2:10" x14ac:dyDescent="0.2">
      <c r="B1165" t="s">
        <v>5</v>
      </c>
      <c r="C1165" t="s">
        <v>1275</v>
      </c>
      <c r="D1165" t="str">
        <f t="shared" si="22"/>
        <v>SingleAnglesL8x4x1/2</v>
      </c>
      <c r="E1165">
        <v>23.8</v>
      </c>
      <c r="F1165">
        <v>0.82799999999999996</v>
      </c>
      <c r="G1165">
        <v>1.98</v>
      </c>
      <c r="H1165" t="s">
        <v>1246</v>
      </c>
      <c r="I1165">
        <v>1</v>
      </c>
      <c r="J1165" s="14"/>
    </row>
    <row r="1166" spans="2:10" x14ac:dyDescent="0.2">
      <c r="B1166" t="s">
        <v>5</v>
      </c>
      <c r="C1166" t="s">
        <v>1276</v>
      </c>
      <c r="D1166" t="str">
        <f t="shared" si="22"/>
        <v>SingleAnglesL8x4x7/16</v>
      </c>
      <c r="E1166">
        <v>23.8</v>
      </c>
      <c r="F1166">
        <v>0.73099999999999998</v>
      </c>
      <c r="G1166">
        <v>1.98</v>
      </c>
      <c r="H1166" t="s">
        <v>1246</v>
      </c>
      <c r="I1166">
        <v>1</v>
      </c>
      <c r="J1166" s="14"/>
    </row>
    <row r="1167" spans="2:10" x14ac:dyDescent="0.2">
      <c r="B1167" t="s">
        <v>5</v>
      </c>
      <c r="C1167" t="s">
        <v>1277</v>
      </c>
      <c r="D1167" t="str">
        <f t="shared" si="22"/>
        <v>SingleAnglesL7x4x3/4</v>
      </c>
      <c r="E1167">
        <v>21.8</v>
      </c>
      <c r="F1167">
        <v>1.2</v>
      </c>
      <c r="G1167">
        <v>1.82</v>
      </c>
      <c r="H1167" t="s">
        <v>1246</v>
      </c>
      <c r="I1167">
        <v>1</v>
      </c>
      <c r="J1167" s="14"/>
    </row>
    <row r="1168" spans="2:10" x14ac:dyDescent="0.2">
      <c r="B1168" t="s">
        <v>5</v>
      </c>
      <c r="C1168" t="s">
        <v>1278</v>
      </c>
      <c r="D1168" t="str">
        <f t="shared" si="22"/>
        <v>SingleAnglesL7x4x5/8</v>
      </c>
      <c r="E1168">
        <v>21.8</v>
      </c>
      <c r="F1168">
        <v>1.01</v>
      </c>
      <c r="G1168">
        <v>1.82</v>
      </c>
      <c r="H1168" t="s">
        <v>1246</v>
      </c>
      <c r="I1168">
        <v>1</v>
      </c>
      <c r="J1168" s="14"/>
    </row>
    <row r="1169" spans="2:10" x14ac:dyDescent="0.2">
      <c r="B1169" t="s">
        <v>5</v>
      </c>
      <c r="C1169" t="s">
        <v>1279</v>
      </c>
      <c r="D1169" t="str">
        <f t="shared" si="22"/>
        <v>SingleAnglesL7x4x1/2</v>
      </c>
      <c r="E1169">
        <v>21.8</v>
      </c>
      <c r="F1169">
        <v>0.82099999999999995</v>
      </c>
      <c r="G1169">
        <v>1.82</v>
      </c>
      <c r="H1169" t="s">
        <v>1246</v>
      </c>
      <c r="I1169">
        <v>1</v>
      </c>
      <c r="J1169" s="14"/>
    </row>
    <row r="1170" spans="2:10" x14ac:dyDescent="0.2">
      <c r="B1170" t="s">
        <v>5</v>
      </c>
      <c r="C1170" t="s">
        <v>1280</v>
      </c>
      <c r="D1170" t="str">
        <f t="shared" si="22"/>
        <v>SingleAnglesL7x4x7/16</v>
      </c>
      <c r="E1170">
        <v>21.8</v>
      </c>
      <c r="F1170">
        <v>0.72499999999999998</v>
      </c>
      <c r="G1170">
        <v>1.82</v>
      </c>
      <c r="H1170" t="s">
        <v>1246</v>
      </c>
      <c r="I1170">
        <v>1</v>
      </c>
      <c r="J1170" s="14"/>
    </row>
    <row r="1171" spans="2:10" x14ac:dyDescent="0.2">
      <c r="B1171" t="s">
        <v>5</v>
      </c>
      <c r="C1171" t="s">
        <v>1281</v>
      </c>
      <c r="D1171" t="str">
        <f t="shared" si="22"/>
        <v>SingleAnglesL7x4x3/8</v>
      </c>
      <c r="E1171">
        <v>21.8</v>
      </c>
      <c r="F1171">
        <v>0.624</v>
      </c>
      <c r="G1171">
        <v>1.82</v>
      </c>
      <c r="H1171" t="s">
        <v>1246</v>
      </c>
      <c r="I1171">
        <v>1</v>
      </c>
      <c r="J1171" s="14"/>
    </row>
    <row r="1172" spans="2:10" x14ac:dyDescent="0.2">
      <c r="B1172" t="s">
        <v>5</v>
      </c>
      <c r="C1172" t="s">
        <v>1282</v>
      </c>
      <c r="D1172" t="str">
        <f t="shared" si="22"/>
        <v>SingleAnglesL6x6x1</v>
      </c>
      <c r="E1172">
        <v>23.8</v>
      </c>
      <c r="F1172">
        <v>1.58</v>
      </c>
      <c r="G1172">
        <v>1.98</v>
      </c>
      <c r="H1172" t="s">
        <v>1246</v>
      </c>
      <c r="I1172">
        <v>1</v>
      </c>
      <c r="J1172" s="14"/>
    </row>
    <row r="1173" spans="2:10" x14ac:dyDescent="0.2">
      <c r="B1173" t="s">
        <v>5</v>
      </c>
      <c r="C1173" t="s">
        <v>1283</v>
      </c>
      <c r="D1173" t="str">
        <f t="shared" si="22"/>
        <v>SingleAnglesL6x6x7/8</v>
      </c>
      <c r="E1173">
        <v>23.8</v>
      </c>
      <c r="F1173">
        <v>1.39</v>
      </c>
      <c r="G1173">
        <v>1.98</v>
      </c>
      <c r="H1173" t="s">
        <v>1246</v>
      </c>
      <c r="I1173">
        <v>1</v>
      </c>
      <c r="J1173" s="14"/>
    </row>
    <row r="1174" spans="2:10" x14ac:dyDescent="0.2">
      <c r="B1174" t="s">
        <v>5</v>
      </c>
      <c r="C1174" t="s">
        <v>1284</v>
      </c>
      <c r="D1174" t="str">
        <f t="shared" si="22"/>
        <v>SingleAnglesL6x6x3/4</v>
      </c>
      <c r="E1174">
        <v>23.8</v>
      </c>
      <c r="F1174">
        <v>1.21</v>
      </c>
      <c r="G1174">
        <v>1.98</v>
      </c>
      <c r="H1174" t="s">
        <v>1246</v>
      </c>
      <c r="I1174">
        <v>1</v>
      </c>
      <c r="J1174" s="14"/>
    </row>
    <row r="1175" spans="2:10" x14ac:dyDescent="0.2">
      <c r="B1175" t="s">
        <v>5</v>
      </c>
      <c r="C1175" t="s">
        <v>1285</v>
      </c>
      <c r="D1175" t="str">
        <f t="shared" si="22"/>
        <v>SingleAnglesL6x6x5/8</v>
      </c>
      <c r="E1175">
        <v>23.8</v>
      </c>
      <c r="F1175">
        <v>1.02</v>
      </c>
      <c r="G1175">
        <v>1.98</v>
      </c>
      <c r="H1175" t="s">
        <v>1246</v>
      </c>
      <c r="I1175">
        <v>1</v>
      </c>
      <c r="J1175" s="14"/>
    </row>
    <row r="1176" spans="2:10" x14ac:dyDescent="0.2">
      <c r="B1176" t="s">
        <v>5</v>
      </c>
      <c r="C1176" t="s">
        <v>1286</v>
      </c>
      <c r="D1176" t="str">
        <f t="shared" si="22"/>
        <v>SingleAnglesL6x6x9/16</v>
      </c>
      <c r="E1176">
        <v>23.8</v>
      </c>
      <c r="F1176">
        <v>0.92400000000000004</v>
      </c>
      <c r="G1176">
        <v>1.98</v>
      </c>
      <c r="H1176" t="s">
        <v>1246</v>
      </c>
      <c r="I1176">
        <v>1</v>
      </c>
      <c r="J1176" s="14"/>
    </row>
    <row r="1177" spans="2:10" x14ac:dyDescent="0.2">
      <c r="B1177" t="s">
        <v>5</v>
      </c>
      <c r="C1177" t="s">
        <v>1287</v>
      </c>
      <c r="D1177" t="str">
        <f t="shared" si="22"/>
        <v>SingleAnglesL6x6x1/2</v>
      </c>
      <c r="E1177">
        <v>23.8</v>
      </c>
      <c r="F1177">
        <v>0.82399999999999995</v>
      </c>
      <c r="G1177">
        <v>1.98</v>
      </c>
      <c r="H1177" t="s">
        <v>1246</v>
      </c>
      <c r="I1177">
        <v>1</v>
      </c>
      <c r="J1177" s="14"/>
    </row>
    <row r="1178" spans="2:10" x14ac:dyDescent="0.2">
      <c r="B1178" t="s">
        <v>5</v>
      </c>
      <c r="C1178" t="s">
        <v>1288</v>
      </c>
      <c r="D1178" t="str">
        <f t="shared" si="22"/>
        <v>SingleAnglesL6x6x7/16</v>
      </c>
      <c r="E1178">
        <v>23.8</v>
      </c>
      <c r="F1178">
        <v>0.72699999999999998</v>
      </c>
      <c r="G1178">
        <v>1.98</v>
      </c>
      <c r="H1178" t="s">
        <v>1246</v>
      </c>
      <c r="I1178">
        <v>1</v>
      </c>
      <c r="J1178" s="14"/>
    </row>
    <row r="1179" spans="2:10" x14ac:dyDescent="0.2">
      <c r="B1179" t="s">
        <v>5</v>
      </c>
      <c r="C1179" t="s">
        <v>1289</v>
      </c>
      <c r="D1179" t="str">
        <f t="shared" si="22"/>
        <v>SingleAnglesL6x6x3/8</v>
      </c>
      <c r="E1179">
        <v>23.8</v>
      </c>
      <c r="F1179">
        <v>0.626</v>
      </c>
      <c r="G1179">
        <v>1.98</v>
      </c>
      <c r="H1179" t="s">
        <v>1246</v>
      </c>
      <c r="I1179">
        <v>1</v>
      </c>
      <c r="J1179" s="14"/>
    </row>
    <row r="1180" spans="2:10" x14ac:dyDescent="0.2">
      <c r="B1180" t="s">
        <v>5</v>
      </c>
      <c r="C1180" t="s">
        <v>1290</v>
      </c>
      <c r="D1180" t="str">
        <f t="shared" si="22"/>
        <v>SingleAnglesL6x6x5/16</v>
      </c>
      <c r="E1180">
        <v>23.8</v>
      </c>
      <c r="F1180">
        <v>0.52500000000000002</v>
      </c>
      <c r="G1180">
        <v>1.98</v>
      </c>
      <c r="H1180" t="s">
        <v>1246</v>
      </c>
      <c r="I1180">
        <v>1</v>
      </c>
      <c r="J1180" s="14"/>
    </row>
    <row r="1181" spans="2:10" x14ac:dyDescent="0.2">
      <c r="B1181" t="s">
        <v>5</v>
      </c>
      <c r="C1181" t="s">
        <v>1291</v>
      </c>
      <c r="D1181" t="str">
        <f t="shared" si="22"/>
        <v>SingleAnglesL6x4x7/8</v>
      </c>
      <c r="E1181">
        <v>19.8</v>
      </c>
      <c r="F1181">
        <v>1.37</v>
      </c>
      <c r="G1181">
        <v>1.65</v>
      </c>
      <c r="H1181" t="s">
        <v>1246</v>
      </c>
      <c r="I1181">
        <v>1</v>
      </c>
      <c r="J1181" s="14"/>
    </row>
    <row r="1182" spans="2:10" x14ac:dyDescent="0.2">
      <c r="B1182" t="s">
        <v>5</v>
      </c>
      <c r="C1182" t="s">
        <v>1292</v>
      </c>
      <c r="D1182" t="str">
        <f t="shared" si="22"/>
        <v>SingleAnglesL6x4x3/4</v>
      </c>
      <c r="E1182">
        <v>19.8</v>
      </c>
      <c r="F1182">
        <v>1.19</v>
      </c>
      <c r="G1182">
        <v>1.65</v>
      </c>
      <c r="H1182" t="s">
        <v>1246</v>
      </c>
      <c r="I1182">
        <v>1</v>
      </c>
      <c r="J1182" s="14"/>
    </row>
    <row r="1183" spans="2:10" x14ac:dyDescent="0.2">
      <c r="B1183" t="s">
        <v>5</v>
      </c>
      <c r="C1183" t="s">
        <v>1293</v>
      </c>
      <c r="D1183" t="str">
        <f t="shared" si="22"/>
        <v>SingleAnglesL6x4x5/8</v>
      </c>
      <c r="E1183">
        <v>19.8</v>
      </c>
      <c r="F1183">
        <v>1</v>
      </c>
      <c r="G1183">
        <v>1.65</v>
      </c>
      <c r="H1183" t="s">
        <v>1246</v>
      </c>
      <c r="I1183">
        <v>1</v>
      </c>
      <c r="J1183" s="14"/>
    </row>
    <row r="1184" spans="2:10" x14ac:dyDescent="0.2">
      <c r="B1184" t="s">
        <v>5</v>
      </c>
      <c r="C1184" t="s">
        <v>1294</v>
      </c>
      <c r="D1184" t="str">
        <f t="shared" si="22"/>
        <v>SingleAnglesL6x4x9/16</v>
      </c>
      <c r="E1184">
        <v>19.8</v>
      </c>
      <c r="F1184">
        <v>0.90400000000000003</v>
      </c>
      <c r="G1184">
        <v>1.65</v>
      </c>
      <c r="H1184" t="s">
        <v>1246</v>
      </c>
      <c r="I1184">
        <v>1</v>
      </c>
      <c r="J1184" s="14"/>
    </row>
    <row r="1185" spans="2:10" x14ac:dyDescent="0.2">
      <c r="B1185" t="s">
        <v>5</v>
      </c>
      <c r="C1185" t="s">
        <v>1295</v>
      </c>
      <c r="D1185" t="str">
        <f t="shared" si="22"/>
        <v>SingleAnglesL6x4x1/2</v>
      </c>
      <c r="E1185">
        <v>19.8</v>
      </c>
      <c r="F1185">
        <v>0.80800000000000005</v>
      </c>
      <c r="G1185">
        <v>1.65</v>
      </c>
      <c r="H1185" t="s">
        <v>1246</v>
      </c>
      <c r="I1185">
        <v>1</v>
      </c>
      <c r="J1185" s="14"/>
    </row>
    <row r="1186" spans="2:10" x14ac:dyDescent="0.2">
      <c r="B1186" t="s">
        <v>5</v>
      </c>
      <c r="C1186" t="s">
        <v>1296</v>
      </c>
      <c r="D1186" t="str">
        <f t="shared" si="22"/>
        <v>SingleAnglesL6x4x7/16</v>
      </c>
      <c r="E1186">
        <v>19.8</v>
      </c>
      <c r="F1186">
        <v>0.71199999999999997</v>
      </c>
      <c r="G1186">
        <v>1.65</v>
      </c>
      <c r="H1186" t="s">
        <v>1246</v>
      </c>
      <c r="I1186">
        <v>1</v>
      </c>
      <c r="J1186" s="14"/>
    </row>
    <row r="1187" spans="2:10" x14ac:dyDescent="0.2">
      <c r="B1187" t="s">
        <v>5</v>
      </c>
      <c r="C1187" t="s">
        <v>1297</v>
      </c>
      <c r="D1187" t="str">
        <f t="shared" si="22"/>
        <v>SingleAnglesL6x4x3/8</v>
      </c>
      <c r="E1187">
        <v>19.8</v>
      </c>
      <c r="F1187">
        <v>0.61599999999999999</v>
      </c>
      <c r="G1187">
        <v>1.65</v>
      </c>
      <c r="H1187" t="s">
        <v>1246</v>
      </c>
      <c r="I1187">
        <v>1</v>
      </c>
      <c r="J1187" s="14"/>
    </row>
    <row r="1188" spans="2:10" x14ac:dyDescent="0.2">
      <c r="B1188" t="s">
        <v>5</v>
      </c>
      <c r="C1188" t="s">
        <v>1298</v>
      </c>
      <c r="D1188" t="str">
        <f t="shared" si="22"/>
        <v>SingleAnglesL6x4x5/16</v>
      </c>
      <c r="E1188">
        <v>19.8</v>
      </c>
      <c r="F1188">
        <v>0.51500000000000001</v>
      </c>
      <c r="G1188">
        <v>1.65</v>
      </c>
      <c r="H1188" t="s">
        <v>1246</v>
      </c>
      <c r="I1188">
        <v>1</v>
      </c>
      <c r="J1188" s="14"/>
    </row>
    <row r="1189" spans="2:10" x14ac:dyDescent="0.2">
      <c r="B1189" t="s">
        <v>5</v>
      </c>
      <c r="C1189" t="s">
        <v>1299</v>
      </c>
      <c r="D1189" t="str">
        <f t="shared" si="22"/>
        <v>SingleAnglesL6x31/2x1/2</v>
      </c>
      <c r="E1189">
        <v>18.8</v>
      </c>
      <c r="F1189">
        <v>0.81399999999999995</v>
      </c>
      <c r="G1189">
        <v>1.57</v>
      </c>
      <c r="H1189" t="s">
        <v>1246</v>
      </c>
      <c r="I1189">
        <v>1</v>
      </c>
      <c r="J1189" s="14"/>
    </row>
    <row r="1190" spans="2:10" x14ac:dyDescent="0.2">
      <c r="B1190" t="s">
        <v>5</v>
      </c>
      <c r="C1190" t="s">
        <v>1300</v>
      </c>
      <c r="D1190" t="str">
        <f t="shared" si="22"/>
        <v>SingleAnglesL6x31/2x3/8</v>
      </c>
      <c r="E1190">
        <v>18.8</v>
      </c>
      <c r="F1190">
        <v>0.61699999999999999</v>
      </c>
      <c r="G1190">
        <v>1.57</v>
      </c>
      <c r="H1190" t="s">
        <v>1246</v>
      </c>
      <c r="I1190">
        <v>1</v>
      </c>
      <c r="J1190" s="14"/>
    </row>
    <row r="1191" spans="2:10" x14ac:dyDescent="0.2">
      <c r="B1191" t="s">
        <v>5</v>
      </c>
      <c r="C1191" t="s">
        <v>1301</v>
      </c>
      <c r="D1191" t="str">
        <f t="shared" si="22"/>
        <v>SingleAnglesL6x31/2x5/16</v>
      </c>
      <c r="E1191">
        <v>18.8</v>
      </c>
      <c r="F1191">
        <v>0.51700000000000002</v>
      </c>
      <c r="G1191">
        <v>1.57</v>
      </c>
      <c r="H1191" t="s">
        <v>1246</v>
      </c>
      <c r="I1191">
        <v>1</v>
      </c>
      <c r="J1191" s="14"/>
    </row>
    <row r="1192" spans="2:10" x14ac:dyDescent="0.2">
      <c r="B1192" t="s">
        <v>5</v>
      </c>
      <c r="C1192" t="s">
        <v>1302</v>
      </c>
      <c r="D1192" t="str">
        <f t="shared" si="22"/>
        <v>SingleAnglesL5x5x7/8</v>
      </c>
      <c r="E1192">
        <v>19.8</v>
      </c>
      <c r="F1192">
        <v>1.38</v>
      </c>
      <c r="G1192">
        <v>1.65</v>
      </c>
      <c r="H1192" t="s">
        <v>1246</v>
      </c>
      <c r="I1192">
        <v>1</v>
      </c>
      <c r="J1192" s="14"/>
    </row>
    <row r="1193" spans="2:10" x14ac:dyDescent="0.2">
      <c r="B1193" t="s">
        <v>5</v>
      </c>
      <c r="C1193" t="s">
        <v>1303</v>
      </c>
      <c r="D1193" t="str">
        <f t="shared" si="22"/>
        <v>SingleAnglesL5x5x3/4</v>
      </c>
      <c r="E1193">
        <v>19.8</v>
      </c>
      <c r="F1193">
        <v>1.2</v>
      </c>
      <c r="G1193">
        <v>1.65</v>
      </c>
      <c r="H1193" t="s">
        <v>1246</v>
      </c>
      <c r="I1193">
        <v>1</v>
      </c>
      <c r="J1193" s="14"/>
    </row>
    <row r="1194" spans="2:10" x14ac:dyDescent="0.2">
      <c r="B1194" t="s">
        <v>5</v>
      </c>
      <c r="C1194" t="s">
        <v>1304</v>
      </c>
      <c r="D1194" t="str">
        <f t="shared" si="22"/>
        <v>SingleAnglesL5x5x5/8</v>
      </c>
      <c r="E1194">
        <v>19.8</v>
      </c>
      <c r="F1194">
        <v>1.02</v>
      </c>
      <c r="G1194">
        <v>1.65</v>
      </c>
      <c r="H1194" t="s">
        <v>1246</v>
      </c>
      <c r="I1194">
        <v>1</v>
      </c>
      <c r="J1194" s="14"/>
    </row>
    <row r="1195" spans="2:10" x14ac:dyDescent="0.2">
      <c r="B1195" t="s">
        <v>5</v>
      </c>
      <c r="C1195" t="s">
        <v>1305</v>
      </c>
      <c r="D1195" t="str">
        <f t="shared" si="22"/>
        <v>SingleAnglesL5x5x1/2</v>
      </c>
      <c r="E1195">
        <v>19.8</v>
      </c>
      <c r="F1195">
        <v>0.82299999999999995</v>
      </c>
      <c r="G1195">
        <v>1.65</v>
      </c>
      <c r="H1195" t="s">
        <v>1246</v>
      </c>
      <c r="I1195">
        <v>1</v>
      </c>
      <c r="J1195" s="14"/>
    </row>
    <row r="1196" spans="2:10" x14ac:dyDescent="0.2">
      <c r="B1196" t="s">
        <v>5</v>
      </c>
      <c r="C1196" t="s">
        <v>1306</v>
      </c>
      <c r="D1196" t="str">
        <f t="shared" si="22"/>
        <v>SingleAnglesL5x5x7/16</v>
      </c>
      <c r="E1196">
        <v>19.8</v>
      </c>
      <c r="F1196">
        <v>0.72699999999999998</v>
      </c>
      <c r="G1196">
        <v>1.65</v>
      </c>
      <c r="H1196" t="s">
        <v>1246</v>
      </c>
      <c r="I1196">
        <v>1</v>
      </c>
      <c r="J1196" s="14"/>
    </row>
    <row r="1197" spans="2:10" x14ac:dyDescent="0.2">
      <c r="B1197" t="s">
        <v>5</v>
      </c>
      <c r="C1197" t="s">
        <v>1307</v>
      </c>
      <c r="D1197" t="str">
        <f t="shared" si="22"/>
        <v>SingleAnglesL5x5x3/8</v>
      </c>
      <c r="E1197">
        <v>19.8</v>
      </c>
      <c r="F1197">
        <v>0.626</v>
      </c>
      <c r="G1197">
        <v>1.65</v>
      </c>
      <c r="H1197" t="s">
        <v>1246</v>
      </c>
      <c r="I1197">
        <v>1</v>
      </c>
      <c r="J1197" s="14"/>
    </row>
    <row r="1198" spans="2:10" x14ac:dyDescent="0.2">
      <c r="B1198" t="s">
        <v>5</v>
      </c>
      <c r="C1198" t="s">
        <v>1308</v>
      </c>
      <c r="D1198" t="str">
        <f t="shared" si="22"/>
        <v>SingleAnglesL5x5x5/16</v>
      </c>
      <c r="E1198">
        <v>19.8</v>
      </c>
      <c r="F1198">
        <v>0.52500000000000002</v>
      </c>
      <c r="G1198">
        <v>1.65</v>
      </c>
      <c r="H1198" t="s">
        <v>1246</v>
      </c>
      <c r="I1198">
        <v>1</v>
      </c>
      <c r="J1198" s="14"/>
    </row>
    <row r="1199" spans="2:10" x14ac:dyDescent="0.2">
      <c r="B1199" t="s">
        <v>5</v>
      </c>
      <c r="C1199" t="s">
        <v>1309</v>
      </c>
      <c r="D1199" t="str">
        <f t="shared" ref="D1199:D1262" si="23">SUBSTITUTE(B1199&amp;C1199," ","")</f>
        <v>SingleAnglesL5x31/2x3/4</v>
      </c>
      <c r="E1199">
        <v>16.8</v>
      </c>
      <c r="F1199">
        <v>1.18</v>
      </c>
      <c r="G1199">
        <v>1.4</v>
      </c>
      <c r="H1199" t="s">
        <v>1246</v>
      </c>
      <c r="I1199">
        <v>1</v>
      </c>
      <c r="J1199" s="14"/>
    </row>
    <row r="1200" spans="2:10" x14ac:dyDescent="0.2">
      <c r="B1200" t="s">
        <v>5</v>
      </c>
      <c r="C1200" t="s">
        <v>1310</v>
      </c>
      <c r="D1200" t="str">
        <f t="shared" si="23"/>
        <v>SingleAnglesL5x31/2x5/8</v>
      </c>
      <c r="E1200">
        <v>16.8</v>
      </c>
      <c r="F1200">
        <v>1</v>
      </c>
      <c r="G1200">
        <v>1.4</v>
      </c>
      <c r="H1200" t="s">
        <v>1246</v>
      </c>
      <c r="I1200">
        <v>1</v>
      </c>
      <c r="J1200" s="14"/>
    </row>
    <row r="1201" spans="2:10" x14ac:dyDescent="0.2">
      <c r="B1201" t="s">
        <v>5</v>
      </c>
      <c r="C1201" t="s">
        <v>1311</v>
      </c>
      <c r="D1201" t="str">
        <f t="shared" si="23"/>
        <v>SingleAnglesL5x31/2x1/2</v>
      </c>
      <c r="E1201">
        <v>16.8</v>
      </c>
      <c r="F1201">
        <v>0.81</v>
      </c>
      <c r="G1201">
        <v>1.4</v>
      </c>
      <c r="H1201" t="s">
        <v>1246</v>
      </c>
      <c r="I1201">
        <v>1</v>
      </c>
      <c r="J1201" s="14"/>
    </row>
    <row r="1202" spans="2:10" x14ac:dyDescent="0.2">
      <c r="B1202" t="s">
        <v>5</v>
      </c>
      <c r="C1202" t="s">
        <v>1312</v>
      </c>
      <c r="D1202" t="str">
        <f t="shared" si="23"/>
        <v>SingleAnglesL5x31/2x3/8</v>
      </c>
      <c r="E1202">
        <v>16.8</v>
      </c>
      <c r="F1202">
        <v>0.61899999999999999</v>
      </c>
      <c r="G1202">
        <v>1.4</v>
      </c>
      <c r="H1202" t="s">
        <v>1246</v>
      </c>
      <c r="I1202">
        <v>1</v>
      </c>
      <c r="J1202" s="14"/>
    </row>
    <row r="1203" spans="2:10" x14ac:dyDescent="0.2">
      <c r="B1203" t="s">
        <v>5</v>
      </c>
      <c r="C1203" t="s">
        <v>1313</v>
      </c>
      <c r="D1203" t="str">
        <f t="shared" si="23"/>
        <v>SingleAnglesL5x31/2x5/16</v>
      </c>
      <c r="E1203">
        <v>16.8</v>
      </c>
      <c r="F1203">
        <v>0.51900000000000002</v>
      </c>
      <c r="G1203">
        <v>1.4</v>
      </c>
      <c r="H1203" t="s">
        <v>1246</v>
      </c>
      <c r="I1203">
        <v>1</v>
      </c>
      <c r="J1203" s="14"/>
    </row>
    <row r="1204" spans="2:10" x14ac:dyDescent="0.2">
      <c r="B1204" t="s">
        <v>5</v>
      </c>
      <c r="C1204" t="s">
        <v>1314</v>
      </c>
      <c r="D1204" t="str">
        <f t="shared" si="23"/>
        <v>SingleAnglesL5x31/2x1/4</v>
      </c>
      <c r="E1204">
        <v>16.8</v>
      </c>
      <c r="F1204">
        <v>0.41799999999999998</v>
      </c>
      <c r="G1204">
        <v>1.4</v>
      </c>
      <c r="H1204" t="s">
        <v>1246</v>
      </c>
      <c r="I1204">
        <v>1</v>
      </c>
      <c r="J1204" s="14"/>
    </row>
    <row r="1205" spans="2:10" x14ac:dyDescent="0.2">
      <c r="B1205" t="s">
        <v>5</v>
      </c>
      <c r="C1205" t="s">
        <v>1315</v>
      </c>
      <c r="D1205" t="str">
        <f t="shared" si="23"/>
        <v>SingleAnglesL5x3x1/2</v>
      </c>
      <c r="E1205">
        <v>15.8</v>
      </c>
      <c r="F1205">
        <v>0.81</v>
      </c>
      <c r="G1205">
        <v>1.32</v>
      </c>
      <c r="H1205" t="s">
        <v>1246</v>
      </c>
      <c r="I1205">
        <v>1</v>
      </c>
      <c r="J1205" s="14"/>
    </row>
    <row r="1206" spans="2:10" x14ac:dyDescent="0.2">
      <c r="B1206" t="s">
        <v>5</v>
      </c>
      <c r="C1206" t="s">
        <v>1316</v>
      </c>
      <c r="D1206" t="str">
        <f t="shared" si="23"/>
        <v>SingleAnglesL5x3x7/16</v>
      </c>
      <c r="E1206">
        <v>15.8</v>
      </c>
      <c r="F1206">
        <v>0.71499999999999997</v>
      </c>
      <c r="G1206">
        <v>1.32</v>
      </c>
      <c r="H1206" t="s">
        <v>1246</v>
      </c>
      <c r="I1206">
        <v>1</v>
      </c>
      <c r="J1206" s="14"/>
    </row>
    <row r="1207" spans="2:10" x14ac:dyDescent="0.2">
      <c r="B1207" t="s">
        <v>5</v>
      </c>
      <c r="C1207" t="s">
        <v>1317</v>
      </c>
      <c r="D1207" t="str">
        <f t="shared" si="23"/>
        <v>SingleAnglesL5x3x3/8</v>
      </c>
      <c r="E1207">
        <v>15.8</v>
      </c>
      <c r="F1207">
        <v>0.61599999999999999</v>
      </c>
      <c r="G1207">
        <v>1.32</v>
      </c>
      <c r="H1207" t="s">
        <v>1246</v>
      </c>
      <c r="I1207">
        <v>1</v>
      </c>
      <c r="J1207" s="14"/>
    </row>
    <row r="1208" spans="2:10" x14ac:dyDescent="0.2">
      <c r="B1208" t="s">
        <v>5</v>
      </c>
      <c r="C1208" t="s">
        <v>1318</v>
      </c>
      <c r="D1208" t="str">
        <f t="shared" si="23"/>
        <v>SingleAnglesL5x3x5/16</v>
      </c>
      <c r="E1208">
        <v>15.8</v>
      </c>
      <c r="F1208">
        <v>0.51800000000000002</v>
      </c>
      <c r="G1208">
        <v>1.32</v>
      </c>
      <c r="H1208" t="s">
        <v>1246</v>
      </c>
      <c r="I1208">
        <v>1</v>
      </c>
      <c r="J1208" s="14"/>
    </row>
    <row r="1209" spans="2:10" x14ac:dyDescent="0.2">
      <c r="B1209" t="s">
        <v>5</v>
      </c>
      <c r="C1209" t="s">
        <v>1319</v>
      </c>
      <c r="D1209" t="str">
        <f t="shared" si="23"/>
        <v>SingleAnglesL5x3x1/4</v>
      </c>
      <c r="E1209">
        <v>15.8</v>
      </c>
      <c r="F1209">
        <v>0.41799999999999998</v>
      </c>
      <c r="G1209">
        <v>1.32</v>
      </c>
      <c r="H1209" t="s">
        <v>1246</v>
      </c>
      <c r="I1209">
        <v>1</v>
      </c>
      <c r="J1209" s="14"/>
    </row>
    <row r="1210" spans="2:10" x14ac:dyDescent="0.2">
      <c r="B1210" t="s">
        <v>5</v>
      </c>
      <c r="C1210" t="s">
        <v>1320</v>
      </c>
      <c r="D1210" t="str">
        <f t="shared" si="23"/>
        <v>SingleAnglesL4x4x3/4</v>
      </c>
      <c r="E1210">
        <v>15.8</v>
      </c>
      <c r="F1210">
        <v>1.17</v>
      </c>
      <c r="G1210">
        <v>1.32</v>
      </c>
      <c r="H1210" t="s">
        <v>1246</v>
      </c>
      <c r="I1210">
        <v>1</v>
      </c>
      <c r="J1210" s="14"/>
    </row>
    <row r="1211" spans="2:10" x14ac:dyDescent="0.2">
      <c r="B1211" t="s">
        <v>5</v>
      </c>
      <c r="C1211" t="s">
        <v>1321</v>
      </c>
      <c r="D1211" t="str">
        <f t="shared" si="23"/>
        <v>SingleAnglesL4x4x5/8</v>
      </c>
      <c r="E1211">
        <v>15.8</v>
      </c>
      <c r="F1211">
        <v>0.99399999999999999</v>
      </c>
      <c r="G1211">
        <v>1.32</v>
      </c>
      <c r="H1211" t="s">
        <v>1246</v>
      </c>
      <c r="I1211">
        <v>1</v>
      </c>
      <c r="J1211" s="14"/>
    </row>
    <row r="1212" spans="2:10" x14ac:dyDescent="0.2">
      <c r="B1212" t="s">
        <v>5</v>
      </c>
      <c r="C1212" t="s">
        <v>1322</v>
      </c>
      <c r="D1212" t="str">
        <f t="shared" si="23"/>
        <v>SingleAnglesL4x4x1/2</v>
      </c>
      <c r="E1212">
        <v>15.8</v>
      </c>
      <c r="F1212">
        <v>0.80400000000000005</v>
      </c>
      <c r="G1212">
        <v>1.32</v>
      </c>
      <c r="H1212" t="s">
        <v>1246</v>
      </c>
      <c r="I1212">
        <v>1</v>
      </c>
      <c r="J1212" s="14"/>
    </row>
    <row r="1213" spans="2:10" x14ac:dyDescent="0.2">
      <c r="B1213" t="s">
        <v>5</v>
      </c>
      <c r="C1213" t="s">
        <v>1323</v>
      </c>
      <c r="D1213" t="str">
        <f t="shared" si="23"/>
        <v>SingleAnglesL4x4x7/16</v>
      </c>
      <c r="E1213">
        <v>15.8</v>
      </c>
      <c r="F1213">
        <v>0.70899999999999996</v>
      </c>
      <c r="G1213">
        <v>1.32</v>
      </c>
      <c r="H1213" t="s">
        <v>1246</v>
      </c>
      <c r="I1213">
        <v>1</v>
      </c>
      <c r="J1213" s="14"/>
    </row>
    <row r="1214" spans="2:10" x14ac:dyDescent="0.2">
      <c r="B1214" t="s">
        <v>5</v>
      </c>
      <c r="C1214" t="s">
        <v>1324</v>
      </c>
      <c r="D1214" t="str">
        <f t="shared" si="23"/>
        <v>SingleAnglesL4x4x3/8</v>
      </c>
      <c r="E1214">
        <v>15.8</v>
      </c>
      <c r="F1214">
        <v>0.61499999999999999</v>
      </c>
      <c r="G1214">
        <v>1.32</v>
      </c>
      <c r="H1214" t="s">
        <v>1246</v>
      </c>
      <c r="I1214">
        <v>1</v>
      </c>
      <c r="J1214" s="14"/>
    </row>
    <row r="1215" spans="2:10" x14ac:dyDescent="0.2">
      <c r="B1215" t="s">
        <v>5</v>
      </c>
      <c r="C1215" t="s">
        <v>1325</v>
      </c>
      <c r="D1215" t="str">
        <f t="shared" si="23"/>
        <v>SingleAnglesL4x4x5/16</v>
      </c>
      <c r="E1215">
        <v>15.8</v>
      </c>
      <c r="F1215">
        <v>0.51600000000000001</v>
      </c>
      <c r="G1215">
        <v>1.32</v>
      </c>
      <c r="H1215" t="s">
        <v>1246</v>
      </c>
      <c r="I1215">
        <v>1</v>
      </c>
      <c r="J1215" s="14"/>
    </row>
    <row r="1216" spans="2:10" x14ac:dyDescent="0.2">
      <c r="B1216" t="s">
        <v>5</v>
      </c>
      <c r="C1216" t="s">
        <v>1326</v>
      </c>
      <c r="D1216" t="str">
        <f t="shared" si="23"/>
        <v>SingleAnglesL4x4x1/4</v>
      </c>
      <c r="E1216">
        <v>15.8</v>
      </c>
      <c r="F1216">
        <v>0.41599999999999998</v>
      </c>
      <c r="G1216">
        <v>1.32</v>
      </c>
      <c r="H1216" t="s">
        <v>1246</v>
      </c>
      <c r="I1216">
        <v>1</v>
      </c>
      <c r="J1216" s="14"/>
    </row>
    <row r="1217" spans="2:10" x14ac:dyDescent="0.2">
      <c r="B1217" t="s">
        <v>5</v>
      </c>
      <c r="C1217" t="s">
        <v>1327</v>
      </c>
      <c r="D1217" t="str">
        <f t="shared" si="23"/>
        <v>SingleAnglesL4x31/2x1/2</v>
      </c>
      <c r="E1217">
        <v>15</v>
      </c>
      <c r="F1217">
        <v>0.79300000000000004</v>
      </c>
      <c r="G1217">
        <v>1.25</v>
      </c>
      <c r="H1217" t="s">
        <v>1246</v>
      </c>
      <c r="I1217">
        <v>1</v>
      </c>
      <c r="J1217" s="14"/>
    </row>
    <row r="1218" spans="2:10" x14ac:dyDescent="0.2">
      <c r="B1218" t="s">
        <v>5</v>
      </c>
      <c r="C1218" t="s">
        <v>1328</v>
      </c>
      <c r="D1218" t="str">
        <f t="shared" si="23"/>
        <v>SingleAnglesL4x31/2x3/8</v>
      </c>
      <c r="E1218">
        <v>15</v>
      </c>
      <c r="F1218">
        <v>0.60699999999999998</v>
      </c>
      <c r="G1218">
        <v>1.25</v>
      </c>
      <c r="H1218" t="s">
        <v>1246</v>
      </c>
      <c r="I1218">
        <v>1</v>
      </c>
      <c r="J1218" s="14"/>
    </row>
    <row r="1219" spans="2:10" x14ac:dyDescent="0.2">
      <c r="B1219" t="s">
        <v>5</v>
      </c>
      <c r="C1219" t="s">
        <v>1329</v>
      </c>
      <c r="D1219" t="str">
        <f t="shared" si="23"/>
        <v>SingleAnglesL4x31/2x5/16</v>
      </c>
      <c r="E1219">
        <v>15</v>
      </c>
      <c r="F1219">
        <v>0.51</v>
      </c>
      <c r="G1219">
        <v>1.25</v>
      </c>
      <c r="H1219" t="s">
        <v>1246</v>
      </c>
      <c r="I1219">
        <v>1</v>
      </c>
      <c r="J1219" s="14"/>
    </row>
    <row r="1220" spans="2:10" x14ac:dyDescent="0.2">
      <c r="B1220" t="s">
        <v>5</v>
      </c>
      <c r="C1220" t="s">
        <v>1330</v>
      </c>
      <c r="D1220" t="str">
        <f t="shared" si="23"/>
        <v>SingleAnglesL4x31/2x1/4</v>
      </c>
      <c r="E1220">
        <v>15</v>
      </c>
      <c r="F1220">
        <v>0.41199999999999998</v>
      </c>
      <c r="G1220">
        <v>1.25</v>
      </c>
      <c r="H1220" t="s">
        <v>1246</v>
      </c>
      <c r="I1220">
        <v>1</v>
      </c>
      <c r="J1220" s="14"/>
    </row>
    <row r="1221" spans="2:10" x14ac:dyDescent="0.2">
      <c r="B1221" t="s">
        <v>5</v>
      </c>
      <c r="C1221" t="s">
        <v>1331</v>
      </c>
      <c r="D1221" t="str">
        <f t="shared" si="23"/>
        <v>SingleAnglesL4x3x5/8</v>
      </c>
      <c r="E1221">
        <v>14</v>
      </c>
      <c r="F1221">
        <v>0.97099999999999997</v>
      </c>
      <c r="G1221">
        <v>1.17</v>
      </c>
      <c r="H1221" t="s">
        <v>1246</v>
      </c>
      <c r="I1221">
        <v>1</v>
      </c>
      <c r="J1221" s="14"/>
    </row>
    <row r="1222" spans="2:10" x14ac:dyDescent="0.2">
      <c r="B1222" t="s">
        <v>5</v>
      </c>
      <c r="C1222" t="s">
        <v>1332</v>
      </c>
      <c r="D1222" t="str">
        <f t="shared" si="23"/>
        <v>SingleAnglesL4x3x1/2</v>
      </c>
      <c r="E1222">
        <v>14</v>
      </c>
      <c r="F1222">
        <v>0.79300000000000004</v>
      </c>
      <c r="G1222">
        <v>1.17</v>
      </c>
      <c r="H1222" t="s">
        <v>1246</v>
      </c>
      <c r="I1222">
        <v>1</v>
      </c>
      <c r="J1222" s="14"/>
    </row>
    <row r="1223" spans="2:10" x14ac:dyDescent="0.2">
      <c r="B1223" t="s">
        <v>5</v>
      </c>
      <c r="C1223" t="s">
        <v>1333</v>
      </c>
      <c r="D1223" t="str">
        <f t="shared" si="23"/>
        <v>SingleAnglesL4x3x3/8</v>
      </c>
      <c r="E1223">
        <v>14</v>
      </c>
      <c r="F1223">
        <v>0.60499999999999998</v>
      </c>
      <c r="G1223">
        <v>1.17</v>
      </c>
      <c r="H1223" t="s">
        <v>1246</v>
      </c>
      <c r="I1223">
        <v>1</v>
      </c>
      <c r="J1223" s="14"/>
    </row>
    <row r="1224" spans="2:10" x14ac:dyDescent="0.2">
      <c r="B1224" t="s">
        <v>5</v>
      </c>
      <c r="C1224" t="s">
        <v>1334</v>
      </c>
      <c r="D1224" t="str">
        <f t="shared" si="23"/>
        <v>SingleAnglesL4x3x5/16</v>
      </c>
      <c r="E1224">
        <v>14</v>
      </c>
      <c r="F1224">
        <v>0.50900000000000001</v>
      </c>
      <c r="G1224">
        <v>1.17</v>
      </c>
      <c r="H1224" t="s">
        <v>1246</v>
      </c>
      <c r="I1224">
        <v>1</v>
      </c>
      <c r="J1224" s="14"/>
    </row>
    <row r="1225" spans="2:10" x14ac:dyDescent="0.2">
      <c r="B1225" t="s">
        <v>5</v>
      </c>
      <c r="C1225" t="s">
        <v>1335</v>
      </c>
      <c r="D1225" t="str">
        <f t="shared" si="23"/>
        <v>SingleAnglesL4x3x1/4</v>
      </c>
      <c r="E1225">
        <v>14</v>
      </c>
      <c r="F1225">
        <v>0.41099999999999998</v>
      </c>
      <c r="G1225">
        <v>1.17</v>
      </c>
      <c r="H1225" t="s">
        <v>1246</v>
      </c>
      <c r="I1225">
        <v>1</v>
      </c>
      <c r="J1225" s="14"/>
    </row>
    <row r="1226" spans="2:10" x14ac:dyDescent="0.2">
      <c r="B1226" t="s">
        <v>5</v>
      </c>
      <c r="C1226" t="s">
        <v>1336</v>
      </c>
      <c r="D1226" t="str">
        <f t="shared" si="23"/>
        <v>SingleAnglesL31/2x31/2x1/2</v>
      </c>
      <c r="E1226">
        <v>13.8</v>
      </c>
      <c r="F1226">
        <v>0.8</v>
      </c>
      <c r="G1226">
        <v>1.1499999999999999</v>
      </c>
      <c r="H1226" t="s">
        <v>1246</v>
      </c>
      <c r="I1226">
        <v>1</v>
      </c>
      <c r="J1226" s="14"/>
    </row>
    <row r="1227" spans="2:10" x14ac:dyDescent="0.2">
      <c r="B1227" t="s">
        <v>5</v>
      </c>
      <c r="C1227" t="s">
        <v>1337</v>
      </c>
      <c r="D1227" t="str">
        <f t="shared" si="23"/>
        <v>SingleAnglesL31/2x31/2x7/16</v>
      </c>
      <c r="E1227">
        <v>13.8</v>
      </c>
      <c r="F1227">
        <v>0.71199999999999997</v>
      </c>
      <c r="G1227">
        <v>1.1499999999999999</v>
      </c>
      <c r="H1227" t="s">
        <v>1246</v>
      </c>
      <c r="I1227">
        <v>1</v>
      </c>
      <c r="J1227" s="14"/>
    </row>
    <row r="1228" spans="2:10" x14ac:dyDescent="0.2">
      <c r="B1228" t="s">
        <v>5</v>
      </c>
      <c r="C1228" t="s">
        <v>1338</v>
      </c>
      <c r="D1228" t="str">
        <f t="shared" si="23"/>
        <v>SingleAnglesL31/2x31/2x3/8</v>
      </c>
      <c r="E1228">
        <v>13.8</v>
      </c>
      <c r="F1228">
        <v>0.61699999999999999</v>
      </c>
      <c r="G1228">
        <v>1.1499999999999999</v>
      </c>
      <c r="H1228" t="s">
        <v>1246</v>
      </c>
      <c r="I1228">
        <v>1</v>
      </c>
      <c r="J1228" s="14"/>
    </row>
    <row r="1229" spans="2:10" x14ac:dyDescent="0.2">
      <c r="B1229" t="s">
        <v>5</v>
      </c>
      <c r="C1229" t="s">
        <v>1339</v>
      </c>
      <c r="D1229" t="str">
        <f t="shared" si="23"/>
        <v>SingleAnglesL31/2x31/2x5/16</v>
      </c>
      <c r="E1229">
        <v>13.8</v>
      </c>
      <c r="F1229">
        <v>0.51900000000000002</v>
      </c>
      <c r="G1229">
        <v>1.1499999999999999</v>
      </c>
      <c r="H1229" t="s">
        <v>1246</v>
      </c>
      <c r="I1229">
        <v>1</v>
      </c>
      <c r="J1229" s="14"/>
    </row>
    <row r="1230" spans="2:10" x14ac:dyDescent="0.2">
      <c r="B1230" t="s">
        <v>5</v>
      </c>
      <c r="C1230" t="s">
        <v>1340</v>
      </c>
      <c r="D1230" t="str">
        <f t="shared" si="23"/>
        <v>SingleAnglesL31/2x31/2x1/4</v>
      </c>
      <c r="E1230">
        <v>13.8</v>
      </c>
      <c r="F1230">
        <v>0.42</v>
      </c>
      <c r="G1230">
        <v>1.1499999999999999</v>
      </c>
      <c r="H1230" t="s">
        <v>1246</v>
      </c>
      <c r="I1230">
        <v>1</v>
      </c>
      <c r="J1230" s="14"/>
    </row>
    <row r="1231" spans="2:10" x14ac:dyDescent="0.2">
      <c r="B1231" t="s">
        <v>5</v>
      </c>
      <c r="C1231" t="s">
        <v>1341</v>
      </c>
      <c r="D1231" t="str">
        <f t="shared" si="23"/>
        <v>SingleAnglesL31/2x3x1/2</v>
      </c>
      <c r="E1231">
        <v>12.8</v>
      </c>
      <c r="F1231">
        <v>0.80500000000000005</v>
      </c>
      <c r="G1231">
        <v>1.07</v>
      </c>
      <c r="H1231" t="s">
        <v>1246</v>
      </c>
      <c r="I1231">
        <v>1</v>
      </c>
      <c r="J1231" s="14"/>
    </row>
    <row r="1232" spans="2:10" x14ac:dyDescent="0.2">
      <c r="B1232" t="s">
        <v>5</v>
      </c>
      <c r="C1232" t="s">
        <v>1342</v>
      </c>
      <c r="D1232" t="str">
        <f t="shared" si="23"/>
        <v>SingleAnglesL31/2x3x7/16</v>
      </c>
      <c r="E1232">
        <v>12.8</v>
      </c>
      <c r="F1232">
        <v>0.71</v>
      </c>
      <c r="G1232">
        <v>1.07</v>
      </c>
      <c r="H1232" t="s">
        <v>1246</v>
      </c>
      <c r="I1232">
        <v>1</v>
      </c>
      <c r="J1232" s="14"/>
    </row>
    <row r="1233" spans="2:10" x14ac:dyDescent="0.2">
      <c r="B1233" t="s">
        <v>5</v>
      </c>
      <c r="C1233" t="s">
        <v>1343</v>
      </c>
      <c r="D1233" t="str">
        <f t="shared" si="23"/>
        <v>SingleAnglesL31/2x3x3/8</v>
      </c>
      <c r="E1233">
        <v>12.8</v>
      </c>
      <c r="F1233">
        <v>0.61599999999999999</v>
      </c>
      <c r="G1233">
        <v>1.07</v>
      </c>
      <c r="H1233" t="s">
        <v>1246</v>
      </c>
      <c r="I1233">
        <v>1</v>
      </c>
      <c r="J1233" s="14"/>
    </row>
    <row r="1234" spans="2:10" x14ac:dyDescent="0.2">
      <c r="B1234" t="s">
        <v>5</v>
      </c>
      <c r="C1234" t="s">
        <v>1344</v>
      </c>
      <c r="D1234" t="str">
        <f t="shared" si="23"/>
        <v>SingleAnglesL31/2x3x5/16</v>
      </c>
      <c r="E1234">
        <v>12.8</v>
      </c>
      <c r="F1234">
        <v>0.52</v>
      </c>
      <c r="G1234">
        <v>1.07</v>
      </c>
      <c r="H1234" t="s">
        <v>1246</v>
      </c>
      <c r="I1234">
        <v>1</v>
      </c>
      <c r="J1234" s="14"/>
    </row>
    <row r="1235" spans="2:10" x14ac:dyDescent="0.2">
      <c r="B1235" t="s">
        <v>5</v>
      </c>
      <c r="C1235" t="s">
        <v>1345</v>
      </c>
      <c r="D1235" t="str">
        <f t="shared" si="23"/>
        <v>SingleAnglesL31/2x3x1/4</v>
      </c>
      <c r="E1235">
        <v>12.8</v>
      </c>
      <c r="F1235">
        <v>0.42</v>
      </c>
      <c r="G1235">
        <v>1.07</v>
      </c>
      <c r="H1235" t="s">
        <v>1246</v>
      </c>
      <c r="I1235">
        <v>1</v>
      </c>
      <c r="J1235" s="14"/>
    </row>
    <row r="1236" spans="2:10" x14ac:dyDescent="0.2">
      <c r="B1236" t="s">
        <v>5</v>
      </c>
      <c r="C1236" t="s">
        <v>1346</v>
      </c>
      <c r="D1236" t="str">
        <f t="shared" si="23"/>
        <v>SingleAnglesL31/2x21/2x1/2</v>
      </c>
      <c r="E1236">
        <v>11.8</v>
      </c>
      <c r="F1236">
        <v>0.8</v>
      </c>
      <c r="G1236">
        <v>0.98299999999999998</v>
      </c>
      <c r="H1236" t="s">
        <v>1246</v>
      </c>
      <c r="I1236">
        <v>1</v>
      </c>
      <c r="J1236" s="14"/>
    </row>
    <row r="1237" spans="2:10" x14ac:dyDescent="0.2">
      <c r="B1237" t="s">
        <v>5</v>
      </c>
      <c r="C1237" t="s">
        <v>1347</v>
      </c>
      <c r="D1237" t="str">
        <f t="shared" si="23"/>
        <v>SingleAnglesL31/2x21/2x3/8</v>
      </c>
      <c r="E1237">
        <v>11.8</v>
      </c>
      <c r="F1237">
        <v>0.61299999999999999</v>
      </c>
      <c r="G1237">
        <v>0.98299999999999998</v>
      </c>
      <c r="H1237" t="s">
        <v>1246</v>
      </c>
      <c r="I1237">
        <v>1</v>
      </c>
      <c r="J1237" s="14"/>
    </row>
    <row r="1238" spans="2:10" x14ac:dyDescent="0.2">
      <c r="B1238" t="s">
        <v>5</v>
      </c>
      <c r="C1238" t="s">
        <v>1348</v>
      </c>
      <c r="D1238" t="str">
        <f t="shared" si="23"/>
        <v>SingleAnglesL31/2x21/2x5/16</v>
      </c>
      <c r="E1238">
        <v>11.8</v>
      </c>
      <c r="F1238">
        <v>0.51700000000000002</v>
      </c>
      <c r="G1238">
        <v>0.98299999999999998</v>
      </c>
      <c r="H1238" t="s">
        <v>1246</v>
      </c>
      <c r="I1238">
        <v>1</v>
      </c>
      <c r="J1238" s="14"/>
    </row>
    <row r="1239" spans="2:10" x14ac:dyDescent="0.2">
      <c r="B1239" t="s">
        <v>5</v>
      </c>
      <c r="C1239" t="s">
        <v>1349</v>
      </c>
      <c r="D1239" t="str">
        <f t="shared" si="23"/>
        <v>SingleAnglesL31/2x21/2x1/4</v>
      </c>
      <c r="E1239">
        <v>11.8</v>
      </c>
      <c r="F1239">
        <v>0.41899999999999998</v>
      </c>
      <c r="G1239">
        <v>0.98299999999999998</v>
      </c>
      <c r="H1239" t="s">
        <v>1246</v>
      </c>
      <c r="I1239">
        <v>1</v>
      </c>
      <c r="J1239" s="14"/>
    </row>
    <row r="1240" spans="2:10" x14ac:dyDescent="0.2">
      <c r="B1240" t="s">
        <v>5</v>
      </c>
      <c r="C1240" t="s">
        <v>1350</v>
      </c>
      <c r="D1240" t="str">
        <f t="shared" si="23"/>
        <v>SingleAnglesL3x3x1/2</v>
      </c>
      <c r="E1240">
        <v>11.8</v>
      </c>
      <c r="F1240">
        <v>0.79</v>
      </c>
      <c r="G1240">
        <v>0.98299999999999998</v>
      </c>
      <c r="H1240" t="s">
        <v>1246</v>
      </c>
      <c r="I1240">
        <v>1</v>
      </c>
      <c r="J1240" s="14"/>
    </row>
    <row r="1241" spans="2:10" x14ac:dyDescent="0.2">
      <c r="B1241" t="s">
        <v>5</v>
      </c>
      <c r="C1241" t="s">
        <v>1351</v>
      </c>
      <c r="D1241" t="str">
        <f t="shared" si="23"/>
        <v>SingleAnglesL3x3x7/16</v>
      </c>
      <c r="E1241">
        <v>11.8</v>
      </c>
      <c r="F1241">
        <v>0.70199999999999996</v>
      </c>
      <c r="G1241">
        <v>0.98299999999999998</v>
      </c>
      <c r="H1241" t="s">
        <v>1246</v>
      </c>
      <c r="I1241">
        <v>1</v>
      </c>
      <c r="J1241" s="14"/>
    </row>
    <row r="1242" spans="2:10" x14ac:dyDescent="0.2">
      <c r="B1242" t="s">
        <v>5</v>
      </c>
      <c r="C1242" t="s">
        <v>1352</v>
      </c>
      <c r="D1242" t="str">
        <f t="shared" si="23"/>
        <v>SingleAnglesL3x3x3/8</v>
      </c>
      <c r="E1242">
        <v>11.8</v>
      </c>
      <c r="F1242">
        <v>0.60799999999999998</v>
      </c>
      <c r="G1242">
        <v>0.98299999999999998</v>
      </c>
      <c r="H1242" t="s">
        <v>1246</v>
      </c>
      <c r="I1242">
        <v>1</v>
      </c>
      <c r="J1242" s="14"/>
    </row>
    <row r="1243" spans="2:10" x14ac:dyDescent="0.2">
      <c r="B1243" t="s">
        <v>5</v>
      </c>
      <c r="C1243" t="s">
        <v>1353</v>
      </c>
      <c r="D1243" t="str">
        <f t="shared" si="23"/>
        <v>SingleAnglesL3x3x5/16</v>
      </c>
      <c r="E1243">
        <v>11.8</v>
      </c>
      <c r="F1243">
        <v>0.51200000000000001</v>
      </c>
      <c r="G1243">
        <v>0.98299999999999998</v>
      </c>
      <c r="H1243" t="s">
        <v>1246</v>
      </c>
      <c r="I1243">
        <v>1</v>
      </c>
      <c r="J1243" s="14"/>
    </row>
    <row r="1244" spans="2:10" x14ac:dyDescent="0.2">
      <c r="B1244" t="s">
        <v>5</v>
      </c>
      <c r="C1244" t="s">
        <v>1354</v>
      </c>
      <c r="D1244" t="str">
        <f t="shared" si="23"/>
        <v>SingleAnglesL3x3x1/4</v>
      </c>
      <c r="E1244">
        <v>11.8</v>
      </c>
      <c r="F1244">
        <v>0.41399999999999998</v>
      </c>
      <c r="G1244">
        <v>0.98299999999999998</v>
      </c>
      <c r="H1244" t="s">
        <v>1246</v>
      </c>
      <c r="I1244">
        <v>1</v>
      </c>
      <c r="J1244" s="14"/>
    </row>
    <row r="1245" spans="2:10" x14ac:dyDescent="0.2">
      <c r="B1245" t="s">
        <v>5</v>
      </c>
      <c r="C1245" t="s">
        <v>1355</v>
      </c>
      <c r="D1245" t="str">
        <f t="shared" si="23"/>
        <v>SingleAnglesL3x3x3/16</v>
      </c>
      <c r="E1245">
        <v>11.8</v>
      </c>
      <c r="F1245">
        <v>0.314</v>
      </c>
      <c r="G1245">
        <v>0.98299999999999998</v>
      </c>
      <c r="H1245" t="s">
        <v>1246</v>
      </c>
      <c r="I1245">
        <v>1</v>
      </c>
      <c r="J1245" s="14"/>
    </row>
    <row r="1246" spans="2:10" x14ac:dyDescent="0.2">
      <c r="B1246" t="s">
        <v>5</v>
      </c>
      <c r="C1246" t="s">
        <v>1356</v>
      </c>
      <c r="D1246" t="str">
        <f t="shared" si="23"/>
        <v>SingleAnglesL3x21/2x1/2</v>
      </c>
      <c r="E1246">
        <v>10.8</v>
      </c>
      <c r="F1246">
        <v>0.79</v>
      </c>
      <c r="G1246">
        <v>0.9</v>
      </c>
      <c r="H1246" t="s">
        <v>1246</v>
      </c>
      <c r="I1246">
        <v>1</v>
      </c>
      <c r="J1246" s="14"/>
    </row>
    <row r="1247" spans="2:10" x14ac:dyDescent="0.2">
      <c r="B1247" t="s">
        <v>5</v>
      </c>
      <c r="C1247" t="s">
        <v>1357</v>
      </c>
      <c r="D1247" t="str">
        <f t="shared" si="23"/>
        <v>SingleAnglesL3x21/2x7/16</v>
      </c>
      <c r="E1247">
        <v>10.8</v>
      </c>
      <c r="F1247">
        <v>0.7</v>
      </c>
      <c r="G1247">
        <v>0.9</v>
      </c>
      <c r="H1247" t="s">
        <v>1246</v>
      </c>
      <c r="I1247">
        <v>1</v>
      </c>
      <c r="J1247" s="14"/>
    </row>
    <row r="1248" spans="2:10" x14ac:dyDescent="0.2">
      <c r="B1248" t="s">
        <v>5</v>
      </c>
      <c r="C1248" t="s">
        <v>1358</v>
      </c>
      <c r="D1248" t="str">
        <f t="shared" si="23"/>
        <v>SingleAnglesL3x21/2x3/8</v>
      </c>
      <c r="E1248">
        <v>10.8</v>
      </c>
      <c r="F1248">
        <v>0.60699999999999998</v>
      </c>
      <c r="G1248">
        <v>0.9</v>
      </c>
      <c r="H1248" t="s">
        <v>1246</v>
      </c>
      <c r="I1248">
        <v>1</v>
      </c>
      <c r="J1248" s="14"/>
    </row>
    <row r="1249" spans="2:10" x14ac:dyDescent="0.2">
      <c r="B1249" t="s">
        <v>5</v>
      </c>
      <c r="C1249" t="s">
        <v>1359</v>
      </c>
      <c r="D1249" t="str">
        <f t="shared" si="23"/>
        <v>SingleAnglesL3x21/2x5/16</v>
      </c>
      <c r="E1249">
        <v>10.8</v>
      </c>
      <c r="F1249">
        <v>0.51300000000000001</v>
      </c>
      <c r="G1249">
        <v>0.9</v>
      </c>
      <c r="H1249" t="s">
        <v>1246</v>
      </c>
      <c r="I1249">
        <v>1</v>
      </c>
      <c r="J1249" s="14"/>
    </row>
    <row r="1250" spans="2:10" x14ac:dyDescent="0.2">
      <c r="B1250" t="s">
        <v>5</v>
      </c>
      <c r="C1250" t="s">
        <v>1360</v>
      </c>
      <c r="D1250" t="str">
        <f t="shared" si="23"/>
        <v>SingleAnglesL3x21/2x1/4</v>
      </c>
      <c r="E1250">
        <v>10.8</v>
      </c>
      <c r="F1250">
        <v>0.41599999999999998</v>
      </c>
      <c r="G1250">
        <v>0.9</v>
      </c>
      <c r="H1250" t="s">
        <v>1246</v>
      </c>
      <c r="I1250">
        <v>1</v>
      </c>
      <c r="J1250" s="14"/>
    </row>
    <row r="1251" spans="2:10" x14ac:dyDescent="0.2">
      <c r="B1251" t="s">
        <v>5</v>
      </c>
      <c r="C1251" t="s">
        <v>1361</v>
      </c>
      <c r="D1251" t="str">
        <f t="shared" si="23"/>
        <v>SingleAnglesL3x21/2x3/16</v>
      </c>
      <c r="E1251">
        <v>10.8</v>
      </c>
      <c r="F1251">
        <v>0.316</v>
      </c>
      <c r="G1251">
        <v>0.9</v>
      </c>
      <c r="H1251" t="s">
        <v>1246</v>
      </c>
      <c r="I1251">
        <v>1</v>
      </c>
      <c r="J1251" s="14"/>
    </row>
    <row r="1252" spans="2:10" x14ac:dyDescent="0.2">
      <c r="B1252" t="s">
        <v>5</v>
      </c>
      <c r="C1252" t="s">
        <v>1362</v>
      </c>
      <c r="D1252" t="str">
        <f t="shared" si="23"/>
        <v>SingleAnglesL3x2x1/2</v>
      </c>
      <c r="E1252">
        <v>9.8699999999999992</v>
      </c>
      <c r="F1252">
        <v>0.78</v>
      </c>
      <c r="G1252">
        <v>0.82299999999999995</v>
      </c>
      <c r="H1252" t="s">
        <v>1246</v>
      </c>
      <c r="I1252">
        <v>1</v>
      </c>
      <c r="J1252" s="14"/>
    </row>
    <row r="1253" spans="2:10" x14ac:dyDescent="0.2">
      <c r="B1253" t="s">
        <v>5</v>
      </c>
      <c r="C1253" t="s">
        <v>1363</v>
      </c>
      <c r="D1253" t="str">
        <f t="shared" si="23"/>
        <v>SingleAnglesL3x2x3/8</v>
      </c>
      <c r="E1253">
        <v>9.8699999999999992</v>
      </c>
      <c r="F1253">
        <v>0.60299999999999998</v>
      </c>
      <c r="G1253">
        <v>0.82299999999999995</v>
      </c>
      <c r="H1253" t="s">
        <v>1246</v>
      </c>
      <c r="I1253">
        <v>1</v>
      </c>
      <c r="J1253" s="14"/>
    </row>
    <row r="1254" spans="2:10" x14ac:dyDescent="0.2">
      <c r="B1254" t="s">
        <v>5</v>
      </c>
      <c r="C1254" t="s">
        <v>1364</v>
      </c>
      <c r="D1254" t="str">
        <f t="shared" si="23"/>
        <v>SingleAnglesL3x2x5/16</v>
      </c>
      <c r="E1254">
        <v>9.8699999999999992</v>
      </c>
      <c r="F1254">
        <v>0.51</v>
      </c>
      <c r="G1254">
        <v>0.82299999999999995</v>
      </c>
      <c r="H1254" t="s">
        <v>1246</v>
      </c>
      <c r="I1254">
        <v>1</v>
      </c>
      <c r="J1254" s="14"/>
    </row>
    <row r="1255" spans="2:10" x14ac:dyDescent="0.2">
      <c r="B1255" t="s">
        <v>5</v>
      </c>
      <c r="C1255" t="s">
        <v>1365</v>
      </c>
      <c r="D1255" t="str">
        <f t="shared" si="23"/>
        <v>SingleAnglesL3x2x1/4</v>
      </c>
      <c r="E1255">
        <v>9.8699999999999992</v>
      </c>
      <c r="F1255">
        <v>0.41399999999999998</v>
      </c>
      <c r="G1255">
        <v>0.82299999999999995</v>
      </c>
      <c r="H1255" t="s">
        <v>1246</v>
      </c>
      <c r="I1255">
        <v>1</v>
      </c>
      <c r="J1255" s="14"/>
    </row>
    <row r="1256" spans="2:10" x14ac:dyDescent="0.2">
      <c r="B1256" t="s">
        <v>5</v>
      </c>
      <c r="C1256" t="s">
        <v>1366</v>
      </c>
      <c r="D1256" t="str">
        <f t="shared" si="23"/>
        <v>SingleAnglesL3x2x3/16</v>
      </c>
      <c r="E1256">
        <v>9.8699999999999992</v>
      </c>
      <c r="F1256">
        <v>0.316</v>
      </c>
      <c r="G1256">
        <v>0.82299999999999995</v>
      </c>
      <c r="H1256" t="s">
        <v>1246</v>
      </c>
      <c r="I1256">
        <v>1</v>
      </c>
      <c r="J1256" s="14"/>
    </row>
    <row r="1257" spans="2:10" x14ac:dyDescent="0.2">
      <c r="B1257" t="s">
        <v>5</v>
      </c>
      <c r="C1257" t="s">
        <v>1367</v>
      </c>
      <c r="D1257" t="str">
        <f t="shared" si="23"/>
        <v>SingleAnglesL21/2x21/2x1/2</v>
      </c>
      <c r="E1257">
        <v>9.89</v>
      </c>
      <c r="F1257">
        <v>0.77</v>
      </c>
      <c r="G1257">
        <v>0.82399999999999995</v>
      </c>
      <c r="H1257" t="s">
        <v>1246</v>
      </c>
      <c r="I1257">
        <v>1</v>
      </c>
      <c r="J1257" s="14"/>
    </row>
    <row r="1258" spans="2:10" x14ac:dyDescent="0.2">
      <c r="B1258" t="s">
        <v>5</v>
      </c>
      <c r="C1258" t="s">
        <v>1368</v>
      </c>
      <c r="D1258" t="str">
        <f t="shared" si="23"/>
        <v>SingleAnglesL21/2x21/2x3/8</v>
      </c>
      <c r="E1258">
        <v>9.89</v>
      </c>
      <c r="F1258">
        <v>0.59699999999999998</v>
      </c>
      <c r="G1258">
        <v>0.82399999999999995</v>
      </c>
      <c r="H1258" t="s">
        <v>1246</v>
      </c>
      <c r="I1258">
        <v>1</v>
      </c>
      <c r="J1258" s="14"/>
    </row>
    <row r="1259" spans="2:10" x14ac:dyDescent="0.2">
      <c r="B1259" t="s">
        <v>5</v>
      </c>
      <c r="C1259" t="s">
        <v>1369</v>
      </c>
      <c r="D1259" t="str">
        <f t="shared" si="23"/>
        <v>SingleAnglesL21/2x21/2x5/16</v>
      </c>
      <c r="E1259">
        <v>9.89</v>
      </c>
      <c r="F1259">
        <v>0.504</v>
      </c>
      <c r="G1259">
        <v>0.82399999999999995</v>
      </c>
      <c r="H1259" t="s">
        <v>1246</v>
      </c>
      <c r="I1259">
        <v>1</v>
      </c>
      <c r="J1259" s="14"/>
    </row>
    <row r="1260" spans="2:10" x14ac:dyDescent="0.2">
      <c r="B1260" t="s">
        <v>5</v>
      </c>
      <c r="C1260" t="s">
        <v>1370</v>
      </c>
      <c r="D1260" t="str">
        <f t="shared" si="23"/>
        <v>SingleAnglesL21/2x21/2x1/4</v>
      </c>
      <c r="E1260">
        <v>9.89</v>
      </c>
      <c r="F1260">
        <v>0.40799999999999997</v>
      </c>
      <c r="G1260">
        <v>0.82399999999999995</v>
      </c>
      <c r="H1260" t="s">
        <v>1246</v>
      </c>
      <c r="I1260">
        <v>1</v>
      </c>
      <c r="J1260" s="14"/>
    </row>
    <row r="1261" spans="2:10" x14ac:dyDescent="0.2">
      <c r="B1261" t="s">
        <v>5</v>
      </c>
      <c r="C1261" t="s">
        <v>1371</v>
      </c>
      <c r="D1261" t="str">
        <f t="shared" si="23"/>
        <v>SingleAnglesL21/2x21/2x3/16</v>
      </c>
      <c r="E1261">
        <v>9.89</v>
      </c>
      <c r="F1261">
        <v>0.309</v>
      </c>
      <c r="G1261">
        <v>0.82399999999999995</v>
      </c>
      <c r="H1261" t="s">
        <v>1246</v>
      </c>
      <c r="I1261">
        <v>1</v>
      </c>
      <c r="J1261" s="14"/>
    </row>
    <row r="1262" spans="2:10" x14ac:dyDescent="0.2">
      <c r="B1262" t="s">
        <v>5</v>
      </c>
      <c r="C1262" t="s">
        <v>1372</v>
      </c>
      <c r="D1262" t="str">
        <f t="shared" si="23"/>
        <v>SingleAnglesL21/2x2x3/8</v>
      </c>
      <c r="E1262">
        <v>8.89</v>
      </c>
      <c r="F1262">
        <v>0.59599999999999997</v>
      </c>
      <c r="G1262">
        <v>0.74099999999999999</v>
      </c>
      <c r="H1262" t="s">
        <v>1246</v>
      </c>
      <c r="I1262">
        <v>1</v>
      </c>
      <c r="J1262" s="14"/>
    </row>
    <row r="1263" spans="2:10" x14ac:dyDescent="0.2">
      <c r="B1263" t="s">
        <v>5</v>
      </c>
      <c r="C1263" t="s">
        <v>1373</v>
      </c>
      <c r="D1263" t="str">
        <f t="shared" ref="D1263:D1326" si="24">SUBSTITUTE(B1263&amp;C1263," ","")</f>
        <v>SingleAnglesL21/2x2x5/16</v>
      </c>
      <c r="E1263">
        <v>8.89</v>
      </c>
      <c r="F1263">
        <v>0.505</v>
      </c>
      <c r="G1263">
        <v>0.74099999999999999</v>
      </c>
      <c r="H1263" t="s">
        <v>1246</v>
      </c>
      <c r="I1263">
        <v>1</v>
      </c>
      <c r="J1263" s="14"/>
    </row>
    <row r="1264" spans="2:10" x14ac:dyDescent="0.2">
      <c r="B1264" t="s">
        <v>5</v>
      </c>
      <c r="C1264" t="s">
        <v>1374</v>
      </c>
      <c r="D1264" t="str">
        <f t="shared" si="24"/>
        <v>SingleAnglesL21/2x2x1/4</v>
      </c>
      <c r="E1264">
        <v>8.89</v>
      </c>
      <c r="F1264">
        <v>0.41099999999999998</v>
      </c>
      <c r="G1264">
        <v>0.74099999999999999</v>
      </c>
      <c r="H1264" t="s">
        <v>1246</v>
      </c>
      <c r="I1264">
        <v>1</v>
      </c>
      <c r="J1264" s="14"/>
    </row>
    <row r="1265" spans="2:10" x14ac:dyDescent="0.2">
      <c r="B1265" t="s">
        <v>5</v>
      </c>
      <c r="C1265" t="s">
        <v>1375</v>
      </c>
      <c r="D1265" t="str">
        <f t="shared" si="24"/>
        <v>SingleAnglesL21/2x2x3/16</v>
      </c>
      <c r="E1265">
        <v>8.89</v>
      </c>
      <c r="F1265">
        <v>0.313</v>
      </c>
      <c r="G1265">
        <v>0.74099999999999999</v>
      </c>
      <c r="H1265" t="s">
        <v>1246</v>
      </c>
      <c r="I1265">
        <v>1</v>
      </c>
      <c r="J1265" s="14"/>
    </row>
    <row r="1266" spans="2:10" x14ac:dyDescent="0.2">
      <c r="B1266" t="s">
        <v>5</v>
      </c>
      <c r="C1266" t="s">
        <v>1376</v>
      </c>
      <c r="D1266" t="str">
        <f t="shared" si="24"/>
        <v>SingleAnglesL2x2x3/8</v>
      </c>
      <c r="E1266">
        <v>7.89</v>
      </c>
      <c r="F1266">
        <v>0.58899999999999997</v>
      </c>
      <c r="G1266">
        <v>0.65800000000000003</v>
      </c>
      <c r="H1266" t="s">
        <v>1246</v>
      </c>
      <c r="I1266">
        <v>1</v>
      </c>
      <c r="J1266" s="14"/>
    </row>
    <row r="1267" spans="2:10" x14ac:dyDescent="0.2">
      <c r="B1267" t="s">
        <v>5</v>
      </c>
      <c r="C1267" t="s">
        <v>1377</v>
      </c>
      <c r="D1267" t="str">
        <f t="shared" si="24"/>
        <v>SingleAnglesL2x2x5/16</v>
      </c>
      <c r="E1267">
        <v>7.89</v>
      </c>
      <c r="F1267">
        <v>0.499</v>
      </c>
      <c r="G1267">
        <v>0.65800000000000003</v>
      </c>
      <c r="H1267" t="s">
        <v>1246</v>
      </c>
      <c r="I1267">
        <v>1</v>
      </c>
      <c r="J1267" s="14"/>
    </row>
    <row r="1268" spans="2:10" x14ac:dyDescent="0.2">
      <c r="B1268" t="s">
        <v>5</v>
      </c>
      <c r="C1268" t="s">
        <v>1378</v>
      </c>
      <c r="D1268" t="str">
        <f t="shared" si="24"/>
        <v>SingleAnglesL2x2x1/4</v>
      </c>
      <c r="E1268">
        <v>7.89</v>
      </c>
      <c r="F1268">
        <v>0.40699999999999997</v>
      </c>
      <c r="G1268">
        <v>0.65800000000000003</v>
      </c>
      <c r="H1268" t="s">
        <v>1246</v>
      </c>
      <c r="I1268">
        <v>1</v>
      </c>
      <c r="J1268" s="14"/>
    </row>
    <row r="1269" spans="2:10" x14ac:dyDescent="0.2">
      <c r="B1269" t="s">
        <v>5</v>
      </c>
      <c r="C1269" t="s">
        <v>1379</v>
      </c>
      <c r="D1269" t="str">
        <f t="shared" si="24"/>
        <v>SingleAnglesL2x2x3/16</v>
      </c>
      <c r="E1269">
        <v>7.89</v>
      </c>
      <c r="F1269">
        <v>0.312</v>
      </c>
      <c r="G1269">
        <v>0.65800000000000003</v>
      </c>
      <c r="H1269" t="s">
        <v>1246</v>
      </c>
      <c r="I1269">
        <v>1</v>
      </c>
      <c r="J1269" s="14"/>
    </row>
    <row r="1270" spans="2:10" x14ac:dyDescent="0.2">
      <c r="B1270" t="s">
        <v>5</v>
      </c>
      <c r="C1270" t="s">
        <v>1380</v>
      </c>
      <c r="D1270" t="str">
        <f t="shared" si="24"/>
        <v>SingleAnglesL2x2x1/8</v>
      </c>
      <c r="E1270">
        <v>7.89</v>
      </c>
      <c r="F1270">
        <v>0.21199999999999999</v>
      </c>
      <c r="G1270">
        <v>0.65800000000000003</v>
      </c>
      <c r="H1270" t="s">
        <v>1246</v>
      </c>
      <c r="I1270">
        <v>1</v>
      </c>
      <c r="J1270" s="14"/>
    </row>
    <row r="1272" spans="2:10" x14ac:dyDescent="0.2">
      <c r="B1272" s="13" t="s">
        <v>7</v>
      </c>
      <c r="C1272" t="s">
        <v>1381</v>
      </c>
      <c r="D1272" t="str">
        <f t="shared" si="24"/>
        <v>DoubleAngleswithtwoequallegsbacktoback2L8x8x11/8</v>
      </c>
      <c r="E1272" s="35">
        <v>49</v>
      </c>
      <c r="F1272" s="35">
        <v>2.33</v>
      </c>
      <c r="G1272" s="35">
        <v>4.08</v>
      </c>
      <c r="H1272" t="s">
        <v>1246</v>
      </c>
      <c r="I1272">
        <v>1</v>
      </c>
    </row>
    <row r="1273" spans="2:10" x14ac:dyDescent="0.2">
      <c r="B1273" s="13" t="s">
        <v>7</v>
      </c>
      <c r="C1273" t="s">
        <v>1382</v>
      </c>
      <c r="D1273" t="str">
        <f t="shared" si="24"/>
        <v>DoubleAngleswithtwoequallegsbacktoback2L8x8x1</v>
      </c>
      <c r="E1273" s="35">
        <v>49</v>
      </c>
      <c r="F1273" s="35">
        <v>2.09</v>
      </c>
      <c r="G1273" s="35">
        <v>4.08</v>
      </c>
      <c r="H1273" t="s">
        <v>1246</v>
      </c>
      <c r="I1273">
        <v>1</v>
      </c>
    </row>
    <row r="1274" spans="2:10" x14ac:dyDescent="0.2">
      <c r="B1274" s="13" t="s">
        <v>7</v>
      </c>
      <c r="C1274" t="s">
        <v>1383</v>
      </c>
      <c r="D1274" t="str">
        <f t="shared" si="24"/>
        <v>DoubleAngleswithtwoequallegsbacktoback2L8x8x7/8</v>
      </c>
      <c r="E1274" s="35">
        <v>49</v>
      </c>
      <c r="F1274" s="35">
        <v>1.85</v>
      </c>
      <c r="G1274" s="35">
        <v>4.08</v>
      </c>
      <c r="H1274" t="s">
        <v>1246</v>
      </c>
      <c r="I1274">
        <v>1</v>
      </c>
    </row>
    <row r="1275" spans="2:10" x14ac:dyDescent="0.2">
      <c r="B1275" s="13" t="s">
        <v>7</v>
      </c>
      <c r="C1275" t="s">
        <v>1384</v>
      </c>
      <c r="D1275" t="str">
        <f t="shared" si="24"/>
        <v>DoubleAngleswithtwoequallegsbacktoback2L8x8x3/4</v>
      </c>
      <c r="E1275" s="35">
        <v>49</v>
      </c>
      <c r="F1275" s="35">
        <v>1.6</v>
      </c>
      <c r="G1275" s="35">
        <v>4.08</v>
      </c>
      <c r="H1275" t="s">
        <v>1246</v>
      </c>
      <c r="I1275">
        <v>1</v>
      </c>
    </row>
    <row r="1276" spans="2:10" x14ac:dyDescent="0.2">
      <c r="B1276" s="13" t="s">
        <v>7</v>
      </c>
      <c r="C1276" t="s">
        <v>1385</v>
      </c>
      <c r="D1276" t="str">
        <f t="shared" si="24"/>
        <v>DoubleAngleswithtwoequallegsbacktoback2L8x8x5/8</v>
      </c>
      <c r="E1276" s="35">
        <v>49</v>
      </c>
      <c r="F1276" s="35">
        <v>1.35</v>
      </c>
      <c r="G1276" s="35">
        <v>4.08</v>
      </c>
      <c r="H1276" t="s">
        <v>1246</v>
      </c>
      <c r="I1276">
        <v>1</v>
      </c>
    </row>
    <row r="1277" spans="2:10" x14ac:dyDescent="0.2">
      <c r="B1277" s="13" t="s">
        <v>7</v>
      </c>
      <c r="C1277" t="s">
        <v>1386</v>
      </c>
      <c r="D1277" t="str">
        <f t="shared" si="24"/>
        <v>DoubleAngleswithtwoequallegsbacktoback2L8x8x9/16</v>
      </c>
      <c r="E1277" s="35">
        <v>49</v>
      </c>
      <c r="F1277" s="35">
        <v>1.22</v>
      </c>
      <c r="G1277" s="35">
        <v>4.08</v>
      </c>
      <c r="H1277" t="s">
        <v>1246</v>
      </c>
      <c r="I1277">
        <v>1</v>
      </c>
    </row>
    <row r="1278" spans="2:10" x14ac:dyDescent="0.2">
      <c r="B1278" s="13" t="s">
        <v>7</v>
      </c>
      <c r="C1278" t="s">
        <v>1387</v>
      </c>
      <c r="D1278" t="str">
        <f t="shared" si="24"/>
        <v>DoubleAngleswithtwoequallegsbacktoback2L8x8x1/2</v>
      </c>
      <c r="E1278" s="35">
        <v>49</v>
      </c>
      <c r="F1278" s="35">
        <v>1.0900000000000001</v>
      </c>
      <c r="G1278" s="35">
        <v>4.08</v>
      </c>
      <c r="H1278" t="s">
        <v>1246</v>
      </c>
      <c r="I1278">
        <v>1</v>
      </c>
    </row>
    <row r="1279" spans="2:10" x14ac:dyDescent="0.2">
      <c r="B1279" s="13" t="s">
        <v>7</v>
      </c>
      <c r="C1279" t="s">
        <v>1388</v>
      </c>
      <c r="D1279" t="str">
        <f t="shared" si="24"/>
        <v>DoubleAngleswithtwoequallegsbacktoback2L6x6x1</v>
      </c>
      <c r="E1279" s="35">
        <v>37.1</v>
      </c>
      <c r="F1279" s="35">
        <v>2.02</v>
      </c>
      <c r="G1279" s="35">
        <v>3.09</v>
      </c>
      <c r="H1279" t="s">
        <v>1246</v>
      </c>
      <c r="I1279">
        <v>1</v>
      </c>
    </row>
    <row r="1280" spans="2:10" x14ac:dyDescent="0.2">
      <c r="B1280" s="13" t="s">
        <v>7</v>
      </c>
      <c r="C1280" t="s">
        <v>1389</v>
      </c>
      <c r="D1280" t="str">
        <f t="shared" si="24"/>
        <v>DoubleAngleswithtwoequallegsbacktoback2L6x6x7/8</v>
      </c>
      <c r="E1280" s="35">
        <v>37.1</v>
      </c>
      <c r="F1280" s="35">
        <v>1.79</v>
      </c>
      <c r="G1280" s="35">
        <v>3.09</v>
      </c>
      <c r="H1280" t="s">
        <v>1246</v>
      </c>
      <c r="I1280">
        <v>1</v>
      </c>
    </row>
    <row r="1281" spans="2:9" x14ac:dyDescent="0.2">
      <c r="B1281" s="13" t="s">
        <v>7</v>
      </c>
      <c r="C1281" t="s">
        <v>1390</v>
      </c>
      <c r="D1281" t="str">
        <f t="shared" si="24"/>
        <v>DoubleAngleswithtwoequallegsbacktoback2L6x6x3/4</v>
      </c>
      <c r="E1281" s="35">
        <v>37.1</v>
      </c>
      <c r="F1281" s="35">
        <v>1.55</v>
      </c>
      <c r="G1281" s="35">
        <v>3.09</v>
      </c>
      <c r="H1281" t="s">
        <v>1246</v>
      </c>
      <c r="I1281">
        <v>1</v>
      </c>
    </row>
    <row r="1282" spans="2:9" x14ac:dyDescent="0.2">
      <c r="B1282" s="13" t="s">
        <v>7</v>
      </c>
      <c r="C1282" t="s">
        <v>1391</v>
      </c>
      <c r="D1282" t="str">
        <f t="shared" si="24"/>
        <v>DoubleAngleswithtwoequallegsbacktoback2L6x6x5/8</v>
      </c>
      <c r="E1282" s="35">
        <v>37.1</v>
      </c>
      <c r="F1282" s="35">
        <v>1.31</v>
      </c>
      <c r="G1282" s="35">
        <v>3.09</v>
      </c>
      <c r="H1282" t="s">
        <v>1246</v>
      </c>
      <c r="I1282">
        <v>1</v>
      </c>
    </row>
    <row r="1283" spans="2:9" x14ac:dyDescent="0.2">
      <c r="B1283" s="13" t="s">
        <v>7</v>
      </c>
      <c r="C1283" t="s">
        <v>1392</v>
      </c>
      <c r="D1283" t="str">
        <f t="shared" si="24"/>
        <v>DoubleAngleswithtwoequallegsbacktoback2L6x6x9/16</v>
      </c>
      <c r="E1283" s="35">
        <v>37.1</v>
      </c>
      <c r="F1283" s="35">
        <v>1.19</v>
      </c>
      <c r="G1283" s="35">
        <v>3.09</v>
      </c>
      <c r="H1283" t="s">
        <v>1246</v>
      </c>
      <c r="I1283">
        <v>1</v>
      </c>
    </row>
    <row r="1284" spans="2:9" x14ac:dyDescent="0.2">
      <c r="B1284" s="13" t="s">
        <v>7</v>
      </c>
      <c r="C1284" t="s">
        <v>1393</v>
      </c>
      <c r="D1284" t="str">
        <f t="shared" si="24"/>
        <v>DoubleAngleswithtwoequallegsbacktoback2L6x6x1/2</v>
      </c>
      <c r="E1284" s="35">
        <v>37.1</v>
      </c>
      <c r="F1284" s="35">
        <v>1.06</v>
      </c>
      <c r="G1284" s="35">
        <v>3.09</v>
      </c>
      <c r="H1284" t="s">
        <v>1246</v>
      </c>
      <c r="I1284">
        <v>1</v>
      </c>
    </row>
    <row r="1285" spans="2:9" x14ac:dyDescent="0.2">
      <c r="B1285" s="13" t="s">
        <v>7</v>
      </c>
      <c r="C1285" t="s">
        <v>1394</v>
      </c>
      <c r="D1285" t="str">
        <f t="shared" si="24"/>
        <v>DoubleAngleswithtwoequallegsbacktoback2L6x6x7/16</v>
      </c>
      <c r="E1285" s="35">
        <v>37.1</v>
      </c>
      <c r="F1285" s="35">
        <v>0.93300000000000005</v>
      </c>
      <c r="G1285" s="35">
        <v>3.09</v>
      </c>
      <c r="H1285" t="s">
        <v>1246</v>
      </c>
      <c r="I1285">
        <v>1</v>
      </c>
    </row>
    <row r="1286" spans="2:9" x14ac:dyDescent="0.2">
      <c r="B1286" s="13" t="s">
        <v>7</v>
      </c>
      <c r="C1286" t="s">
        <v>1395</v>
      </c>
      <c r="D1286" t="str">
        <f t="shared" si="24"/>
        <v>DoubleAngleswithtwoequallegsbacktoback2L6x6x3/8</v>
      </c>
      <c r="E1286" s="35">
        <v>37.1</v>
      </c>
      <c r="F1286" s="35">
        <v>0.80300000000000005</v>
      </c>
      <c r="G1286" s="35">
        <v>3.09</v>
      </c>
      <c r="H1286" t="s">
        <v>1246</v>
      </c>
      <c r="I1286">
        <v>1</v>
      </c>
    </row>
    <row r="1287" spans="2:9" x14ac:dyDescent="0.2">
      <c r="B1287" s="13" t="s">
        <v>7</v>
      </c>
      <c r="C1287" t="s">
        <v>1396</v>
      </c>
      <c r="D1287" t="str">
        <f t="shared" si="24"/>
        <v>DoubleAngleswithtwoequallegsbacktoback2L6x6x5/16</v>
      </c>
      <c r="E1287" s="35">
        <v>37.1</v>
      </c>
      <c r="F1287" s="35">
        <v>0.67400000000000004</v>
      </c>
      <c r="G1287" s="35">
        <v>3.09</v>
      </c>
      <c r="H1287" t="s">
        <v>1246</v>
      </c>
      <c r="I1287">
        <v>1</v>
      </c>
    </row>
    <row r="1288" spans="2:9" x14ac:dyDescent="0.2">
      <c r="B1288" s="13" t="s">
        <v>7</v>
      </c>
      <c r="C1288" t="s">
        <v>1397</v>
      </c>
      <c r="D1288" t="str">
        <f t="shared" si="24"/>
        <v>DoubleAngleswithtwoequallegsbacktoback2L5x5x7/8</v>
      </c>
      <c r="E1288" s="35">
        <v>31.1</v>
      </c>
      <c r="F1288" s="35">
        <v>1.76</v>
      </c>
      <c r="G1288" s="35">
        <v>2.59</v>
      </c>
      <c r="H1288" t="s">
        <v>1246</v>
      </c>
      <c r="I1288">
        <v>1</v>
      </c>
    </row>
    <row r="1289" spans="2:9" x14ac:dyDescent="0.2">
      <c r="B1289" s="13" t="s">
        <v>7</v>
      </c>
      <c r="C1289" t="s">
        <v>1398</v>
      </c>
      <c r="D1289" t="str">
        <f t="shared" si="24"/>
        <v>DoubleAngleswithtwoequallegsbacktoback2L5x5x3/4</v>
      </c>
      <c r="E1289" s="35">
        <v>31.1</v>
      </c>
      <c r="F1289" s="35">
        <v>1.52</v>
      </c>
      <c r="G1289" s="35">
        <v>2.59</v>
      </c>
      <c r="H1289" t="s">
        <v>1246</v>
      </c>
      <c r="I1289">
        <v>1</v>
      </c>
    </row>
    <row r="1290" spans="2:9" x14ac:dyDescent="0.2">
      <c r="B1290" s="13" t="s">
        <v>7</v>
      </c>
      <c r="C1290" t="s">
        <v>1399</v>
      </c>
      <c r="D1290" t="str">
        <f t="shared" si="24"/>
        <v>DoubleAngleswithtwoequallegsbacktoback2L5x5x5/8</v>
      </c>
      <c r="E1290" s="35">
        <v>31.1</v>
      </c>
      <c r="F1290" s="35">
        <v>1.29</v>
      </c>
      <c r="G1290" s="35">
        <v>2.59</v>
      </c>
      <c r="H1290" t="s">
        <v>1246</v>
      </c>
      <c r="I1290">
        <v>1</v>
      </c>
    </row>
    <row r="1291" spans="2:9" x14ac:dyDescent="0.2">
      <c r="B1291" s="13" t="s">
        <v>7</v>
      </c>
      <c r="C1291" t="s">
        <v>1400</v>
      </c>
      <c r="D1291" t="str">
        <f t="shared" si="24"/>
        <v>DoubleAngleswithtwoequallegsbacktoback2L5x5x1/2</v>
      </c>
      <c r="E1291" s="35">
        <v>31.1</v>
      </c>
      <c r="F1291" s="35">
        <v>1.05</v>
      </c>
      <c r="G1291" s="35">
        <v>2.59</v>
      </c>
      <c r="H1291" t="s">
        <v>1246</v>
      </c>
      <c r="I1291">
        <v>1</v>
      </c>
    </row>
    <row r="1292" spans="2:9" x14ac:dyDescent="0.2">
      <c r="B1292" s="13" t="s">
        <v>7</v>
      </c>
      <c r="C1292" t="s">
        <v>1401</v>
      </c>
      <c r="D1292" t="str">
        <f t="shared" si="24"/>
        <v>DoubleAngleswithtwoequallegsbacktoback2L5x5x7/16</v>
      </c>
      <c r="E1292" s="35">
        <v>31.1</v>
      </c>
      <c r="F1292" s="35">
        <v>0.92600000000000005</v>
      </c>
      <c r="G1292" s="35">
        <v>2.59</v>
      </c>
      <c r="H1292" t="s">
        <v>1246</v>
      </c>
      <c r="I1292">
        <v>1</v>
      </c>
    </row>
    <row r="1293" spans="2:9" x14ac:dyDescent="0.2">
      <c r="B1293" s="13" t="s">
        <v>7</v>
      </c>
      <c r="C1293" t="s">
        <v>1402</v>
      </c>
      <c r="D1293" t="str">
        <f t="shared" si="24"/>
        <v>DoubleAngleswithtwoequallegsbacktoback2L5x5x3/8</v>
      </c>
      <c r="E1293" s="35">
        <v>31.1</v>
      </c>
      <c r="F1293" s="35">
        <v>0.79700000000000004</v>
      </c>
      <c r="G1293" s="35">
        <v>2.59</v>
      </c>
      <c r="H1293" t="s">
        <v>1246</v>
      </c>
      <c r="I1293">
        <v>1</v>
      </c>
    </row>
    <row r="1294" spans="2:9" x14ac:dyDescent="0.2">
      <c r="B1294" s="13" t="s">
        <v>7</v>
      </c>
      <c r="C1294" t="s">
        <v>1403</v>
      </c>
      <c r="D1294" t="str">
        <f t="shared" si="24"/>
        <v>DoubleAngleswithtwoequallegsbacktoback2L5x5x5/16</v>
      </c>
      <c r="E1294" s="35">
        <v>31.1</v>
      </c>
      <c r="F1294" s="35">
        <v>0.66900000000000004</v>
      </c>
      <c r="G1294" s="35">
        <v>2.59</v>
      </c>
      <c r="H1294" t="s">
        <v>1246</v>
      </c>
      <c r="I1294">
        <v>1</v>
      </c>
    </row>
    <row r="1295" spans="2:9" x14ac:dyDescent="0.2">
      <c r="B1295" s="13" t="s">
        <v>7</v>
      </c>
      <c r="C1295" t="s">
        <v>1404</v>
      </c>
      <c r="D1295" t="str">
        <f t="shared" si="24"/>
        <v>DoubleAngleswithtwoequallegsbacktoback2L4x4x3/4</v>
      </c>
      <c r="E1295" s="35">
        <v>25.2</v>
      </c>
      <c r="F1295" s="35">
        <v>1.47</v>
      </c>
      <c r="G1295" s="35">
        <v>2.1</v>
      </c>
      <c r="H1295" t="s">
        <v>1246</v>
      </c>
      <c r="I1295">
        <v>1</v>
      </c>
    </row>
    <row r="1296" spans="2:9" x14ac:dyDescent="0.2">
      <c r="B1296" s="13" t="s">
        <v>7</v>
      </c>
      <c r="C1296" t="s">
        <v>1405</v>
      </c>
      <c r="D1296" t="str">
        <f t="shared" si="24"/>
        <v>DoubleAngleswithtwoequallegsbacktoback2L4x4x5/8</v>
      </c>
      <c r="E1296" s="35">
        <v>25.2</v>
      </c>
      <c r="F1296" s="35">
        <v>1.25</v>
      </c>
      <c r="G1296" s="35">
        <v>2.1</v>
      </c>
      <c r="H1296" t="s">
        <v>1246</v>
      </c>
      <c r="I1296">
        <v>1</v>
      </c>
    </row>
    <row r="1297" spans="2:9" x14ac:dyDescent="0.2">
      <c r="B1297" s="13" t="s">
        <v>7</v>
      </c>
      <c r="C1297" t="s">
        <v>1406</v>
      </c>
      <c r="D1297" t="str">
        <f t="shared" si="24"/>
        <v>DoubleAngleswithtwoequallegsbacktoback2L4x4x1/2</v>
      </c>
      <c r="E1297" s="35">
        <v>25.2</v>
      </c>
      <c r="F1297" s="35">
        <v>1.01</v>
      </c>
      <c r="G1297" s="35">
        <v>2.1</v>
      </c>
      <c r="H1297" t="s">
        <v>1246</v>
      </c>
      <c r="I1297">
        <v>1</v>
      </c>
    </row>
    <row r="1298" spans="2:9" x14ac:dyDescent="0.2">
      <c r="B1298" s="13" t="s">
        <v>7</v>
      </c>
      <c r="C1298" t="s">
        <v>1407</v>
      </c>
      <c r="D1298" t="str">
        <f t="shared" si="24"/>
        <v>DoubleAngleswithtwoequallegsbacktoback2L4x4x7/16</v>
      </c>
      <c r="E1298" s="35">
        <v>25.2</v>
      </c>
      <c r="F1298" s="35">
        <v>0.88900000000000001</v>
      </c>
      <c r="G1298" s="35">
        <v>2.1</v>
      </c>
      <c r="H1298" t="s">
        <v>1246</v>
      </c>
      <c r="I1298">
        <v>1</v>
      </c>
    </row>
    <row r="1299" spans="2:9" x14ac:dyDescent="0.2">
      <c r="B1299" s="13" t="s">
        <v>7</v>
      </c>
      <c r="C1299" t="s">
        <v>1408</v>
      </c>
      <c r="D1299" t="str">
        <f t="shared" si="24"/>
        <v>DoubleAngleswithtwoequallegsbacktoback2L4x4x3/8</v>
      </c>
      <c r="E1299" s="35">
        <v>25.2</v>
      </c>
      <c r="F1299" s="35">
        <v>0.77100000000000002</v>
      </c>
      <c r="G1299" s="35">
        <v>2.1</v>
      </c>
      <c r="H1299" t="s">
        <v>1246</v>
      </c>
      <c r="I1299">
        <v>1</v>
      </c>
    </row>
    <row r="1300" spans="2:9" x14ac:dyDescent="0.2">
      <c r="B1300" s="13" t="s">
        <v>7</v>
      </c>
      <c r="C1300" t="s">
        <v>1409</v>
      </c>
      <c r="D1300" t="str">
        <f t="shared" si="24"/>
        <v>DoubleAngleswithtwoequallegsbacktoback2L4x4x5/16</v>
      </c>
      <c r="E1300" s="35">
        <v>25.2</v>
      </c>
      <c r="F1300" s="35">
        <v>0.64800000000000002</v>
      </c>
      <c r="G1300" s="35">
        <v>2.1</v>
      </c>
      <c r="H1300" t="s">
        <v>1246</v>
      </c>
      <c r="I1300">
        <v>1</v>
      </c>
    </row>
    <row r="1301" spans="2:9" x14ac:dyDescent="0.2">
      <c r="B1301" s="13" t="s">
        <v>7</v>
      </c>
      <c r="C1301" t="s">
        <v>1410</v>
      </c>
      <c r="D1301" t="str">
        <f t="shared" si="24"/>
        <v>DoubleAngleswithtwoequallegsbacktoback2L4x4x1/4</v>
      </c>
      <c r="E1301" s="35">
        <v>25.2</v>
      </c>
      <c r="F1301" s="35">
        <v>0.52200000000000002</v>
      </c>
      <c r="G1301" s="35">
        <v>2.1</v>
      </c>
      <c r="H1301" t="s">
        <v>1246</v>
      </c>
      <c r="I1301">
        <v>1</v>
      </c>
    </row>
    <row r="1302" spans="2:9" x14ac:dyDescent="0.2">
      <c r="B1302" s="13" t="s">
        <v>7</v>
      </c>
      <c r="C1302" t="s">
        <v>1427</v>
      </c>
      <c r="D1302" t="str">
        <f t="shared" si="24"/>
        <v>DoubleAngleswithtwoequallegsbacktoback2L31/2x31/2x1/2</v>
      </c>
      <c r="E1302" s="35">
        <v>22.2</v>
      </c>
      <c r="F1302" s="35">
        <v>1</v>
      </c>
      <c r="G1302" s="35">
        <v>1.85</v>
      </c>
      <c r="H1302" t="s">
        <v>1246</v>
      </c>
      <c r="I1302">
        <v>1</v>
      </c>
    </row>
    <row r="1303" spans="2:9" x14ac:dyDescent="0.2">
      <c r="B1303" s="13" t="s">
        <v>7</v>
      </c>
      <c r="C1303" t="s">
        <v>1428</v>
      </c>
      <c r="D1303" t="str">
        <f t="shared" si="24"/>
        <v>DoubleAngleswithtwoequallegsbacktoback2L31/2x31/2x7/16</v>
      </c>
      <c r="E1303" s="35">
        <v>22.2</v>
      </c>
      <c r="F1303" s="35">
        <v>0.88500000000000001</v>
      </c>
      <c r="G1303" s="35">
        <v>1.85</v>
      </c>
      <c r="H1303" t="s">
        <v>1246</v>
      </c>
      <c r="I1303">
        <v>1</v>
      </c>
    </row>
    <row r="1304" spans="2:9" x14ac:dyDescent="0.2">
      <c r="B1304" s="13" t="s">
        <v>7</v>
      </c>
      <c r="C1304" t="s">
        <v>1429</v>
      </c>
      <c r="D1304" t="str">
        <f t="shared" si="24"/>
        <v>DoubleAngleswithtwoequallegsbacktoback2L31/2x31/2x3/8</v>
      </c>
      <c r="E1304" s="35">
        <v>22.2</v>
      </c>
      <c r="F1304" s="35">
        <v>0.76700000000000002</v>
      </c>
      <c r="G1304" s="35">
        <v>1.85</v>
      </c>
      <c r="H1304" t="s">
        <v>1246</v>
      </c>
      <c r="I1304">
        <v>1</v>
      </c>
    </row>
    <row r="1305" spans="2:9" x14ac:dyDescent="0.2">
      <c r="B1305" s="13" t="s">
        <v>7</v>
      </c>
      <c r="C1305" t="s">
        <v>1430</v>
      </c>
      <c r="D1305" t="str">
        <f t="shared" si="24"/>
        <v>DoubleAngleswithtwoequallegsbacktoback2L31/2x31/2x5/16</v>
      </c>
      <c r="E1305" s="35">
        <v>22.2</v>
      </c>
      <c r="F1305" s="35">
        <v>0.64500000000000002</v>
      </c>
      <c r="G1305" s="35">
        <v>1.85</v>
      </c>
      <c r="H1305" t="s">
        <v>1246</v>
      </c>
      <c r="I1305">
        <v>1</v>
      </c>
    </row>
    <row r="1306" spans="2:9" x14ac:dyDescent="0.2">
      <c r="B1306" s="13" t="s">
        <v>7</v>
      </c>
      <c r="C1306" t="s">
        <v>1431</v>
      </c>
      <c r="D1306" t="str">
        <f t="shared" si="24"/>
        <v>DoubleAngleswithtwoequallegsbacktoback2L31/2x31/2x1/4</v>
      </c>
      <c r="E1306" s="35">
        <v>22.2</v>
      </c>
      <c r="F1306" s="35">
        <v>0.52200000000000002</v>
      </c>
      <c r="G1306" s="35">
        <v>1.85</v>
      </c>
      <c r="H1306" t="s">
        <v>1246</v>
      </c>
      <c r="I1306">
        <v>1</v>
      </c>
    </row>
    <row r="1307" spans="2:9" x14ac:dyDescent="0.2">
      <c r="B1307" s="13" t="s">
        <v>7</v>
      </c>
      <c r="C1307" t="s">
        <v>1411</v>
      </c>
      <c r="D1307" t="str">
        <f t="shared" si="24"/>
        <v>DoubleAngleswithtwoequallegsbacktoback2L3x3x1/2</v>
      </c>
      <c r="E1307" s="35">
        <v>19.2</v>
      </c>
      <c r="F1307" s="35">
        <v>0.97</v>
      </c>
      <c r="G1307" s="35">
        <v>1.6</v>
      </c>
      <c r="H1307" t="s">
        <v>1246</v>
      </c>
      <c r="I1307">
        <v>1</v>
      </c>
    </row>
    <row r="1308" spans="2:9" x14ac:dyDescent="0.2">
      <c r="B1308" s="13" t="s">
        <v>7</v>
      </c>
      <c r="C1308" t="s">
        <v>1412</v>
      </c>
      <c r="D1308" t="str">
        <f t="shared" si="24"/>
        <v>DoubleAngleswithtwoequallegsbacktoback2L3x3x7/16</v>
      </c>
      <c r="E1308" s="35">
        <v>19.2</v>
      </c>
      <c r="F1308" s="35">
        <v>0.86</v>
      </c>
      <c r="G1308" s="35">
        <v>1.6</v>
      </c>
      <c r="H1308" t="s">
        <v>1246</v>
      </c>
      <c r="I1308">
        <v>1</v>
      </c>
    </row>
    <row r="1309" spans="2:9" x14ac:dyDescent="0.2">
      <c r="B1309" s="13" t="s">
        <v>7</v>
      </c>
      <c r="C1309" t="s">
        <v>1413</v>
      </c>
      <c r="D1309" t="str">
        <f t="shared" si="24"/>
        <v>DoubleAngleswithtwoequallegsbacktoback2L3x3x3/8</v>
      </c>
      <c r="E1309" s="35">
        <v>19.2</v>
      </c>
      <c r="F1309" s="35">
        <v>0.75</v>
      </c>
      <c r="G1309" s="35">
        <v>1.6</v>
      </c>
      <c r="H1309" t="s">
        <v>1246</v>
      </c>
      <c r="I1309">
        <v>1</v>
      </c>
    </row>
    <row r="1310" spans="2:9" x14ac:dyDescent="0.2">
      <c r="B1310" s="13" t="s">
        <v>7</v>
      </c>
      <c r="C1310" t="s">
        <v>1414</v>
      </c>
      <c r="D1310" t="str">
        <f t="shared" si="24"/>
        <v>DoubleAngleswithtwoequallegsbacktoback2L3x3x5/16</v>
      </c>
      <c r="E1310" s="35">
        <v>19.2</v>
      </c>
      <c r="F1310" s="35">
        <v>0.629</v>
      </c>
      <c r="G1310" s="35">
        <v>1.6</v>
      </c>
      <c r="H1310" t="s">
        <v>1246</v>
      </c>
      <c r="I1310">
        <v>1</v>
      </c>
    </row>
    <row r="1311" spans="2:9" x14ac:dyDescent="0.2">
      <c r="B1311" s="13" t="s">
        <v>7</v>
      </c>
      <c r="C1311" t="s">
        <v>1415</v>
      </c>
      <c r="D1311" t="str">
        <f t="shared" si="24"/>
        <v>DoubleAngleswithtwoequallegsbacktoback2L3x3x1/4</v>
      </c>
      <c r="E1311" s="35">
        <v>19.2</v>
      </c>
      <c r="F1311" s="35">
        <v>0.50900000000000001</v>
      </c>
      <c r="G1311" s="35">
        <v>1.6</v>
      </c>
      <c r="H1311" t="s">
        <v>1246</v>
      </c>
      <c r="I1311">
        <v>1</v>
      </c>
    </row>
    <row r="1312" spans="2:9" x14ac:dyDescent="0.2">
      <c r="B1312" s="13" t="s">
        <v>7</v>
      </c>
      <c r="C1312" t="s">
        <v>1416</v>
      </c>
      <c r="D1312" t="str">
        <f t="shared" si="24"/>
        <v>DoubleAngleswithtwoequallegsbacktoback2L3x3x3/16</v>
      </c>
      <c r="E1312" s="35">
        <v>19.2</v>
      </c>
      <c r="F1312" s="35">
        <v>0.38500000000000001</v>
      </c>
      <c r="G1312" s="35">
        <v>1.6</v>
      </c>
      <c r="H1312" t="s">
        <v>1246</v>
      </c>
      <c r="I1312">
        <v>1</v>
      </c>
    </row>
    <row r="1313" spans="2:9" x14ac:dyDescent="0.2">
      <c r="B1313" s="13" t="s">
        <v>7</v>
      </c>
      <c r="C1313" t="s">
        <v>1422</v>
      </c>
      <c r="D1313" t="str">
        <f t="shared" si="24"/>
        <v>DoubleAngleswithtwoequallegsbacktoback2L21/2x21/2x1/2</v>
      </c>
      <c r="E1313" s="35">
        <v>16.3</v>
      </c>
      <c r="F1313" s="35">
        <v>0.94</v>
      </c>
      <c r="G1313" s="35">
        <v>1.36</v>
      </c>
      <c r="H1313" t="s">
        <v>1246</v>
      </c>
      <c r="I1313">
        <v>1</v>
      </c>
    </row>
    <row r="1314" spans="2:9" x14ac:dyDescent="0.2">
      <c r="B1314" s="13" t="s">
        <v>7</v>
      </c>
      <c r="C1314" t="s">
        <v>1423</v>
      </c>
      <c r="D1314" t="str">
        <f t="shared" si="24"/>
        <v>DoubleAngleswithtwoequallegsbacktoback2L21/2x21/2x3/8</v>
      </c>
      <c r="E1314" s="35">
        <v>16.3</v>
      </c>
      <c r="F1314" s="35">
        <v>0.72</v>
      </c>
      <c r="G1314" s="35">
        <v>1.36</v>
      </c>
      <c r="H1314" t="s">
        <v>1246</v>
      </c>
      <c r="I1314">
        <v>1</v>
      </c>
    </row>
    <row r="1315" spans="2:9" x14ac:dyDescent="0.2">
      <c r="B1315" s="13" t="s">
        <v>7</v>
      </c>
      <c r="C1315" t="s">
        <v>1424</v>
      </c>
      <c r="D1315" t="str">
        <f t="shared" si="24"/>
        <v>DoubleAngleswithtwoequallegsbacktoback2L21/2x21/2x5/16</v>
      </c>
      <c r="E1315" s="35">
        <v>16.3</v>
      </c>
      <c r="F1315" s="35">
        <v>0.61099999999999999</v>
      </c>
      <c r="G1315" s="35">
        <v>1.36</v>
      </c>
      <c r="H1315" t="s">
        <v>1246</v>
      </c>
      <c r="I1315">
        <v>1</v>
      </c>
    </row>
    <row r="1316" spans="2:9" x14ac:dyDescent="0.2">
      <c r="B1316" s="13" t="s">
        <v>7</v>
      </c>
      <c r="C1316" t="s">
        <v>1425</v>
      </c>
      <c r="D1316" t="str">
        <f t="shared" si="24"/>
        <v>DoubleAngleswithtwoequallegsbacktoback2L21/2x21/2x1/4</v>
      </c>
      <c r="E1316" s="35">
        <v>16.3</v>
      </c>
      <c r="F1316" s="35">
        <v>0.496</v>
      </c>
      <c r="G1316" s="35">
        <v>1.36</v>
      </c>
      <c r="H1316" t="s">
        <v>1246</v>
      </c>
      <c r="I1316">
        <v>1</v>
      </c>
    </row>
    <row r="1317" spans="2:9" x14ac:dyDescent="0.2">
      <c r="B1317" s="13" t="s">
        <v>7</v>
      </c>
      <c r="C1317" t="s">
        <v>1426</v>
      </c>
      <c r="D1317" t="str">
        <f t="shared" si="24"/>
        <v>DoubleAngleswithtwoequallegsbacktoback2L21/2x21/2x3/16</v>
      </c>
      <c r="E1317" s="35">
        <v>16.3</v>
      </c>
      <c r="F1317" s="35">
        <v>0.375</v>
      </c>
      <c r="G1317" s="35">
        <v>1.36</v>
      </c>
      <c r="H1317" t="s">
        <v>1246</v>
      </c>
      <c r="I1317">
        <v>1</v>
      </c>
    </row>
    <row r="1318" spans="2:9" x14ac:dyDescent="0.2">
      <c r="B1318" s="13" t="s">
        <v>7</v>
      </c>
      <c r="C1318" t="s">
        <v>1417</v>
      </c>
      <c r="D1318" t="str">
        <f t="shared" si="24"/>
        <v>DoubleAngleswithtwoequallegsbacktoback2L2x2x3/8</v>
      </c>
      <c r="E1318" s="35">
        <v>13.3</v>
      </c>
      <c r="F1318" s="35">
        <v>0.7</v>
      </c>
      <c r="G1318" s="35">
        <v>1.1100000000000001</v>
      </c>
      <c r="H1318" t="s">
        <v>1246</v>
      </c>
      <c r="I1318">
        <v>1</v>
      </c>
    </row>
    <row r="1319" spans="2:9" x14ac:dyDescent="0.2">
      <c r="B1319" s="13" t="s">
        <v>7</v>
      </c>
      <c r="C1319" t="s">
        <v>1418</v>
      </c>
      <c r="D1319" t="str">
        <f t="shared" si="24"/>
        <v>DoubleAngleswithtwoequallegsbacktoback2L2x2x5/16</v>
      </c>
      <c r="E1319" s="35">
        <v>13.3</v>
      </c>
      <c r="F1319" s="35">
        <v>0.59199999999999997</v>
      </c>
      <c r="G1319" s="35">
        <v>1.1100000000000001</v>
      </c>
      <c r="H1319" t="s">
        <v>1246</v>
      </c>
      <c r="I1319">
        <v>1</v>
      </c>
    </row>
    <row r="1320" spans="2:9" x14ac:dyDescent="0.2">
      <c r="B1320" s="13" t="s">
        <v>7</v>
      </c>
      <c r="C1320" t="s">
        <v>1419</v>
      </c>
      <c r="D1320" t="str">
        <f t="shared" si="24"/>
        <v>DoubleAngleswithtwoequallegsbacktoback2L2x2x1/4</v>
      </c>
      <c r="E1320" s="35">
        <v>13.3</v>
      </c>
      <c r="F1320" s="35">
        <v>0.48299999999999998</v>
      </c>
      <c r="G1320" s="35">
        <v>1.1100000000000001</v>
      </c>
      <c r="H1320" t="s">
        <v>1246</v>
      </c>
      <c r="I1320">
        <v>1</v>
      </c>
    </row>
    <row r="1321" spans="2:9" x14ac:dyDescent="0.2">
      <c r="B1321" s="13" t="s">
        <v>7</v>
      </c>
      <c r="C1321" t="s">
        <v>1420</v>
      </c>
      <c r="D1321" t="str">
        <f t="shared" si="24"/>
        <v>DoubleAngleswithtwoequallegsbacktoback2L2x2x3/16</v>
      </c>
      <c r="E1321" s="35">
        <v>13.3</v>
      </c>
      <c r="F1321" s="35">
        <v>0.37</v>
      </c>
      <c r="G1321" s="35">
        <v>1.1100000000000001</v>
      </c>
      <c r="H1321" t="s">
        <v>1246</v>
      </c>
      <c r="I1321">
        <v>1</v>
      </c>
    </row>
    <row r="1322" spans="2:9" x14ac:dyDescent="0.2">
      <c r="B1322" s="13" t="s">
        <v>7</v>
      </c>
      <c r="C1322" t="s">
        <v>1421</v>
      </c>
      <c r="D1322" t="str">
        <f t="shared" si="24"/>
        <v>DoubleAngleswithtwoequallegsbacktoback2L2x2x1/8</v>
      </c>
      <c r="E1322" s="35">
        <v>13.3</v>
      </c>
      <c r="F1322" s="35">
        <v>0.251</v>
      </c>
      <c r="G1322" s="35">
        <v>1.1100000000000001</v>
      </c>
      <c r="H1322" t="s">
        <v>1246</v>
      </c>
      <c r="I1322">
        <v>1</v>
      </c>
    </row>
    <row r="1324" spans="2:9" x14ac:dyDescent="0.2">
      <c r="B1324" t="s">
        <v>6</v>
      </c>
      <c r="C1324" t="s">
        <v>1432</v>
      </c>
      <c r="D1324" t="str">
        <f t="shared" si="24"/>
        <v>DoubleAngleswithtwounequallegs2L8x6x1</v>
      </c>
      <c r="E1324">
        <v>45.1</v>
      </c>
      <c r="F1324">
        <v>1.97</v>
      </c>
      <c r="G1324">
        <v>3.76</v>
      </c>
      <c r="H1324" t="s">
        <v>1246</v>
      </c>
      <c r="I1324">
        <v>1</v>
      </c>
    </row>
    <row r="1325" spans="2:9" x14ac:dyDescent="0.2">
      <c r="B1325" t="s">
        <v>6</v>
      </c>
      <c r="C1325" t="s">
        <v>1433</v>
      </c>
      <c r="D1325" t="str">
        <f t="shared" si="24"/>
        <v>DoubleAngleswithtwounequallegs2L8x6x7/8</v>
      </c>
      <c r="E1325">
        <v>45.1</v>
      </c>
      <c r="F1325">
        <v>1.74</v>
      </c>
      <c r="G1325">
        <v>3.76</v>
      </c>
      <c r="H1325" t="s">
        <v>1246</v>
      </c>
      <c r="I1325">
        <v>1</v>
      </c>
    </row>
    <row r="1326" spans="2:9" x14ac:dyDescent="0.2">
      <c r="B1326" t="s">
        <v>6</v>
      </c>
      <c r="C1326" s="42" t="s">
        <v>1434</v>
      </c>
      <c r="D1326" t="str">
        <f t="shared" si="24"/>
        <v>DoubleAngleswithtwounequallegs2L8x6x3/4</v>
      </c>
      <c r="E1326">
        <v>45.1</v>
      </c>
      <c r="F1326">
        <v>1.51</v>
      </c>
      <c r="G1326">
        <v>3.76</v>
      </c>
      <c r="H1326" t="s">
        <v>1246</v>
      </c>
      <c r="I1326">
        <v>1</v>
      </c>
    </row>
    <row r="1327" spans="2:9" x14ac:dyDescent="0.2">
      <c r="B1327" t="s">
        <v>6</v>
      </c>
      <c r="C1327" s="42" t="s">
        <v>1435</v>
      </c>
      <c r="D1327" t="str">
        <f t="shared" ref="D1327:D1390" si="25">SUBSTITUTE(B1327&amp;C1327," ","")</f>
        <v>DoubleAngleswithtwounequallegs2L8x6x5/8</v>
      </c>
      <c r="E1327">
        <v>45.1</v>
      </c>
      <c r="F1327">
        <v>1.27</v>
      </c>
      <c r="G1327">
        <v>3.76</v>
      </c>
      <c r="H1327" t="s">
        <v>1246</v>
      </c>
      <c r="I1327">
        <v>1</v>
      </c>
    </row>
    <row r="1328" spans="2:9" x14ac:dyDescent="0.2">
      <c r="B1328" t="s">
        <v>6</v>
      </c>
      <c r="C1328" s="42" t="s">
        <v>1436</v>
      </c>
      <c r="D1328" t="str">
        <f t="shared" si="25"/>
        <v>DoubleAngleswithtwounequallegs2L8x6x9/16</v>
      </c>
      <c r="E1328">
        <v>45.1</v>
      </c>
      <c r="F1328">
        <v>1.1499999999999999</v>
      </c>
      <c r="G1328">
        <v>3.76</v>
      </c>
      <c r="H1328" t="s">
        <v>1246</v>
      </c>
      <c r="I1328">
        <v>1</v>
      </c>
    </row>
    <row r="1329" spans="2:9" x14ac:dyDescent="0.2">
      <c r="B1329" t="s">
        <v>6</v>
      </c>
      <c r="C1329" s="42" t="s">
        <v>1437</v>
      </c>
      <c r="D1329" t="str">
        <f t="shared" si="25"/>
        <v>DoubleAngleswithtwounequallegs2L8x6x1/2</v>
      </c>
      <c r="E1329">
        <v>45.1</v>
      </c>
      <c r="F1329">
        <v>1.03</v>
      </c>
      <c r="G1329">
        <v>3.76</v>
      </c>
      <c r="H1329" t="s">
        <v>1246</v>
      </c>
      <c r="I1329">
        <v>1</v>
      </c>
    </row>
    <row r="1330" spans="2:9" x14ac:dyDescent="0.2">
      <c r="B1330" t="s">
        <v>6</v>
      </c>
      <c r="C1330" s="42" t="s">
        <v>1438</v>
      </c>
      <c r="D1330" t="str">
        <f t="shared" si="25"/>
        <v>DoubleAngleswithtwounequallegs2L8x6x7/16</v>
      </c>
      <c r="E1330">
        <v>45.1</v>
      </c>
      <c r="F1330">
        <v>0.90500000000000003</v>
      </c>
      <c r="G1330">
        <v>3.76</v>
      </c>
      <c r="H1330" t="s">
        <v>1246</v>
      </c>
      <c r="I1330">
        <v>1</v>
      </c>
    </row>
    <row r="1331" spans="2:9" x14ac:dyDescent="0.2">
      <c r="B1331" t="s">
        <v>6</v>
      </c>
      <c r="C1331" t="s">
        <v>1439</v>
      </c>
      <c r="D1331" t="str">
        <f t="shared" si="25"/>
        <v>DoubleAngleswithtwounequallegs2L8x4x1</v>
      </c>
      <c r="E1331">
        <v>41.1</v>
      </c>
      <c r="F1331">
        <v>1.83</v>
      </c>
      <c r="G1331">
        <v>3.43</v>
      </c>
      <c r="H1331" t="s">
        <v>1246</v>
      </c>
      <c r="I1331">
        <v>1</v>
      </c>
    </row>
    <row r="1332" spans="2:9" x14ac:dyDescent="0.2">
      <c r="B1332" t="s">
        <v>6</v>
      </c>
      <c r="C1332" s="42" t="s">
        <v>1440</v>
      </c>
      <c r="D1332" t="str">
        <f t="shared" si="25"/>
        <v>DoubleAngleswithtwounequallegs2L8x4x7/8</v>
      </c>
      <c r="E1332">
        <v>41.1</v>
      </c>
      <c r="F1332">
        <v>1.62</v>
      </c>
      <c r="G1332">
        <v>3.43</v>
      </c>
      <c r="H1332" t="s">
        <v>1246</v>
      </c>
      <c r="I1332">
        <v>1</v>
      </c>
    </row>
    <row r="1333" spans="2:9" x14ac:dyDescent="0.2">
      <c r="B1333" t="s">
        <v>6</v>
      </c>
      <c r="C1333" s="42" t="s">
        <v>1441</v>
      </c>
      <c r="D1333" t="str">
        <f t="shared" si="25"/>
        <v>DoubleAngleswithtwounequallegs2L8x4x3/4</v>
      </c>
      <c r="E1333">
        <v>41.1</v>
      </c>
      <c r="F1333">
        <v>1.41</v>
      </c>
      <c r="G1333">
        <v>3.43</v>
      </c>
      <c r="H1333" t="s">
        <v>1246</v>
      </c>
      <c r="I1333">
        <v>1</v>
      </c>
    </row>
    <row r="1334" spans="2:9" x14ac:dyDescent="0.2">
      <c r="B1334" t="s">
        <v>6</v>
      </c>
      <c r="C1334" s="42" t="s">
        <v>1442</v>
      </c>
      <c r="D1334" t="str">
        <f t="shared" si="25"/>
        <v>DoubleAngleswithtwounequallegs2L8x4x5/8</v>
      </c>
      <c r="E1334">
        <v>41.1</v>
      </c>
      <c r="F1334">
        <v>1.19</v>
      </c>
      <c r="G1334">
        <v>3.43</v>
      </c>
      <c r="H1334" t="s">
        <v>1246</v>
      </c>
      <c r="I1334">
        <v>1</v>
      </c>
    </row>
    <row r="1335" spans="2:9" x14ac:dyDescent="0.2">
      <c r="B1335" t="s">
        <v>6</v>
      </c>
      <c r="C1335" s="42" t="s">
        <v>1443</v>
      </c>
      <c r="D1335" t="str">
        <f t="shared" si="25"/>
        <v>DoubleAngleswithtwounequallegs2L8x4x9/16</v>
      </c>
      <c r="E1335">
        <v>41.1</v>
      </c>
      <c r="F1335">
        <v>1.08</v>
      </c>
      <c r="G1335">
        <v>3.43</v>
      </c>
      <c r="H1335" t="s">
        <v>1246</v>
      </c>
      <c r="I1335">
        <v>1</v>
      </c>
    </row>
    <row r="1336" spans="2:9" x14ac:dyDescent="0.2">
      <c r="B1336" t="s">
        <v>6</v>
      </c>
      <c r="C1336" s="42" t="s">
        <v>1444</v>
      </c>
      <c r="D1336" t="str">
        <f t="shared" si="25"/>
        <v>DoubleAngleswithtwounequallegs2L8x4x1/2</v>
      </c>
      <c r="E1336">
        <v>41.1</v>
      </c>
      <c r="F1336">
        <v>0.95899999999999996</v>
      </c>
      <c r="G1336">
        <v>3.43</v>
      </c>
      <c r="H1336" t="s">
        <v>1246</v>
      </c>
      <c r="I1336">
        <v>1</v>
      </c>
    </row>
    <row r="1337" spans="2:9" x14ac:dyDescent="0.2">
      <c r="B1337" t="s">
        <v>6</v>
      </c>
      <c r="C1337" s="42" t="s">
        <v>1445</v>
      </c>
      <c r="D1337" t="str">
        <f t="shared" si="25"/>
        <v>DoubleAngleswithtwounequallegs2L8x4x7/16</v>
      </c>
      <c r="E1337">
        <v>41.1</v>
      </c>
      <c r="F1337">
        <v>0.84699999999999998</v>
      </c>
      <c r="G1337">
        <v>3.43</v>
      </c>
      <c r="H1337" t="s">
        <v>1246</v>
      </c>
      <c r="I1337">
        <v>1</v>
      </c>
    </row>
    <row r="1338" spans="2:9" x14ac:dyDescent="0.2">
      <c r="B1338" t="s">
        <v>6</v>
      </c>
      <c r="C1338" t="s">
        <v>1446</v>
      </c>
      <c r="D1338" t="str">
        <f t="shared" si="25"/>
        <v>DoubleAngleswithtwounequallegs2L7x4x3/4</v>
      </c>
      <c r="E1338">
        <v>37.1</v>
      </c>
      <c r="F1338">
        <v>1.41</v>
      </c>
      <c r="G1338">
        <v>3.09</v>
      </c>
      <c r="H1338" t="s">
        <v>1246</v>
      </c>
      <c r="I1338">
        <v>1</v>
      </c>
    </row>
    <row r="1339" spans="2:9" x14ac:dyDescent="0.2">
      <c r="B1339" t="s">
        <v>6</v>
      </c>
      <c r="C1339" s="42" t="s">
        <v>1447</v>
      </c>
      <c r="D1339" t="str">
        <f t="shared" si="25"/>
        <v>DoubleAngleswithtwounequallegs2L7x4x5/8</v>
      </c>
      <c r="E1339">
        <v>37.1</v>
      </c>
      <c r="F1339">
        <v>1.19</v>
      </c>
      <c r="G1339">
        <v>3.09</v>
      </c>
      <c r="H1339" t="s">
        <v>1246</v>
      </c>
      <c r="I1339">
        <v>1</v>
      </c>
    </row>
    <row r="1340" spans="2:9" x14ac:dyDescent="0.2">
      <c r="B1340" t="s">
        <v>6</v>
      </c>
      <c r="C1340" s="42" t="s">
        <v>1448</v>
      </c>
      <c r="D1340" t="str">
        <f t="shared" si="25"/>
        <v>DoubleAngleswithtwounequallegs2L7x4x1/2</v>
      </c>
      <c r="E1340">
        <v>37.1</v>
      </c>
      <c r="F1340">
        <v>0.96499999999999997</v>
      </c>
      <c r="G1340">
        <v>3.09</v>
      </c>
      <c r="H1340" t="s">
        <v>1246</v>
      </c>
      <c r="I1340">
        <v>1</v>
      </c>
    </row>
    <row r="1341" spans="2:9" x14ac:dyDescent="0.2">
      <c r="B1341" t="s">
        <v>6</v>
      </c>
      <c r="C1341" s="42" t="s">
        <v>1449</v>
      </c>
      <c r="D1341" t="str">
        <f t="shared" si="25"/>
        <v>DoubleAngleswithtwounequallegs2L7x4x7/16</v>
      </c>
      <c r="E1341">
        <v>37.1</v>
      </c>
      <c r="F1341">
        <v>0.85199999999999998</v>
      </c>
      <c r="G1341">
        <v>3.09</v>
      </c>
      <c r="H1341" t="s">
        <v>1246</v>
      </c>
      <c r="I1341">
        <v>1</v>
      </c>
    </row>
    <row r="1342" spans="2:9" x14ac:dyDescent="0.2">
      <c r="B1342" t="s">
        <v>6</v>
      </c>
      <c r="C1342" t="s">
        <v>1450</v>
      </c>
      <c r="D1342" t="str">
        <f t="shared" si="25"/>
        <v>DoubleAngleswithtwounequallegs2L7x4x3/8</v>
      </c>
      <c r="E1342">
        <v>37.1</v>
      </c>
      <c r="F1342">
        <v>0.73299999999999998</v>
      </c>
      <c r="G1342">
        <v>3.09</v>
      </c>
      <c r="H1342" t="s">
        <v>1246</v>
      </c>
      <c r="I1342">
        <v>1</v>
      </c>
    </row>
    <row r="1343" spans="2:9" x14ac:dyDescent="0.2">
      <c r="B1343" t="s">
        <v>6</v>
      </c>
      <c r="C1343" t="s">
        <v>1451</v>
      </c>
      <c r="D1343" t="str">
        <f t="shared" si="25"/>
        <v>DoubleAngleswithtwounequallegs2L6x4x7/8</v>
      </c>
      <c r="E1343">
        <v>33.1</v>
      </c>
      <c r="F1343">
        <v>1.64</v>
      </c>
      <c r="G1343">
        <v>2.76</v>
      </c>
      <c r="H1343" t="s">
        <v>1246</v>
      </c>
      <c r="I1343">
        <v>1</v>
      </c>
    </row>
    <row r="1344" spans="2:9" x14ac:dyDescent="0.2">
      <c r="B1344" t="s">
        <v>6</v>
      </c>
      <c r="C1344" s="42" t="s">
        <v>1452</v>
      </c>
      <c r="D1344" t="str">
        <f t="shared" si="25"/>
        <v>DoubleAngleswithtwounequallegs2L6x4x3/4</v>
      </c>
      <c r="E1344">
        <v>33.1</v>
      </c>
      <c r="F1344">
        <v>1.42</v>
      </c>
      <c r="G1344">
        <v>2.76</v>
      </c>
      <c r="H1344" t="s">
        <v>1246</v>
      </c>
      <c r="I1344">
        <v>1</v>
      </c>
    </row>
    <row r="1345" spans="2:9" x14ac:dyDescent="0.2">
      <c r="B1345" t="s">
        <v>6</v>
      </c>
      <c r="C1345" s="42" t="s">
        <v>1453</v>
      </c>
      <c r="D1345" t="str">
        <f t="shared" si="25"/>
        <v>DoubleAngleswithtwounequallegs2L6x4x5/8</v>
      </c>
      <c r="E1345">
        <v>33.1</v>
      </c>
      <c r="F1345">
        <v>1.2</v>
      </c>
      <c r="G1345">
        <v>2.76</v>
      </c>
      <c r="H1345" t="s">
        <v>1246</v>
      </c>
      <c r="I1345">
        <v>1</v>
      </c>
    </row>
    <row r="1346" spans="2:9" x14ac:dyDescent="0.2">
      <c r="B1346" t="s">
        <v>6</v>
      </c>
      <c r="C1346" s="42" t="s">
        <v>1454</v>
      </c>
      <c r="D1346" t="str">
        <f t="shared" si="25"/>
        <v>DoubleAngleswithtwounequallegs2L6x4x9/16</v>
      </c>
      <c r="E1346">
        <v>33.1</v>
      </c>
      <c r="F1346">
        <v>1.08</v>
      </c>
      <c r="G1346">
        <v>2.76</v>
      </c>
      <c r="H1346" t="s">
        <v>1246</v>
      </c>
      <c r="I1346">
        <v>1</v>
      </c>
    </row>
    <row r="1347" spans="2:9" x14ac:dyDescent="0.2">
      <c r="B1347" t="s">
        <v>6</v>
      </c>
      <c r="C1347" s="42" t="s">
        <v>1455</v>
      </c>
      <c r="D1347" t="str">
        <f t="shared" si="25"/>
        <v>DoubleAngleswithtwounequallegs2L6x4x1/2</v>
      </c>
      <c r="E1347">
        <v>33.1</v>
      </c>
      <c r="F1347">
        <v>0.96699999999999997</v>
      </c>
      <c r="G1347">
        <v>2.76</v>
      </c>
      <c r="H1347" t="s">
        <v>1246</v>
      </c>
      <c r="I1347">
        <v>1</v>
      </c>
    </row>
    <row r="1348" spans="2:9" x14ac:dyDescent="0.2">
      <c r="B1348" t="s">
        <v>6</v>
      </c>
      <c r="C1348" s="42" t="s">
        <v>1456</v>
      </c>
      <c r="D1348" t="str">
        <f t="shared" si="25"/>
        <v>DoubleAngleswithtwounequallegs2L6x4x7/16</v>
      </c>
      <c r="E1348">
        <v>33.1</v>
      </c>
      <c r="F1348">
        <v>0.85199999999999998</v>
      </c>
      <c r="G1348">
        <v>2.76</v>
      </c>
      <c r="H1348" t="s">
        <v>1246</v>
      </c>
      <c r="I1348">
        <v>1</v>
      </c>
    </row>
    <row r="1349" spans="2:9" x14ac:dyDescent="0.2">
      <c r="B1349" t="s">
        <v>6</v>
      </c>
      <c r="C1349" s="42" t="s">
        <v>1457</v>
      </c>
      <c r="D1349" t="str">
        <f t="shared" si="25"/>
        <v>DoubleAngleswithtwounequallegs2L6x4x3/8</v>
      </c>
      <c r="E1349">
        <v>33.1</v>
      </c>
      <c r="F1349">
        <v>0.73699999999999999</v>
      </c>
      <c r="G1349">
        <v>2.76</v>
      </c>
      <c r="H1349" t="s">
        <v>1246</v>
      </c>
      <c r="I1349">
        <v>1</v>
      </c>
    </row>
    <row r="1350" spans="2:9" x14ac:dyDescent="0.2">
      <c r="B1350" t="s">
        <v>6</v>
      </c>
      <c r="C1350" s="42" t="s">
        <v>1458</v>
      </c>
      <c r="D1350" t="str">
        <f t="shared" si="25"/>
        <v>DoubleAngleswithtwounequallegs2L6x4x5/16</v>
      </c>
      <c r="E1350">
        <v>33.1</v>
      </c>
      <c r="F1350">
        <v>0.61599999999999999</v>
      </c>
      <c r="G1350">
        <v>2.76</v>
      </c>
      <c r="H1350" t="s">
        <v>1246</v>
      </c>
      <c r="I1350">
        <v>1</v>
      </c>
    </row>
    <row r="1351" spans="2:9" x14ac:dyDescent="0.2">
      <c r="B1351" t="s">
        <v>6</v>
      </c>
      <c r="C1351" t="s">
        <v>1503</v>
      </c>
      <c r="D1351" t="str">
        <f t="shared" si="25"/>
        <v>DoubleAngleswithtwounequallegs2L6x31/2x1/2</v>
      </c>
      <c r="E1351">
        <v>32.1</v>
      </c>
      <c r="F1351">
        <v>0.95299999999999996</v>
      </c>
      <c r="G1351">
        <v>2.68</v>
      </c>
      <c r="H1351" t="s">
        <v>1246</v>
      </c>
      <c r="I1351">
        <v>1</v>
      </c>
    </row>
    <row r="1352" spans="2:9" x14ac:dyDescent="0.2">
      <c r="B1352" t="s">
        <v>6</v>
      </c>
      <c r="C1352" s="42" t="s">
        <v>1504</v>
      </c>
      <c r="D1352" t="str">
        <f t="shared" si="25"/>
        <v>DoubleAngleswithtwounequallegs2L6x31/2x3/8</v>
      </c>
      <c r="E1352">
        <v>32.1</v>
      </c>
      <c r="F1352">
        <v>0.72299999999999998</v>
      </c>
      <c r="G1352">
        <v>2.68</v>
      </c>
      <c r="H1352" t="s">
        <v>1246</v>
      </c>
      <c r="I1352">
        <v>1</v>
      </c>
    </row>
    <row r="1353" spans="2:9" x14ac:dyDescent="0.2">
      <c r="B1353" t="s">
        <v>6</v>
      </c>
      <c r="C1353" s="42" t="s">
        <v>1505</v>
      </c>
      <c r="D1353" t="str">
        <f t="shared" si="25"/>
        <v>DoubleAngleswithtwounequallegs2L6x31/2x5/16</v>
      </c>
      <c r="E1353">
        <v>32.1</v>
      </c>
      <c r="F1353">
        <v>0.60599999999999998</v>
      </c>
      <c r="G1353">
        <v>2.68</v>
      </c>
      <c r="H1353" t="s">
        <v>1246</v>
      </c>
      <c r="I1353">
        <v>1</v>
      </c>
    </row>
    <row r="1354" spans="2:9" x14ac:dyDescent="0.2">
      <c r="B1354" t="s">
        <v>6</v>
      </c>
      <c r="C1354" t="s">
        <v>1459</v>
      </c>
      <c r="D1354" t="str">
        <f t="shared" si="25"/>
        <v>DoubleAngleswithtwounequallegs2L5x31/2x3/4</v>
      </c>
      <c r="E1354">
        <v>28.1</v>
      </c>
      <c r="F1354">
        <v>1.41</v>
      </c>
      <c r="G1354">
        <v>2.34</v>
      </c>
      <c r="H1354" t="s">
        <v>1246</v>
      </c>
      <c r="I1354">
        <v>1</v>
      </c>
    </row>
    <row r="1355" spans="2:9" x14ac:dyDescent="0.2">
      <c r="B1355" t="s">
        <v>6</v>
      </c>
      <c r="C1355" s="42" t="s">
        <v>1460</v>
      </c>
      <c r="D1355" t="str">
        <f t="shared" si="25"/>
        <v>DoubleAngleswithtwounequallegs2L5x31/2x5/8</v>
      </c>
      <c r="E1355">
        <v>28.1</v>
      </c>
      <c r="F1355">
        <v>1.2</v>
      </c>
      <c r="G1355">
        <v>2.34</v>
      </c>
      <c r="H1355" t="s">
        <v>1246</v>
      </c>
      <c r="I1355">
        <v>1</v>
      </c>
    </row>
    <row r="1356" spans="2:9" x14ac:dyDescent="0.2">
      <c r="B1356" t="s">
        <v>6</v>
      </c>
      <c r="C1356" s="42" t="s">
        <v>1461</v>
      </c>
      <c r="D1356" t="str">
        <f t="shared" si="25"/>
        <v>DoubleAngleswithtwounequallegs2L5x31/2x1/2</v>
      </c>
      <c r="E1356">
        <v>28.1</v>
      </c>
      <c r="F1356">
        <v>0.96799999999999997</v>
      </c>
      <c r="G1356">
        <v>2.34</v>
      </c>
      <c r="H1356" t="s">
        <v>1246</v>
      </c>
      <c r="I1356">
        <v>1</v>
      </c>
    </row>
    <row r="1357" spans="2:9" x14ac:dyDescent="0.2">
      <c r="B1357" t="s">
        <v>6</v>
      </c>
      <c r="C1357" s="42" t="s">
        <v>1462</v>
      </c>
      <c r="D1357" t="str">
        <f t="shared" si="25"/>
        <v>DoubleAngleswithtwounequallegs2L5x31/2x3/8</v>
      </c>
      <c r="E1357">
        <v>28.1</v>
      </c>
      <c r="F1357">
        <v>0.74</v>
      </c>
      <c r="G1357">
        <v>2.34</v>
      </c>
      <c r="H1357" t="s">
        <v>1246</v>
      </c>
      <c r="I1357">
        <v>1</v>
      </c>
    </row>
    <row r="1358" spans="2:9" x14ac:dyDescent="0.2">
      <c r="B1358" t="s">
        <v>6</v>
      </c>
      <c r="C1358" s="42" t="s">
        <v>1463</v>
      </c>
      <c r="D1358" t="str">
        <f t="shared" si="25"/>
        <v>DoubleAngleswithtwounequallegs2L5x31/2x5/16</v>
      </c>
      <c r="E1358">
        <v>28.1</v>
      </c>
      <c r="F1358">
        <v>0.621</v>
      </c>
      <c r="G1358">
        <v>2.34</v>
      </c>
      <c r="H1358" t="s">
        <v>1246</v>
      </c>
      <c r="I1358">
        <v>1</v>
      </c>
    </row>
    <row r="1359" spans="2:9" x14ac:dyDescent="0.2">
      <c r="B1359" t="s">
        <v>6</v>
      </c>
      <c r="C1359" s="42" t="s">
        <v>1464</v>
      </c>
      <c r="D1359" t="str">
        <f t="shared" si="25"/>
        <v>DoubleAngleswithtwounequallegs2L5x31/2x1/4</v>
      </c>
      <c r="E1359">
        <v>28.1</v>
      </c>
      <c r="F1359">
        <v>0.5</v>
      </c>
      <c r="G1359">
        <v>2.34</v>
      </c>
      <c r="H1359" t="s">
        <v>1246</v>
      </c>
      <c r="I1359">
        <v>1</v>
      </c>
    </row>
    <row r="1360" spans="2:9" x14ac:dyDescent="0.2">
      <c r="B1360" t="s">
        <v>6</v>
      </c>
      <c r="C1360" t="s">
        <v>1465</v>
      </c>
      <c r="D1360" t="str">
        <f t="shared" si="25"/>
        <v>DoubleAngleswithtwounequallegs2L5x3x1/2</v>
      </c>
      <c r="E1360">
        <v>27.1</v>
      </c>
      <c r="F1360">
        <v>0.94499999999999995</v>
      </c>
      <c r="G1360">
        <v>2.2599999999999998</v>
      </c>
      <c r="H1360" t="s">
        <v>1246</v>
      </c>
      <c r="I1360">
        <v>1</v>
      </c>
    </row>
    <row r="1361" spans="2:9" x14ac:dyDescent="0.2">
      <c r="B1361" t="s">
        <v>6</v>
      </c>
      <c r="C1361" s="42" t="s">
        <v>1466</v>
      </c>
      <c r="D1361" t="str">
        <f t="shared" si="25"/>
        <v>DoubleAngleswithtwounequallegs2L5x3x7/16</v>
      </c>
      <c r="E1361">
        <v>27.1</v>
      </c>
      <c r="F1361">
        <v>0.83399999999999996</v>
      </c>
      <c r="G1361">
        <v>2.2599999999999998</v>
      </c>
      <c r="H1361" t="s">
        <v>1246</v>
      </c>
      <c r="I1361">
        <v>1</v>
      </c>
    </row>
    <row r="1362" spans="2:9" x14ac:dyDescent="0.2">
      <c r="B1362" t="s">
        <v>6</v>
      </c>
      <c r="C1362" s="42" t="s">
        <v>1467</v>
      </c>
      <c r="D1362" t="str">
        <f t="shared" si="25"/>
        <v>DoubleAngleswithtwounequallegs2L5x3x3/8</v>
      </c>
      <c r="E1362">
        <v>27.1</v>
      </c>
      <c r="F1362">
        <v>0.71899999999999997</v>
      </c>
      <c r="G1362">
        <v>2.2599999999999998</v>
      </c>
      <c r="H1362" t="s">
        <v>1246</v>
      </c>
      <c r="I1362">
        <v>1</v>
      </c>
    </row>
    <row r="1363" spans="2:9" x14ac:dyDescent="0.2">
      <c r="B1363" t="s">
        <v>6</v>
      </c>
      <c r="C1363" s="42" t="s">
        <v>1468</v>
      </c>
      <c r="D1363" t="str">
        <f t="shared" si="25"/>
        <v>DoubleAngleswithtwounequallegs2L5x3x5/16</v>
      </c>
      <c r="E1363">
        <v>27.1</v>
      </c>
      <c r="F1363">
        <v>0.60399999999999998</v>
      </c>
      <c r="G1363">
        <v>2.2599999999999998</v>
      </c>
      <c r="H1363" t="s">
        <v>1246</v>
      </c>
      <c r="I1363">
        <v>1</v>
      </c>
    </row>
    <row r="1364" spans="2:9" x14ac:dyDescent="0.2">
      <c r="B1364" t="s">
        <v>6</v>
      </c>
      <c r="C1364" s="42" t="s">
        <v>1469</v>
      </c>
      <c r="D1364" t="str">
        <f t="shared" si="25"/>
        <v>DoubleAngleswithtwounequallegs2L5x3x1/4</v>
      </c>
      <c r="E1364">
        <v>27.1</v>
      </c>
      <c r="F1364">
        <v>0.48699999999999999</v>
      </c>
      <c r="G1364">
        <v>2.2599999999999998</v>
      </c>
      <c r="H1364" t="s">
        <v>1246</v>
      </c>
      <c r="I1364">
        <v>1</v>
      </c>
    </row>
    <row r="1365" spans="2:9" x14ac:dyDescent="0.2">
      <c r="B1365" t="s">
        <v>6</v>
      </c>
      <c r="C1365" t="s">
        <v>1470</v>
      </c>
      <c r="D1365" t="str">
        <f t="shared" si="25"/>
        <v>DoubleAngleswithtwounequallegs2L4x31/2x1/2</v>
      </c>
      <c r="E1365">
        <v>24.5</v>
      </c>
      <c r="F1365">
        <v>0.97099999999999997</v>
      </c>
      <c r="G1365">
        <v>2.04</v>
      </c>
      <c r="H1365" t="s">
        <v>1246</v>
      </c>
      <c r="I1365">
        <v>1</v>
      </c>
    </row>
    <row r="1366" spans="2:9" x14ac:dyDescent="0.2">
      <c r="B1366" t="s">
        <v>6</v>
      </c>
      <c r="C1366" s="42" t="s">
        <v>1471</v>
      </c>
      <c r="D1366" t="str">
        <f t="shared" si="25"/>
        <v>DoubleAngleswithtwounequallegs2L4x31/2x3/8</v>
      </c>
      <c r="E1366">
        <v>24.5</v>
      </c>
      <c r="F1366">
        <v>0.74299999999999999</v>
      </c>
      <c r="G1366">
        <v>2.04</v>
      </c>
      <c r="H1366" t="s">
        <v>1246</v>
      </c>
      <c r="I1366">
        <v>1</v>
      </c>
    </row>
    <row r="1367" spans="2:9" x14ac:dyDescent="0.2">
      <c r="B1367" t="s">
        <v>6</v>
      </c>
      <c r="C1367" s="42" t="s">
        <v>1472</v>
      </c>
      <c r="D1367" t="str">
        <f t="shared" si="25"/>
        <v>DoubleAngleswithtwounequallegs2L4x31/2x5/16</v>
      </c>
      <c r="E1367">
        <v>24.5</v>
      </c>
      <c r="F1367">
        <v>0.624</v>
      </c>
      <c r="G1367">
        <v>2.04</v>
      </c>
      <c r="H1367" t="s">
        <v>1246</v>
      </c>
      <c r="I1367">
        <v>1</v>
      </c>
    </row>
    <row r="1368" spans="2:9" x14ac:dyDescent="0.2">
      <c r="B1368" t="s">
        <v>6</v>
      </c>
      <c r="C1368" s="42" t="s">
        <v>1473</v>
      </c>
      <c r="D1368" t="str">
        <f t="shared" si="25"/>
        <v>DoubleAngleswithtwounequallegs2L4x31/2x1/4</v>
      </c>
      <c r="E1368">
        <v>24.5</v>
      </c>
      <c r="F1368">
        <v>0.504</v>
      </c>
      <c r="G1368">
        <v>2.04</v>
      </c>
      <c r="H1368" t="s">
        <v>1246</v>
      </c>
      <c r="I1368">
        <v>1</v>
      </c>
    </row>
    <row r="1369" spans="2:9" x14ac:dyDescent="0.2">
      <c r="B1369" t="s">
        <v>6</v>
      </c>
      <c r="C1369" t="s">
        <v>1474</v>
      </c>
      <c r="D1369" t="str">
        <f t="shared" si="25"/>
        <v>DoubleAngleswithtwounequallegs2L4x3x5/8</v>
      </c>
      <c r="E1369">
        <v>23.5</v>
      </c>
      <c r="F1369">
        <v>1.1599999999999999</v>
      </c>
      <c r="G1369">
        <v>1.96</v>
      </c>
      <c r="H1369" t="s">
        <v>1246</v>
      </c>
      <c r="I1369">
        <v>1</v>
      </c>
    </row>
    <row r="1370" spans="2:9" x14ac:dyDescent="0.2">
      <c r="B1370" t="s">
        <v>6</v>
      </c>
      <c r="C1370" s="42" t="s">
        <v>1475</v>
      </c>
      <c r="D1370" t="str">
        <f t="shared" si="25"/>
        <v>DoubleAngleswithtwounequallegs2L4x3x1/2</v>
      </c>
      <c r="E1370">
        <v>23.5</v>
      </c>
      <c r="F1370">
        <v>0.94499999999999995</v>
      </c>
      <c r="G1370">
        <v>1.96</v>
      </c>
      <c r="H1370" t="s">
        <v>1246</v>
      </c>
      <c r="I1370">
        <v>1</v>
      </c>
    </row>
    <row r="1371" spans="2:9" x14ac:dyDescent="0.2">
      <c r="B1371" t="s">
        <v>6</v>
      </c>
      <c r="C1371" s="42" t="s">
        <v>1476</v>
      </c>
      <c r="D1371" t="str">
        <f t="shared" si="25"/>
        <v>DoubleAngleswithtwounequallegs2L4x3x3/8</v>
      </c>
      <c r="E1371">
        <v>23.5</v>
      </c>
      <c r="F1371">
        <v>0.72099999999999997</v>
      </c>
      <c r="G1371">
        <v>1.96</v>
      </c>
      <c r="H1371" t="s">
        <v>1246</v>
      </c>
      <c r="I1371">
        <v>1</v>
      </c>
    </row>
    <row r="1372" spans="2:9" x14ac:dyDescent="0.2">
      <c r="B1372" t="s">
        <v>6</v>
      </c>
      <c r="C1372" s="42" t="s">
        <v>1477</v>
      </c>
      <c r="D1372" t="str">
        <f t="shared" si="25"/>
        <v>DoubleAngleswithtwounequallegs2L4x3x5/16</v>
      </c>
      <c r="E1372">
        <v>23.5</v>
      </c>
      <c r="F1372">
        <v>0.60599999999999998</v>
      </c>
      <c r="G1372">
        <v>1.96</v>
      </c>
      <c r="H1372" t="s">
        <v>1246</v>
      </c>
      <c r="I1372">
        <v>1</v>
      </c>
    </row>
    <row r="1373" spans="2:9" x14ac:dyDescent="0.2">
      <c r="B1373" t="s">
        <v>6</v>
      </c>
      <c r="C1373" s="42" t="s">
        <v>1478</v>
      </c>
      <c r="D1373" t="str">
        <f t="shared" si="25"/>
        <v>DoubleAngleswithtwounequallegs2L4x3x1/4</v>
      </c>
      <c r="E1373">
        <v>23.5</v>
      </c>
      <c r="F1373">
        <v>0.48899999999999999</v>
      </c>
      <c r="G1373">
        <v>1.96</v>
      </c>
      <c r="H1373" t="s">
        <v>1246</v>
      </c>
      <c r="I1373">
        <v>1</v>
      </c>
    </row>
    <row r="1374" spans="2:9" x14ac:dyDescent="0.2">
      <c r="B1374" t="s">
        <v>6</v>
      </c>
      <c r="C1374" t="s">
        <v>1479</v>
      </c>
      <c r="D1374" t="str">
        <f t="shared" si="25"/>
        <v>DoubleAngleswithtwounequallegs2L31/2x3x1/2</v>
      </c>
      <c r="E1374">
        <v>21.2</v>
      </c>
      <c r="F1374">
        <v>0.97199999999999998</v>
      </c>
      <c r="G1374">
        <v>1.77</v>
      </c>
      <c r="H1374" t="s">
        <v>1246</v>
      </c>
      <c r="I1374">
        <v>1</v>
      </c>
    </row>
    <row r="1375" spans="2:9" x14ac:dyDescent="0.2">
      <c r="B1375" t="s">
        <v>6</v>
      </c>
      <c r="C1375" s="42" t="s">
        <v>1480</v>
      </c>
      <c r="D1375" t="str">
        <f t="shared" si="25"/>
        <v>DoubleAngleswithtwounequallegs2L31/2x3x7/16</v>
      </c>
      <c r="E1375">
        <v>21.2</v>
      </c>
      <c r="F1375">
        <v>0.85799999999999998</v>
      </c>
      <c r="G1375">
        <v>1.77</v>
      </c>
      <c r="H1375" t="s">
        <v>1246</v>
      </c>
      <c r="I1375">
        <v>1</v>
      </c>
    </row>
    <row r="1376" spans="2:9" x14ac:dyDescent="0.2">
      <c r="B1376" t="s">
        <v>6</v>
      </c>
      <c r="C1376" s="42" t="s">
        <v>1481</v>
      </c>
      <c r="D1376" t="str">
        <f t="shared" si="25"/>
        <v>DoubleAngleswithtwounequallegs2L31/2x3x3/8</v>
      </c>
      <c r="E1376">
        <v>21.2</v>
      </c>
      <c r="F1376">
        <v>0.74299999999999999</v>
      </c>
      <c r="G1376">
        <v>1.77</v>
      </c>
      <c r="H1376" t="s">
        <v>1246</v>
      </c>
      <c r="I1376">
        <v>1</v>
      </c>
    </row>
    <row r="1377" spans="2:9" x14ac:dyDescent="0.2">
      <c r="B1377" t="s">
        <v>6</v>
      </c>
      <c r="C1377" s="42" t="s">
        <v>1482</v>
      </c>
      <c r="D1377" t="str">
        <f t="shared" si="25"/>
        <v>DoubleAngleswithtwounequallegs2L31/2x3x5/16</v>
      </c>
      <c r="E1377">
        <v>21.2</v>
      </c>
      <c r="F1377">
        <v>0.627</v>
      </c>
      <c r="G1377">
        <v>1.77</v>
      </c>
      <c r="H1377" t="s">
        <v>1246</v>
      </c>
      <c r="I1377">
        <v>1</v>
      </c>
    </row>
    <row r="1378" spans="2:9" x14ac:dyDescent="0.2">
      <c r="B1378" t="s">
        <v>6</v>
      </c>
      <c r="C1378" s="42" t="s">
        <v>1483</v>
      </c>
      <c r="D1378" t="str">
        <f t="shared" si="25"/>
        <v>DoubleAngleswithtwounequallegs2L31/2x3x1/4</v>
      </c>
      <c r="E1378">
        <v>21.2</v>
      </c>
      <c r="F1378">
        <v>0.50800000000000001</v>
      </c>
      <c r="G1378">
        <v>1.77</v>
      </c>
      <c r="H1378" t="s">
        <v>1246</v>
      </c>
      <c r="I1378">
        <v>1</v>
      </c>
    </row>
    <row r="1379" spans="2:9" x14ac:dyDescent="0.2">
      <c r="B1379" t="s">
        <v>6</v>
      </c>
      <c r="C1379" s="42" t="s">
        <v>1484</v>
      </c>
      <c r="D1379" t="str">
        <f t="shared" si="25"/>
        <v>DoubleAngleswithtwounequallegs2L31/2x21/2x1/2</v>
      </c>
      <c r="E1379">
        <v>20.2</v>
      </c>
      <c r="F1379">
        <v>0.93200000000000005</v>
      </c>
      <c r="G1379">
        <v>1.68</v>
      </c>
      <c r="H1379" t="s">
        <v>1246</v>
      </c>
      <c r="I1379">
        <v>1</v>
      </c>
    </row>
    <row r="1380" spans="2:9" x14ac:dyDescent="0.2">
      <c r="B1380" t="s">
        <v>6</v>
      </c>
      <c r="C1380" s="42" t="s">
        <v>1485</v>
      </c>
      <c r="D1380" t="str">
        <f t="shared" si="25"/>
        <v>DoubleAngleswithtwounequallegs2L31/2x21/2x3/8</v>
      </c>
      <c r="E1380">
        <v>20.2</v>
      </c>
      <c r="F1380">
        <v>0.71599999999999997</v>
      </c>
      <c r="G1380">
        <v>1.68</v>
      </c>
      <c r="H1380" t="s">
        <v>1246</v>
      </c>
      <c r="I1380">
        <v>1</v>
      </c>
    </row>
    <row r="1381" spans="2:9" x14ac:dyDescent="0.2">
      <c r="B1381" t="s">
        <v>6</v>
      </c>
      <c r="C1381" s="42" t="s">
        <v>1486</v>
      </c>
      <c r="D1381" t="str">
        <f t="shared" si="25"/>
        <v>DoubleAngleswithtwounequallegs2L31/2x21/2x5/16</v>
      </c>
      <c r="E1381">
        <v>20.2</v>
      </c>
      <c r="F1381">
        <v>0.60399999999999998</v>
      </c>
      <c r="G1381">
        <v>1.68</v>
      </c>
      <c r="H1381" t="s">
        <v>1246</v>
      </c>
      <c r="I1381">
        <v>1</v>
      </c>
    </row>
    <row r="1382" spans="2:9" x14ac:dyDescent="0.2">
      <c r="B1382" t="s">
        <v>6</v>
      </c>
      <c r="C1382" s="42" t="s">
        <v>1487</v>
      </c>
      <c r="D1382" t="str">
        <f t="shared" si="25"/>
        <v>DoubleAngleswithtwounequallegs2L31/2x21/2x1/4</v>
      </c>
      <c r="E1382">
        <v>20.2</v>
      </c>
      <c r="F1382">
        <v>0.48899999999999999</v>
      </c>
      <c r="G1382">
        <v>1.68</v>
      </c>
      <c r="H1382" t="s">
        <v>1246</v>
      </c>
      <c r="I1382">
        <v>1</v>
      </c>
    </row>
    <row r="1383" spans="2:9" x14ac:dyDescent="0.2">
      <c r="B1383" t="s">
        <v>6</v>
      </c>
      <c r="C1383" t="s">
        <v>1488</v>
      </c>
      <c r="D1383" t="str">
        <f t="shared" si="25"/>
        <v>DoubleAngleswithtwounequallegs2L3x21/2x1/2</v>
      </c>
      <c r="E1383">
        <v>18.2</v>
      </c>
      <c r="F1383">
        <v>0.93700000000000006</v>
      </c>
      <c r="G1383">
        <v>1.52</v>
      </c>
      <c r="H1383" t="s">
        <v>1246</v>
      </c>
      <c r="I1383">
        <v>1</v>
      </c>
    </row>
    <row r="1384" spans="2:9" x14ac:dyDescent="0.2">
      <c r="B1384" t="s">
        <v>6</v>
      </c>
      <c r="C1384" s="42" t="s">
        <v>1489</v>
      </c>
      <c r="D1384" t="str">
        <f t="shared" si="25"/>
        <v>DoubleAngleswithtwounequallegs2L3x21/2x7/16</v>
      </c>
      <c r="E1384">
        <v>18.2</v>
      </c>
      <c r="F1384">
        <v>0.83099999999999996</v>
      </c>
      <c r="G1384">
        <v>1.52</v>
      </c>
      <c r="H1384" t="s">
        <v>1246</v>
      </c>
      <c r="I1384">
        <v>1</v>
      </c>
    </row>
    <row r="1385" spans="2:9" x14ac:dyDescent="0.2">
      <c r="B1385" t="s">
        <v>6</v>
      </c>
      <c r="C1385" s="42" t="s">
        <v>1490</v>
      </c>
      <c r="D1385" t="str">
        <f t="shared" si="25"/>
        <v>DoubleAngleswithtwounequallegs2L3x21/2x3/8</v>
      </c>
      <c r="E1385">
        <v>18.2</v>
      </c>
      <c r="F1385">
        <v>0.72099999999999997</v>
      </c>
      <c r="G1385">
        <v>1.52</v>
      </c>
      <c r="H1385" t="s">
        <v>1246</v>
      </c>
      <c r="I1385">
        <v>1</v>
      </c>
    </row>
    <row r="1386" spans="2:9" x14ac:dyDescent="0.2">
      <c r="B1386" t="s">
        <v>6</v>
      </c>
      <c r="C1386" s="42" t="s">
        <v>1491</v>
      </c>
      <c r="D1386" t="str">
        <f t="shared" si="25"/>
        <v>DoubleAngleswithtwounequallegs2L3x21/2x5/16</v>
      </c>
      <c r="E1386">
        <v>18.2</v>
      </c>
      <c r="F1386">
        <v>0.60899999999999999</v>
      </c>
      <c r="G1386">
        <v>1.52</v>
      </c>
      <c r="H1386" t="s">
        <v>1246</v>
      </c>
      <c r="I1386">
        <v>1</v>
      </c>
    </row>
    <row r="1387" spans="2:9" x14ac:dyDescent="0.2">
      <c r="B1387" t="s">
        <v>6</v>
      </c>
      <c r="C1387" s="42" t="s">
        <v>1492</v>
      </c>
      <c r="D1387" t="str">
        <f t="shared" si="25"/>
        <v>DoubleAngleswithtwounequallegs2L3x21/2x1/4</v>
      </c>
      <c r="E1387">
        <v>18.2</v>
      </c>
      <c r="F1387">
        <v>0.49299999999999999</v>
      </c>
      <c r="G1387">
        <v>1.52</v>
      </c>
      <c r="H1387" t="s">
        <v>1246</v>
      </c>
      <c r="I1387">
        <v>1</v>
      </c>
    </row>
    <row r="1388" spans="2:9" x14ac:dyDescent="0.2">
      <c r="B1388" t="s">
        <v>6</v>
      </c>
      <c r="C1388" s="42" t="s">
        <v>1493</v>
      </c>
      <c r="D1388" t="str">
        <f t="shared" si="25"/>
        <v>DoubleAngleswithtwounequallegs2L3x21/2x3/16</v>
      </c>
      <c r="E1388">
        <v>18.2</v>
      </c>
      <c r="F1388">
        <v>0.375</v>
      </c>
      <c r="G1388">
        <v>1.52</v>
      </c>
      <c r="H1388" t="s">
        <v>1246</v>
      </c>
      <c r="I1388">
        <v>1</v>
      </c>
    </row>
    <row r="1389" spans="2:9" x14ac:dyDescent="0.2">
      <c r="B1389" t="s">
        <v>6</v>
      </c>
      <c r="C1389" t="s">
        <v>1494</v>
      </c>
      <c r="D1389" t="str">
        <f t="shared" si="25"/>
        <v>DoubleAngleswithtwounequallegs2L3x2x1/2</v>
      </c>
      <c r="E1389">
        <v>17.2</v>
      </c>
      <c r="F1389">
        <v>0.89500000000000002</v>
      </c>
      <c r="G1389">
        <v>1.43</v>
      </c>
      <c r="H1389" t="s">
        <v>1246</v>
      </c>
      <c r="I1389">
        <v>1</v>
      </c>
    </row>
    <row r="1390" spans="2:9" x14ac:dyDescent="0.2">
      <c r="B1390" t="s">
        <v>6</v>
      </c>
      <c r="C1390" s="42" t="s">
        <v>1495</v>
      </c>
      <c r="D1390" t="str">
        <f t="shared" si="25"/>
        <v>DoubleAngleswithtwounequallegs2L3x2x3/8</v>
      </c>
      <c r="E1390">
        <v>17.2</v>
      </c>
      <c r="F1390">
        <v>0.69199999999999995</v>
      </c>
      <c r="G1390">
        <v>1.43</v>
      </c>
      <c r="H1390" t="s">
        <v>1246</v>
      </c>
      <c r="I1390">
        <v>1</v>
      </c>
    </row>
    <row r="1391" spans="2:9" x14ac:dyDescent="0.2">
      <c r="B1391" t="s">
        <v>6</v>
      </c>
      <c r="C1391" s="42" t="s">
        <v>1496</v>
      </c>
      <c r="D1391" t="str">
        <f t="shared" ref="D1391:D1397" si="26">SUBSTITUTE(B1391&amp;C1391," ","")</f>
        <v>DoubleAngleswithtwounequallegs2L3x2x5/16</v>
      </c>
      <c r="E1391">
        <v>17.2</v>
      </c>
      <c r="F1391">
        <v>0.58499999999999996</v>
      </c>
      <c r="G1391">
        <v>1.43</v>
      </c>
      <c r="H1391" t="s">
        <v>1246</v>
      </c>
      <c r="I1391">
        <v>1</v>
      </c>
    </row>
    <row r="1392" spans="2:9" x14ac:dyDescent="0.2">
      <c r="B1392" t="s">
        <v>6</v>
      </c>
      <c r="C1392" s="42" t="s">
        <v>1497</v>
      </c>
      <c r="D1392" t="str">
        <f t="shared" si="26"/>
        <v>DoubleAngleswithtwounequallegs2L3x2x1/4</v>
      </c>
      <c r="E1392">
        <v>17.2</v>
      </c>
      <c r="F1392">
        <v>0.47599999999999998</v>
      </c>
      <c r="G1392">
        <v>1.43</v>
      </c>
      <c r="H1392" t="s">
        <v>1246</v>
      </c>
      <c r="I1392">
        <v>1</v>
      </c>
    </row>
    <row r="1393" spans="2:9" x14ac:dyDescent="0.2">
      <c r="B1393" t="s">
        <v>6</v>
      </c>
      <c r="C1393" s="42" t="s">
        <v>1498</v>
      </c>
      <c r="D1393" t="str">
        <f t="shared" si="26"/>
        <v>DoubleAngleswithtwounequallegs2L3x2x3/16</v>
      </c>
      <c r="E1393">
        <v>17.2</v>
      </c>
      <c r="F1393">
        <v>0.36299999999999999</v>
      </c>
      <c r="G1393">
        <v>1.43</v>
      </c>
      <c r="H1393" t="s">
        <v>1246</v>
      </c>
      <c r="I1393">
        <v>1</v>
      </c>
    </row>
    <row r="1394" spans="2:9" x14ac:dyDescent="0.2">
      <c r="B1394" t="s">
        <v>6</v>
      </c>
      <c r="C1394" t="s">
        <v>1499</v>
      </c>
      <c r="D1394" t="str">
        <f t="shared" si="26"/>
        <v>DoubleAngleswithtwounequallegs2L21/2x2x3/8</v>
      </c>
      <c r="E1394">
        <v>15.3</v>
      </c>
      <c r="F1394">
        <v>0.69299999999999995</v>
      </c>
      <c r="G1394">
        <v>1.28</v>
      </c>
      <c r="H1394" t="s">
        <v>1246</v>
      </c>
      <c r="I1394">
        <v>1</v>
      </c>
    </row>
    <row r="1395" spans="2:9" x14ac:dyDescent="0.2">
      <c r="B1395" t="s">
        <v>6</v>
      </c>
      <c r="C1395" s="42" t="s">
        <v>1500</v>
      </c>
      <c r="D1395" t="str">
        <f t="shared" si="26"/>
        <v>DoubleAngleswithtwounequallegs2L21/2x2x5/16</v>
      </c>
      <c r="E1395">
        <v>15.3</v>
      </c>
      <c r="F1395">
        <v>0.58699999999999997</v>
      </c>
      <c r="G1395">
        <v>1.28</v>
      </c>
      <c r="H1395" t="s">
        <v>1246</v>
      </c>
      <c r="I1395">
        <v>1</v>
      </c>
    </row>
    <row r="1396" spans="2:9" x14ac:dyDescent="0.2">
      <c r="B1396" t="s">
        <v>6</v>
      </c>
      <c r="C1396" s="42" t="s">
        <v>1501</v>
      </c>
      <c r="D1396" t="str">
        <f t="shared" si="26"/>
        <v>DoubleAngleswithtwounequallegs2L21/2x2x1/4</v>
      </c>
      <c r="E1396">
        <v>15.3</v>
      </c>
      <c r="F1396">
        <v>0.47699999999999998</v>
      </c>
      <c r="G1396">
        <v>1.28</v>
      </c>
      <c r="H1396" t="s">
        <v>1246</v>
      </c>
      <c r="I1396">
        <v>1</v>
      </c>
    </row>
    <row r="1397" spans="2:9" x14ac:dyDescent="0.2">
      <c r="B1397" t="s">
        <v>6</v>
      </c>
      <c r="C1397" s="42" t="s">
        <v>1502</v>
      </c>
      <c r="D1397" t="str">
        <f t="shared" si="26"/>
        <v>DoubleAngleswithtwounequallegs2L21/2x2x3/16</v>
      </c>
      <c r="E1397">
        <v>15.3</v>
      </c>
      <c r="F1397">
        <v>0.36299999999999999</v>
      </c>
      <c r="G1397">
        <v>1.28</v>
      </c>
      <c r="H1397" t="s">
        <v>1246</v>
      </c>
      <c r="I1397">
        <v>1</v>
      </c>
    </row>
    <row r="1399" spans="2:9" x14ac:dyDescent="0.2">
      <c r="B1399" t="s">
        <v>438</v>
      </c>
      <c r="C1399" s="1" t="s">
        <v>440</v>
      </c>
      <c r="D1399" t="str">
        <f t="shared" ref="D1399:D1462" si="27">SUBSTITUTE(B1399&amp;C1399," ","")</f>
        <v>RectangularHollowSections36x24x1/2</v>
      </c>
      <c r="E1399" s="46">
        <f>G1399*12</f>
        <v>120</v>
      </c>
      <c r="F1399">
        <v>0.49</v>
      </c>
      <c r="G1399">
        <v>10</v>
      </c>
      <c r="H1399" t="s">
        <v>1247</v>
      </c>
      <c r="I1399">
        <v>2</v>
      </c>
    </row>
    <row r="1400" spans="2:9" x14ac:dyDescent="0.2">
      <c r="B1400" t="s">
        <v>438</v>
      </c>
      <c r="C1400" s="1" t="s">
        <v>441</v>
      </c>
      <c r="D1400" t="str">
        <f t="shared" si="27"/>
        <v>RectangularHollowSections30x24x1/2</v>
      </c>
      <c r="E1400" s="46">
        <f t="shared" ref="E1400:E1463" si="28">G1400*12</f>
        <v>108</v>
      </c>
      <c r="F1400">
        <v>0.49</v>
      </c>
      <c r="G1400">
        <v>9</v>
      </c>
      <c r="H1400" t="s">
        <v>1247</v>
      </c>
      <c r="I1400">
        <v>2</v>
      </c>
    </row>
    <row r="1401" spans="2:9" x14ac:dyDescent="0.2">
      <c r="B1401" t="s">
        <v>438</v>
      </c>
      <c r="C1401" s="1" t="s">
        <v>442</v>
      </c>
      <c r="D1401" t="str">
        <f t="shared" si="27"/>
        <v>RectangularHollowSections30x24x3/8</v>
      </c>
      <c r="E1401" s="46">
        <f t="shared" si="28"/>
        <v>108</v>
      </c>
      <c r="F1401">
        <v>0.37</v>
      </c>
      <c r="G1401">
        <v>9</v>
      </c>
      <c r="H1401" t="s">
        <v>1247</v>
      </c>
      <c r="I1401">
        <v>2</v>
      </c>
    </row>
    <row r="1402" spans="2:9" x14ac:dyDescent="0.2">
      <c r="B1402" t="s">
        <v>438</v>
      </c>
      <c r="C1402" s="1" t="s">
        <v>443</v>
      </c>
      <c r="D1402" t="str">
        <f t="shared" si="27"/>
        <v>RectangularHollowSections30x24x5/16</v>
      </c>
      <c r="E1402" s="46">
        <f t="shared" si="28"/>
        <v>108</v>
      </c>
      <c r="F1402">
        <v>0.31</v>
      </c>
      <c r="G1402">
        <v>9</v>
      </c>
      <c r="H1402" t="s">
        <v>1247</v>
      </c>
      <c r="I1402">
        <v>2</v>
      </c>
    </row>
    <row r="1403" spans="2:9" x14ac:dyDescent="0.2">
      <c r="B1403" t="s">
        <v>438</v>
      </c>
      <c r="C1403" s="1" t="s">
        <v>444</v>
      </c>
      <c r="D1403" t="str">
        <f t="shared" si="27"/>
        <v>RectangularHollowSections28x24x1/2</v>
      </c>
      <c r="E1403" s="46">
        <f t="shared" si="28"/>
        <v>103.92</v>
      </c>
      <c r="F1403">
        <v>0.49</v>
      </c>
      <c r="G1403">
        <v>8.66</v>
      </c>
      <c r="H1403" t="s">
        <v>1247</v>
      </c>
      <c r="I1403">
        <v>2</v>
      </c>
    </row>
    <row r="1404" spans="2:9" x14ac:dyDescent="0.2">
      <c r="B1404" t="s">
        <v>438</v>
      </c>
      <c r="C1404" s="1" t="s">
        <v>445</v>
      </c>
      <c r="D1404" t="str">
        <f t="shared" si="27"/>
        <v>RectangularHollowSections28x24x3/8</v>
      </c>
      <c r="E1404" s="46">
        <f t="shared" si="28"/>
        <v>103.92</v>
      </c>
      <c r="F1404">
        <v>0.37</v>
      </c>
      <c r="G1404">
        <v>8.66</v>
      </c>
      <c r="H1404" t="s">
        <v>1247</v>
      </c>
      <c r="I1404">
        <v>2</v>
      </c>
    </row>
    <row r="1405" spans="2:9" x14ac:dyDescent="0.2">
      <c r="B1405" t="s">
        <v>438</v>
      </c>
      <c r="C1405" s="1" t="s">
        <v>446</v>
      </c>
      <c r="D1405" t="str">
        <f t="shared" si="27"/>
        <v>RectangularHollowSections28x24x5/16</v>
      </c>
      <c r="E1405" s="46">
        <f t="shared" si="28"/>
        <v>103.92</v>
      </c>
      <c r="F1405">
        <v>0.31</v>
      </c>
      <c r="G1405">
        <v>8.66</v>
      </c>
      <c r="H1405" t="s">
        <v>1247</v>
      </c>
      <c r="I1405">
        <v>2</v>
      </c>
    </row>
    <row r="1406" spans="2:9" x14ac:dyDescent="0.2">
      <c r="B1406" t="s">
        <v>438</v>
      </c>
      <c r="C1406" s="1" t="s">
        <v>447</v>
      </c>
      <c r="D1406" t="str">
        <f t="shared" si="27"/>
        <v>RectangularHollowSections26x24x1/2</v>
      </c>
      <c r="E1406" s="46">
        <f t="shared" si="28"/>
        <v>99.960000000000008</v>
      </c>
      <c r="F1406">
        <v>0.49</v>
      </c>
      <c r="G1406">
        <v>8.33</v>
      </c>
      <c r="H1406" t="s">
        <v>1247</v>
      </c>
      <c r="I1406">
        <v>2</v>
      </c>
    </row>
    <row r="1407" spans="2:9" x14ac:dyDescent="0.2">
      <c r="B1407" t="s">
        <v>438</v>
      </c>
      <c r="C1407" s="1" t="s">
        <v>448</v>
      </c>
      <c r="D1407" t="str">
        <f t="shared" si="27"/>
        <v>RectangularHollowSections26x24x3/8</v>
      </c>
      <c r="E1407" s="46">
        <f t="shared" si="28"/>
        <v>99.960000000000008</v>
      </c>
      <c r="F1407">
        <v>0.37</v>
      </c>
      <c r="G1407">
        <v>8.33</v>
      </c>
      <c r="H1407" t="s">
        <v>1247</v>
      </c>
      <c r="I1407">
        <v>2</v>
      </c>
    </row>
    <row r="1408" spans="2:9" x14ac:dyDescent="0.2">
      <c r="B1408" t="s">
        <v>438</v>
      </c>
      <c r="C1408" s="1" t="s">
        <v>449</v>
      </c>
      <c r="D1408" t="str">
        <f t="shared" si="27"/>
        <v>RectangularHollowSections26x24x5/16</v>
      </c>
      <c r="E1408" s="46">
        <f t="shared" si="28"/>
        <v>99.960000000000008</v>
      </c>
      <c r="F1408">
        <v>0.31</v>
      </c>
      <c r="G1408">
        <v>8.33</v>
      </c>
      <c r="H1408" t="s">
        <v>1247</v>
      </c>
      <c r="I1408">
        <v>2</v>
      </c>
    </row>
    <row r="1409" spans="2:9" x14ac:dyDescent="0.2">
      <c r="B1409" t="s">
        <v>438</v>
      </c>
      <c r="C1409" s="1" t="s">
        <v>450</v>
      </c>
      <c r="D1409" t="str">
        <f t="shared" si="27"/>
        <v>RectangularHollowSections24x22x1/2</v>
      </c>
      <c r="E1409" s="46">
        <f t="shared" si="28"/>
        <v>91.92</v>
      </c>
      <c r="F1409">
        <v>0.49</v>
      </c>
      <c r="G1409">
        <v>7.66</v>
      </c>
      <c r="H1409" t="s">
        <v>1247</v>
      </c>
      <c r="I1409">
        <v>2</v>
      </c>
    </row>
    <row r="1410" spans="2:9" x14ac:dyDescent="0.2">
      <c r="B1410" t="s">
        <v>438</v>
      </c>
      <c r="C1410" s="1" t="s">
        <v>451</v>
      </c>
      <c r="D1410" t="str">
        <f t="shared" si="27"/>
        <v>RectangularHollowSections24x22x3/8</v>
      </c>
      <c r="E1410" s="46">
        <f t="shared" si="28"/>
        <v>91.92</v>
      </c>
      <c r="F1410">
        <v>0.37</v>
      </c>
      <c r="G1410">
        <v>7.66</v>
      </c>
      <c r="H1410" t="s">
        <v>1247</v>
      </c>
      <c r="I1410">
        <v>2</v>
      </c>
    </row>
    <row r="1411" spans="2:9" x14ac:dyDescent="0.2">
      <c r="B1411" t="s">
        <v>438</v>
      </c>
      <c r="C1411" s="1" t="s">
        <v>452</v>
      </c>
      <c r="D1411" t="str">
        <f t="shared" si="27"/>
        <v>RectangularHollowSections24x22x5/16</v>
      </c>
      <c r="E1411" s="46">
        <f t="shared" si="28"/>
        <v>91.92</v>
      </c>
      <c r="F1411">
        <v>0.31</v>
      </c>
      <c r="G1411">
        <v>7.66</v>
      </c>
      <c r="H1411" t="s">
        <v>1247</v>
      </c>
      <c r="I1411">
        <v>2</v>
      </c>
    </row>
    <row r="1412" spans="2:9" x14ac:dyDescent="0.2">
      <c r="B1412" t="s">
        <v>438</v>
      </c>
      <c r="C1412" s="1" t="s">
        <v>453</v>
      </c>
      <c r="D1412" t="str">
        <f t="shared" si="27"/>
        <v>RectangularHollowSections22x20x1/2</v>
      </c>
      <c r="E1412" s="46">
        <f t="shared" si="28"/>
        <v>84</v>
      </c>
      <c r="F1412">
        <v>0.49</v>
      </c>
      <c r="G1412">
        <v>7</v>
      </c>
      <c r="H1412" t="s">
        <v>1247</v>
      </c>
      <c r="I1412">
        <v>2</v>
      </c>
    </row>
    <row r="1413" spans="2:9" x14ac:dyDescent="0.2">
      <c r="B1413" t="s">
        <v>438</v>
      </c>
      <c r="C1413" s="1" t="s">
        <v>454</v>
      </c>
      <c r="D1413" t="str">
        <f t="shared" si="27"/>
        <v>RectangularHollowSections22x20x3/8</v>
      </c>
      <c r="E1413" s="46">
        <f t="shared" si="28"/>
        <v>84</v>
      </c>
      <c r="F1413">
        <v>0.37</v>
      </c>
      <c r="G1413">
        <v>7</v>
      </c>
      <c r="H1413" t="s">
        <v>1247</v>
      </c>
      <c r="I1413">
        <v>2</v>
      </c>
    </row>
    <row r="1414" spans="2:9" x14ac:dyDescent="0.2">
      <c r="B1414" t="s">
        <v>438</v>
      </c>
      <c r="C1414" s="1" t="s">
        <v>455</v>
      </c>
      <c r="D1414" t="str">
        <f t="shared" si="27"/>
        <v>RectangularHollowSections22x20x5/16</v>
      </c>
      <c r="E1414" s="46">
        <f t="shared" si="28"/>
        <v>84</v>
      </c>
      <c r="F1414">
        <v>0.31</v>
      </c>
      <c r="G1414">
        <v>7</v>
      </c>
      <c r="H1414" t="s">
        <v>1247</v>
      </c>
      <c r="I1414">
        <v>2</v>
      </c>
    </row>
    <row r="1415" spans="2:9" x14ac:dyDescent="0.2">
      <c r="B1415" t="s">
        <v>438</v>
      </c>
      <c r="C1415" s="1" t="s">
        <v>456</v>
      </c>
      <c r="D1415" t="str">
        <f t="shared" si="27"/>
        <v>RectangularHollowSections20x18x1/2</v>
      </c>
      <c r="E1415" s="46">
        <f t="shared" si="28"/>
        <v>75.960000000000008</v>
      </c>
      <c r="F1415">
        <v>0.49</v>
      </c>
      <c r="G1415">
        <v>6.33</v>
      </c>
      <c r="H1415" t="s">
        <v>1247</v>
      </c>
      <c r="I1415">
        <v>2</v>
      </c>
    </row>
    <row r="1416" spans="2:9" x14ac:dyDescent="0.2">
      <c r="B1416" t="s">
        <v>438</v>
      </c>
      <c r="C1416" s="1" t="s">
        <v>457</v>
      </c>
      <c r="D1416" t="str">
        <f t="shared" si="27"/>
        <v>RectangularHollowSections20x18x3/8</v>
      </c>
      <c r="E1416" s="46">
        <f t="shared" si="28"/>
        <v>75.960000000000008</v>
      </c>
      <c r="F1416">
        <v>0.37</v>
      </c>
      <c r="G1416">
        <v>6.33</v>
      </c>
      <c r="H1416" t="s">
        <v>1247</v>
      </c>
      <c r="I1416">
        <v>2</v>
      </c>
    </row>
    <row r="1417" spans="2:9" x14ac:dyDescent="0.2">
      <c r="B1417" t="s">
        <v>438</v>
      </c>
      <c r="C1417" s="1" t="s">
        <v>458</v>
      </c>
      <c r="D1417" t="str">
        <f t="shared" si="27"/>
        <v>RectangularHollowSections20x18x5/16</v>
      </c>
      <c r="E1417" s="46">
        <f t="shared" si="28"/>
        <v>75.960000000000008</v>
      </c>
      <c r="F1417">
        <v>0.31</v>
      </c>
      <c r="G1417">
        <v>6.33</v>
      </c>
      <c r="H1417" t="s">
        <v>1247</v>
      </c>
      <c r="I1417">
        <v>2</v>
      </c>
    </row>
    <row r="1418" spans="2:9" x14ac:dyDescent="0.2">
      <c r="B1418" t="s">
        <v>438</v>
      </c>
      <c r="C1418" s="1" t="s">
        <v>459</v>
      </c>
      <c r="D1418" t="str">
        <f t="shared" si="27"/>
        <v>RectangularHollowSections20x12x5/8</v>
      </c>
      <c r="E1418" s="46">
        <f t="shared" si="28"/>
        <v>63.96</v>
      </c>
      <c r="F1418">
        <v>0.56399999999999995</v>
      </c>
      <c r="G1418">
        <v>5.33</v>
      </c>
      <c r="H1418" t="s">
        <v>1247</v>
      </c>
      <c r="I1418">
        <v>2</v>
      </c>
    </row>
    <row r="1419" spans="2:9" x14ac:dyDescent="0.2">
      <c r="B1419" t="s">
        <v>438</v>
      </c>
      <c r="C1419" s="1" t="s">
        <v>460</v>
      </c>
      <c r="D1419" t="str">
        <f t="shared" si="27"/>
        <v>RectangularHollowSections20x12x1/2</v>
      </c>
      <c r="E1419" s="46">
        <f t="shared" si="28"/>
        <v>63.96</v>
      </c>
      <c r="F1419">
        <v>0.45400000000000001</v>
      </c>
      <c r="G1419">
        <v>5.33</v>
      </c>
      <c r="H1419" t="s">
        <v>1247</v>
      </c>
      <c r="I1419">
        <v>2</v>
      </c>
    </row>
    <row r="1420" spans="2:9" x14ac:dyDescent="0.2">
      <c r="B1420" t="s">
        <v>438</v>
      </c>
      <c r="C1420" s="1" t="s">
        <v>461</v>
      </c>
      <c r="D1420" t="str">
        <f t="shared" si="27"/>
        <v>RectangularHollowSections20x12x3/8</v>
      </c>
      <c r="E1420" s="46">
        <f t="shared" si="28"/>
        <v>63.96</v>
      </c>
      <c r="F1420">
        <v>0.34300000000000003</v>
      </c>
      <c r="G1420">
        <v>5.33</v>
      </c>
      <c r="H1420" t="s">
        <v>1247</v>
      </c>
      <c r="I1420">
        <v>2</v>
      </c>
    </row>
    <row r="1421" spans="2:9" x14ac:dyDescent="0.2">
      <c r="B1421" t="s">
        <v>438</v>
      </c>
      <c r="C1421" s="1" t="s">
        <v>462</v>
      </c>
      <c r="D1421" t="str">
        <f t="shared" si="27"/>
        <v>RectangularHollowSections20x12x5/16</v>
      </c>
      <c r="E1421" s="46">
        <f t="shared" si="28"/>
        <v>63.96</v>
      </c>
      <c r="F1421">
        <v>0.28699999999999998</v>
      </c>
      <c r="G1421">
        <v>5.33</v>
      </c>
      <c r="H1421" t="s">
        <v>1247</v>
      </c>
      <c r="I1421">
        <v>2</v>
      </c>
    </row>
    <row r="1422" spans="2:9" x14ac:dyDescent="0.2">
      <c r="B1422" t="s">
        <v>438</v>
      </c>
      <c r="C1422" s="1" t="s">
        <v>463</v>
      </c>
      <c r="D1422" t="str">
        <f t="shared" si="27"/>
        <v>RectangularHollowSections20x8x5/8</v>
      </c>
      <c r="E1422" s="46">
        <f t="shared" si="28"/>
        <v>56.04</v>
      </c>
      <c r="F1422">
        <v>0.56100000000000005</v>
      </c>
      <c r="G1422">
        <v>4.67</v>
      </c>
      <c r="H1422" t="s">
        <v>1247</v>
      </c>
      <c r="I1422">
        <v>2</v>
      </c>
    </row>
    <row r="1423" spans="2:9" x14ac:dyDescent="0.2">
      <c r="B1423" t="s">
        <v>438</v>
      </c>
      <c r="C1423" s="1" t="s">
        <v>464</v>
      </c>
      <c r="D1423" t="str">
        <f t="shared" si="27"/>
        <v>RectangularHollowSections20x8x1/2</v>
      </c>
      <c r="E1423" s="46">
        <f t="shared" si="28"/>
        <v>56.04</v>
      </c>
      <c r="F1423">
        <v>0.45300000000000001</v>
      </c>
      <c r="G1423">
        <v>4.67</v>
      </c>
      <c r="H1423" t="s">
        <v>1247</v>
      </c>
      <c r="I1423">
        <v>2</v>
      </c>
    </row>
    <row r="1424" spans="2:9" x14ac:dyDescent="0.2">
      <c r="B1424" t="s">
        <v>438</v>
      </c>
      <c r="C1424" s="1" t="s">
        <v>465</v>
      </c>
      <c r="D1424" t="str">
        <f t="shared" si="27"/>
        <v>RectangularHollowSections20x8x3/8</v>
      </c>
      <c r="E1424" s="46">
        <f t="shared" si="28"/>
        <v>56.04</v>
      </c>
      <c r="F1424">
        <v>0.34200000000000003</v>
      </c>
      <c r="G1424">
        <v>4.67</v>
      </c>
      <c r="H1424" t="s">
        <v>1247</v>
      </c>
      <c r="I1424">
        <v>2</v>
      </c>
    </row>
    <row r="1425" spans="2:9" x14ac:dyDescent="0.2">
      <c r="B1425" t="s">
        <v>438</v>
      </c>
      <c r="C1425" s="1" t="s">
        <v>466</v>
      </c>
      <c r="D1425" t="str">
        <f t="shared" si="27"/>
        <v>RectangularHollowSections20x8x5/16</v>
      </c>
      <c r="E1425" s="46">
        <f t="shared" si="28"/>
        <v>56.04</v>
      </c>
      <c r="F1425">
        <v>0.28599999999999998</v>
      </c>
      <c r="G1425">
        <v>4.67</v>
      </c>
      <c r="H1425" t="s">
        <v>1247</v>
      </c>
      <c r="I1425">
        <v>2</v>
      </c>
    </row>
    <row r="1426" spans="2:9" x14ac:dyDescent="0.2">
      <c r="B1426" t="s">
        <v>438</v>
      </c>
      <c r="C1426" s="1" t="s">
        <v>1506</v>
      </c>
      <c r="D1426" t="str">
        <f t="shared" si="27"/>
        <v>RectangularHollowSections20x4x5/8</v>
      </c>
      <c r="E1426" s="46">
        <f t="shared" si="28"/>
        <v>48</v>
      </c>
      <c r="F1426">
        <v>0.59</v>
      </c>
      <c r="G1426">
        <v>4</v>
      </c>
      <c r="H1426" t="s">
        <v>1247</v>
      </c>
      <c r="I1426">
        <v>2</v>
      </c>
    </row>
    <row r="1427" spans="2:9" x14ac:dyDescent="0.2">
      <c r="B1427" t="s">
        <v>438</v>
      </c>
      <c r="C1427" s="1" t="s">
        <v>467</v>
      </c>
      <c r="D1427" t="str">
        <f t="shared" si="27"/>
        <v>RectangularHollowSections20x4x1/2</v>
      </c>
      <c r="E1427" s="46">
        <f t="shared" si="28"/>
        <v>48</v>
      </c>
      <c r="F1427">
        <v>0.45</v>
      </c>
      <c r="G1427">
        <v>4</v>
      </c>
      <c r="H1427" t="s">
        <v>1247</v>
      </c>
      <c r="I1427">
        <v>2</v>
      </c>
    </row>
    <row r="1428" spans="2:9" x14ac:dyDescent="0.2">
      <c r="B1428" t="s">
        <v>438</v>
      </c>
      <c r="C1428" s="1" t="s">
        <v>468</v>
      </c>
      <c r="D1428" t="str">
        <f t="shared" si="27"/>
        <v>RectangularHollowSections20x4x3/8</v>
      </c>
      <c r="E1428" s="46">
        <f t="shared" si="28"/>
        <v>48</v>
      </c>
      <c r="F1428">
        <v>0.34100000000000003</v>
      </c>
      <c r="G1428">
        <v>4</v>
      </c>
      <c r="H1428" t="s">
        <v>1247</v>
      </c>
      <c r="I1428">
        <v>2</v>
      </c>
    </row>
    <row r="1429" spans="2:9" x14ac:dyDescent="0.2">
      <c r="B1429" t="s">
        <v>438</v>
      </c>
      <c r="C1429" s="1" t="s">
        <v>469</v>
      </c>
      <c r="D1429" t="str">
        <f t="shared" si="27"/>
        <v>RectangularHollowSections20x4x5/16</v>
      </c>
      <c r="E1429" s="46">
        <f t="shared" si="28"/>
        <v>48</v>
      </c>
      <c r="F1429">
        <v>0.28499999999999998</v>
      </c>
      <c r="G1429">
        <v>4</v>
      </c>
      <c r="H1429" t="s">
        <v>1247</v>
      </c>
      <c r="I1429">
        <v>2</v>
      </c>
    </row>
    <row r="1430" spans="2:9" x14ac:dyDescent="0.2">
      <c r="B1430" t="s">
        <v>438</v>
      </c>
      <c r="C1430" s="1" t="s">
        <v>470</v>
      </c>
      <c r="D1430" t="str">
        <f t="shared" si="27"/>
        <v>RectangularHollowSections18x12x5/8</v>
      </c>
      <c r="E1430" s="46">
        <f t="shared" si="28"/>
        <v>60</v>
      </c>
      <c r="F1430">
        <v>0.56299999999999994</v>
      </c>
      <c r="G1430">
        <v>5</v>
      </c>
      <c r="H1430" t="s">
        <v>1247</v>
      </c>
      <c r="I1430">
        <v>2</v>
      </c>
    </row>
    <row r="1431" spans="2:9" x14ac:dyDescent="0.2">
      <c r="B1431" t="s">
        <v>438</v>
      </c>
      <c r="C1431" s="1" t="s">
        <v>471</v>
      </c>
      <c r="D1431" t="str">
        <f t="shared" si="27"/>
        <v>RectangularHollowSections18x12x1/2</v>
      </c>
      <c r="E1431" s="46">
        <f t="shared" si="28"/>
        <v>60</v>
      </c>
      <c r="F1431">
        <v>0.45300000000000001</v>
      </c>
      <c r="G1431">
        <v>5</v>
      </c>
      <c r="H1431" t="s">
        <v>1247</v>
      </c>
      <c r="I1431">
        <v>2</v>
      </c>
    </row>
    <row r="1432" spans="2:9" x14ac:dyDescent="0.2">
      <c r="B1432" t="s">
        <v>438</v>
      </c>
      <c r="C1432" s="1" t="s">
        <v>472</v>
      </c>
      <c r="D1432" t="str">
        <f t="shared" si="27"/>
        <v>RectangularHollowSections18x12x3/8</v>
      </c>
      <c r="E1432" s="46">
        <f t="shared" si="28"/>
        <v>60</v>
      </c>
      <c r="F1432">
        <v>0.34200000000000003</v>
      </c>
      <c r="G1432">
        <v>5</v>
      </c>
      <c r="H1432" t="s">
        <v>1247</v>
      </c>
      <c r="I1432">
        <v>2</v>
      </c>
    </row>
    <row r="1433" spans="2:9" x14ac:dyDescent="0.2">
      <c r="B1433" t="s">
        <v>438</v>
      </c>
      <c r="C1433" s="1" t="s">
        <v>473</v>
      </c>
      <c r="D1433" t="str">
        <f t="shared" si="27"/>
        <v>RectangularHollowSections18x12x5/16</v>
      </c>
      <c r="E1433" s="46">
        <f t="shared" si="28"/>
        <v>60</v>
      </c>
      <c r="F1433">
        <v>0.31</v>
      </c>
      <c r="G1433">
        <v>5</v>
      </c>
      <c r="H1433" t="s">
        <v>1247</v>
      </c>
      <c r="I1433">
        <v>2</v>
      </c>
    </row>
    <row r="1434" spans="2:9" x14ac:dyDescent="0.2">
      <c r="B1434" t="s">
        <v>438</v>
      </c>
      <c r="C1434" s="1" t="s">
        <v>474</v>
      </c>
      <c r="D1434" t="str">
        <f t="shared" si="27"/>
        <v>RectangularHollowSections18x6x5/8</v>
      </c>
      <c r="E1434" s="46">
        <f t="shared" si="28"/>
        <v>48</v>
      </c>
      <c r="F1434">
        <v>0.55800000000000005</v>
      </c>
      <c r="G1434">
        <v>4</v>
      </c>
      <c r="H1434" t="s">
        <v>1247</v>
      </c>
      <c r="I1434">
        <v>2</v>
      </c>
    </row>
    <row r="1435" spans="2:9" x14ac:dyDescent="0.2">
      <c r="B1435" t="s">
        <v>438</v>
      </c>
      <c r="C1435" s="1" t="s">
        <v>475</v>
      </c>
      <c r="D1435" t="str">
        <f t="shared" si="27"/>
        <v>RectangularHollowSections18x6x1/2</v>
      </c>
      <c r="E1435" s="46">
        <f t="shared" si="28"/>
        <v>48</v>
      </c>
      <c r="F1435">
        <v>0.45</v>
      </c>
      <c r="G1435">
        <v>4</v>
      </c>
      <c r="H1435" t="s">
        <v>1247</v>
      </c>
      <c r="I1435">
        <v>2</v>
      </c>
    </row>
    <row r="1436" spans="2:9" x14ac:dyDescent="0.2">
      <c r="B1436" t="s">
        <v>438</v>
      </c>
      <c r="C1436" s="1" t="s">
        <v>476</v>
      </c>
      <c r="D1436" t="str">
        <f t="shared" si="27"/>
        <v>RectangularHollowSections18x6x3/8</v>
      </c>
      <c r="E1436" s="46">
        <f t="shared" si="28"/>
        <v>48</v>
      </c>
      <c r="F1436">
        <v>0.34100000000000003</v>
      </c>
      <c r="G1436">
        <v>4</v>
      </c>
      <c r="H1436" t="s">
        <v>1247</v>
      </c>
      <c r="I1436">
        <v>2</v>
      </c>
    </row>
    <row r="1437" spans="2:9" x14ac:dyDescent="0.2">
      <c r="B1437" t="s">
        <v>438</v>
      </c>
      <c r="C1437" s="1" t="s">
        <v>477</v>
      </c>
      <c r="D1437" t="str">
        <f t="shared" si="27"/>
        <v>RectangularHollowSections18x6x5/16</v>
      </c>
      <c r="E1437" s="46">
        <f t="shared" si="28"/>
        <v>48</v>
      </c>
      <c r="F1437">
        <v>0.28499999999999998</v>
      </c>
      <c r="G1437">
        <v>4</v>
      </c>
      <c r="H1437" t="s">
        <v>1247</v>
      </c>
      <c r="I1437">
        <v>2</v>
      </c>
    </row>
    <row r="1438" spans="2:9" x14ac:dyDescent="0.2">
      <c r="B1438" t="s">
        <v>438</v>
      </c>
      <c r="C1438" s="1" t="s">
        <v>478</v>
      </c>
      <c r="D1438" t="str">
        <f t="shared" si="27"/>
        <v>RectangularHollowSections18x6x1/4</v>
      </c>
      <c r="E1438" s="46">
        <f t="shared" si="28"/>
        <v>48</v>
      </c>
      <c r="F1438">
        <v>0.22900000000000001</v>
      </c>
      <c r="G1438">
        <v>4</v>
      </c>
      <c r="H1438" t="s">
        <v>1247</v>
      </c>
      <c r="I1438">
        <v>2</v>
      </c>
    </row>
    <row r="1439" spans="2:9" x14ac:dyDescent="0.2">
      <c r="B1439" t="s">
        <v>438</v>
      </c>
      <c r="C1439" s="1" t="s">
        <v>479</v>
      </c>
      <c r="D1439" t="str">
        <f t="shared" si="27"/>
        <v>RectangularHollowSections16x12x5/8</v>
      </c>
      <c r="E1439" s="46">
        <f t="shared" si="28"/>
        <v>56.04</v>
      </c>
      <c r="F1439">
        <v>0.56100000000000005</v>
      </c>
      <c r="G1439">
        <v>4.67</v>
      </c>
      <c r="H1439" t="s">
        <v>1247</v>
      </c>
      <c r="I1439">
        <v>2</v>
      </c>
    </row>
    <row r="1440" spans="2:9" x14ac:dyDescent="0.2">
      <c r="B1440" t="s">
        <v>438</v>
      </c>
      <c r="C1440" s="1" t="s">
        <v>480</v>
      </c>
      <c r="D1440" t="str">
        <f t="shared" si="27"/>
        <v>RectangularHollowSections16x12x1/2</v>
      </c>
      <c r="E1440" s="46">
        <f t="shared" si="28"/>
        <v>56.04</v>
      </c>
      <c r="F1440">
        <v>0.45300000000000001</v>
      </c>
      <c r="G1440">
        <v>4.67</v>
      </c>
      <c r="H1440" t="s">
        <v>1247</v>
      </c>
      <c r="I1440">
        <v>2</v>
      </c>
    </row>
    <row r="1441" spans="2:9" x14ac:dyDescent="0.2">
      <c r="B1441" t="s">
        <v>438</v>
      </c>
      <c r="C1441" s="1" t="s">
        <v>481</v>
      </c>
      <c r="D1441" t="str">
        <f t="shared" si="27"/>
        <v>RectangularHollowSections16x12x3/8</v>
      </c>
      <c r="E1441" s="46">
        <f t="shared" si="28"/>
        <v>56.04</v>
      </c>
      <c r="F1441">
        <v>0.34200000000000003</v>
      </c>
      <c r="G1441">
        <v>4.67</v>
      </c>
      <c r="H1441" t="s">
        <v>1247</v>
      </c>
      <c r="I1441">
        <v>2</v>
      </c>
    </row>
    <row r="1442" spans="2:9" x14ac:dyDescent="0.2">
      <c r="B1442" t="s">
        <v>438</v>
      </c>
      <c r="C1442" s="1" t="s">
        <v>482</v>
      </c>
      <c r="D1442" t="str">
        <f t="shared" si="27"/>
        <v>RectangularHollowSections16x12x5/16</v>
      </c>
      <c r="E1442" s="46">
        <f t="shared" si="28"/>
        <v>56.04</v>
      </c>
      <c r="F1442">
        <v>0.28599999999999998</v>
      </c>
      <c r="G1442">
        <v>4.67</v>
      </c>
      <c r="H1442" t="s">
        <v>1247</v>
      </c>
      <c r="I1442">
        <v>2</v>
      </c>
    </row>
    <row r="1443" spans="2:9" x14ac:dyDescent="0.2">
      <c r="B1443" t="s">
        <v>438</v>
      </c>
      <c r="C1443" s="1" t="s">
        <v>483</v>
      </c>
      <c r="D1443" t="str">
        <f t="shared" si="27"/>
        <v>RectangularHollowSections16x8x5/8</v>
      </c>
      <c r="E1443" s="46">
        <f t="shared" si="28"/>
        <v>48</v>
      </c>
      <c r="F1443">
        <v>0.55800000000000005</v>
      </c>
      <c r="G1443">
        <v>4</v>
      </c>
      <c r="H1443" t="s">
        <v>1247</v>
      </c>
      <c r="I1443">
        <v>2</v>
      </c>
    </row>
    <row r="1444" spans="2:9" x14ac:dyDescent="0.2">
      <c r="B1444" t="s">
        <v>438</v>
      </c>
      <c r="C1444" s="1" t="s">
        <v>484</v>
      </c>
      <c r="D1444" t="str">
        <f t="shared" si="27"/>
        <v>RectangularHollowSections16x8x1/2</v>
      </c>
      <c r="E1444" s="46">
        <f t="shared" si="28"/>
        <v>48</v>
      </c>
      <c r="F1444">
        <v>0.45</v>
      </c>
      <c r="G1444">
        <v>4</v>
      </c>
      <c r="H1444" t="s">
        <v>1247</v>
      </c>
      <c r="I1444">
        <v>2</v>
      </c>
    </row>
    <row r="1445" spans="2:9" x14ac:dyDescent="0.2">
      <c r="B1445" t="s">
        <v>438</v>
      </c>
      <c r="C1445" s="1" t="s">
        <v>485</v>
      </c>
      <c r="D1445" t="str">
        <f t="shared" si="27"/>
        <v>RectangularHollowSections16x8x3/8</v>
      </c>
      <c r="E1445" s="46">
        <f t="shared" si="28"/>
        <v>48</v>
      </c>
      <c r="F1445">
        <v>0.34100000000000003</v>
      </c>
      <c r="G1445">
        <v>4</v>
      </c>
      <c r="H1445" t="s">
        <v>1247</v>
      </c>
      <c r="I1445">
        <v>2</v>
      </c>
    </row>
    <row r="1446" spans="2:9" x14ac:dyDescent="0.2">
      <c r="B1446" t="s">
        <v>438</v>
      </c>
      <c r="C1446" s="1" t="s">
        <v>486</v>
      </c>
      <c r="D1446" t="str">
        <f t="shared" si="27"/>
        <v>RectangularHollowSections16x8x5/16</v>
      </c>
      <c r="E1446" s="46">
        <f t="shared" si="28"/>
        <v>48</v>
      </c>
      <c r="F1446">
        <v>0.28499999999999998</v>
      </c>
      <c r="G1446">
        <v>4</v>
      </c>
      <c r="H1446" t="s">
        <v>1247</v>
      </c>
      <c r="I1446">
        <v>2</v>
      </c>
    </row>
    <row r="1447" spans="2:9" x14ac:dyDescent="0.2">
      <c r="B1447" t="s">
        <v>438</v>
      </c>
      <c r="C1447" s="1" t="s">
        <v>487</v>
      </c>
      <c r="D1447" t="str">
        <f t="shared" si="27"/>
        <v>RectangularHollowSections16x4x1/2</v>
      </c>
      <c r="E1447" s="46">
        <f t="shared" si="28"/>
        <v>39.96</v>
      </c>
      <c r="F1447">
        <v>0.44700000000000001</v>
      </c>
      <c r="G1447">
        <v>3.33</v>
      </c>
      <c r="H1447" t="s">
        <v>1247</v>
      </c>
      <c r="I1447">
        <v>2</v>
      </c>
    </row>
    <row r="1448" spans="2:9" x14ac:dyDescent="0.2">
      <c r="B1448" t="s">
        <v>438</v>
      </c>
      <c r="C1448" s="1" t="s">
        <v>488</v>
      </c>
      <c r="D1448" t="str">
        <f t="shared" si="27"/>
        <v>RectangularHollowSections16x4x3/8</v>
      </c>
      <c r="E1448" s="46">
        <f t="shared" si="28"/>
        <v>39.96</v>
      </c>
      <c r="F1448">
        <v>0.33900000000000002</v>
      </c>
      <c r="G1448">
        <v>3.33</v>
      </c>
      <c r="H1448" t="s">
        <v>1247</v>
      </c>
      <c r="I1448">
        <v>2</v>
      </c>
    </row>
    <row r="1449" spans="2:9" x14ac:dyDescent="0.2">
      <c r="B1449" t="s">
        <v>438</v>
      </c>
      <c r="C1449" s="1" t="s">
        <v>489</v>
      </c>
      <c r="D1449" t="str">
        <f t="shared" si="27"/>
        <v>RectangularHollowSections16x4x5/16</v>
      </c>
      <c r="E1449" s="46">
        <f t="shared" si="28"/>
        <v>39.96</v>
      </c>
      <c r="F1449">
        <v>0.28399999999999997</v>
      </c>
      <c r="G1449">
        <v>3.33</v>
      </c>
      <c r="H1449" t="s">
        <v>1247</v>
      </c>
      <c r="I1449">
        <v>2</v>
      </c>
    </row>
    <row r="1450" spans="2:9" x14ac:dyDescent="0.2">
      <c r="B1450" t="s">
        <v>438</v>
      </c>
      <c r="C1450" s="1" t="s">
        <v>490</v>
      </c>
      <c r="D1450" t="str">
        <f t="shared" si="27"/>
        <v>RectangularHollowSections14x12x1/2</v>
      </c>
      <c r="E1450" s="46">
        <f t="shared" si="28"/>
        <v>50.400000000000006</v>
      </c>
      <c r="F1450">
        <v>0.45200000000000001</v>
      </c>
      <c r="G1450">
        <v>4.2</v>
      </c>
      <c r="H1450" t="s">
        <v>1247</v>
      </c>
      <c r="I1450">
        <v>2</v>
      </c>
    </row>
    <row r="1451" spans="2:9" x14ac:dyDescent="0.2">
      <c r="B1451" t="s">
        <v>438</v>
      </c>
      <c r="C1451" s="1" t="s">
        <v>491</v>
      </c>
      <c r="D1451" t="str">
        <f t="shared" si="27"/>
        <v>RectangularHollowSections14x12x3/8</v>
      </c>
      <c r="E1451" s="46">
        <f t="shared" si="28"/>
        <v>50.760000000000005</v>
      </c>
      <c r="F1451">
        <v>0.34100000000000003</v>
      </c>
      <c r="G1451">
        <v>4.2300000000000004</v>
      </c>
      <c r="H1451" t="s">
        <v>1247</v>
      </c>
      <c r="I1451">
        <v>2</v>
      </c>
    </row>
    <row r="1452" spans="2:9" x14ac:dyDescent="0.2">
      <c r="B1452" t="s">
        <v>438</v>
      </c>
      <c r="C1452" s="1" t="s">
        <v>492</v>
      </c>
      <c r="D1452" t="str">
        <f t="shared" si="27"/>
        <v>RectangularHollowSections14x10x5/8</v>
      </c>
      <c r="E1452" s="46">
        <f t="shared" si="28"/>
        <v>48</v>
      </c>
      <c r="F1452">
        <v>0.55800000000000005</v>
      </c>
      <c r="G1452">
        <v>4</v>
      </c>
      <c r="H1452" t="s">
        <v>1247</v>
      </c>
      <c r="I1452">
        <v>2</v>
      </c>
    </row>
    <row r="1453" spans="2:9" x14ac:dyDescent="0.2">
      <c r="B1453" t="s">
        <v>438</v>
      </c>
      <c r="C1453" s="1" t="s">
        <v>493</v>
      </c>
      <c r="D1453" t="str">
        <f t="shared" si="27"/>
        <v>RectangularHollowSections14x10x1/2</v>
      </c>
      <c r="E1453" s="46">
        <f t="shared" si="28"/>
        <v>48</v>
      </c>
      <c r="F1453">
        <v>0.45</v>
      </c>
      <c r="G1453">
        <v>4</v>
      </c>
      <c r="H1453" t="s">
        <v>1247</v>
      </c>
      <c r="I1453">
        <v>2</v>
      </c>
    </row>
    <row r="1454" spans="2:9" x14ac:dyDescent="0.2">
      <c r="B1454" t="s">
        <v>438</v>
      </c>
      <c r="C1454" s="1" t="s">
        <v>494</v>
      </c>
      <c r="D1454" t="str">
        <f t="shared" si="27"/>
        <v>RectangularHollowSections14x10x3/8</v>
      </c>
      <c r="E1454" s="46">
        <f t="shared" si="28"/>
        <v>48</v>
      </c>
      <c r="F1454">
        <v>0.34100000000000003</v>
      </c>
      <c r="G1454">
        <v>4</v>
      </c>
      <c r="H1454" t="s">
        <v>1247</v>
      </c>
      <c r="I1454">
        <v>2</v>
      </c>
    </row>
    <row r="1455" spans="2:9" x14ac:dyDescent="0.2">
      <c r="B1455" t="s">
        <v>438</v>
      </c>
      <c r="C1455" s="1" t="s">
        <v>495</v>
      </c>
      <c r="D1455" t="str">
        <f t="shared" si="27"/>
        <v>RectangularHollowSections14x10x5/16</v>
      </c>
      <c r="E1455" s="46">
        <f t="shared" si="28"/>
        <v>48</v>
      </c>
      <c r="F1455">
        <v>0.28499999999999998</v>
      </c>
      <c r="G1455">
        <v>4</v>
      </c>
      <c r="H1455" t="s">
        <v>1247</v>
      </c>
      <c r="I1455">
        <v>2</v>
      </c>
    </row>
    <row r="1456" spans="2:9" x14ac:dyDescent="0.2">
      <c r="B1456" t="s">
        <v>438</v>
      </c>
      <c r="C1456" s="1" t="s">
        <v>496</v>
      </c>
      <c r="D1456" t="str">
        <f t="shared" si="27"/>
        <v>RectangularHollowSections14x10x1/4</v>
      </c>
      <c r="E1456" s="46">
        <f t="shared" si="28"/>
        <v>48</v>
      </c>
      <c r="F1456">
        <v>0.22900000000000001</v>
      </c>
      <c r="G1456">
        <v>4</v>
      </c>
      <c r="H1456" t="s">
        <v>1247</v>
      </c>
      <c r="I1456">
        <v>2</v>
      </c>
    </row>
    <row r="1457" spans="2:9" x14ac:dyDescent="0.2">
      <c r="B1457" t="s">
        <v>438</v>
      </c>
      <c r="C1457" s="1" t="s">
        <v>497</v>
      </c>
      <c r="D1457" t="str">
        <f t="shared" si="27"/>
        <v>RectangularHollowSections14x6x5/8</v>
      </c>
      <c r="E1457" s="46">
        <f t="shared" si="28"/>
        <v>39.96</v>
      </c>
      <c r="F1457">
        <v>0.55300000000000005</v>
      </c>
      <c r="G1457">
        <v>3.33</v>
      </c>
      <c r="H1457" t="s">
        <v>1247</v>
      </c>
      <c r="I1457">
        <v>2</v>
      </c>
    </row>
    <row r="1458" spans="2:9" x14ac:dyDescent="0.2">
      <c r="B1458" t="s">
        <v>438</v>
      </c>
      <c r="C1458" s="1" t="s">
        <v>498</v>
      </c>
      <c r="D1458" t="str">
        <f t="shared" si="27"/>
        <v>RectangularHollowSections14x6x1/2</v>
      </c>
      <c r="E1458" s="46">
        <f t="shared" si="28"/>
        <v>39.96</v>
      </c>
      <c r="F1458">
        <v>0.44700000000000001</v>
      </c>
      <c r="G1458">
        <v>3.33</v>
      </c>
      <c r="H1458" t="s">
        <v>1247</v>
      </c>
      <c r="I1458">
        <v>2</v>
      </c>
    </row>
    <row r="1459" spans="2:9" x14ac:dyDescent="0.2">
      <c r="B1459" t="s">
        <v>438</v>
      </c>
      <c r="C1459" s="1" t="s">
        <v>499</v>
      </c>
      <c r="D1459" t="str">
        <f t="shared" si="27"/>
        <v>RectangularHollowSections14x6x3/8</v>
      </c>
      <c r="E1459" s="46">
        <f t="shared" si="28"/>
        <v>39.96</v>
      </c>
      <c r="F1459">
        <v>0.33900000000000002</v>
      </c>
      <c r="G1459">
        <v>3.33</v>
      </c>
      <c r="H1459" t="s">
        <v>1247</v>
      </c>
      <c r="I1459">
        <v>2</v>
      </c>
    </row>
    <row r="1460" spans="2:9" x14ac:dyDescent="0.2">
      <c r="B1460" t="s">
        <v>438</v>
      </c>
      <c r="C1460" s="1" t="s">
        <v>500</v>
      </c>
      <c r="D1460" t="str">
        <f t="shared" si="27"/>
        <v>RectangularHollowSections14x6x5/16</v>
      </c>
      <c r="E1460" s="46">
        <f t="shared" si="28"/>
        <v>39.96</v>
      </c>
      <c r="F1460">
        <v>0.28399999999999997</v>
      </c>
      <c r="G1460">
        <v>3.33</v>
      </c>
      <c r="H1460" t="s">
        <v>1247</v>
      </c>
      <c r="I1460">
        <v>2</v>
      </c>
    </row>
    <row r="1461" spans="2:9" x14ac:dyDescent="0.2">
      <c r="B1461" t="s">
        <v>438</v>
      </c>
      <c r="C1461" s="1" t="s">
        <v>501</v>
      </c>
      <c r="D1461" t="str">
        <f t="shared" si="27"/>
        <v>RectangularHollowSections14x6x1/4</v>
      </c>
      <c r="E1461" s="46">
        <f t="shared" si="28"/>
        <v>39.96</v>
      </c>
      <c r="F1461">
        <v>0.22900000000000001</v>
      </c>
      <c r="G1461">
        <v>3.33</v>
      </c>
      <c r="H1461" t="s">
        <v>1247</v>
      </c>
      <c r="I1461">
        <v>2</v>
      </c>
    </row>
    <row r="1462" spans="2:9" x14ac:dyDescent="0.2">
      <c r="B1462" t="s">
        <v>438</v>
      </c>
      <c r="C1462" s="1" t="s">
        <v>502</v>
      </c>
      <c r="D1462" t="str">
        <f t="shared" si="27"/>
        <v>RectangularHollowSections14x6x3/16</v>
      </c>
      <c r="E1462" s="46">
        <f t="shared" si="28"/>
        <v>39.96</v>
      </c>
      <c r="F1462">
        <v>0.17199999999999999</v>
      </c>
      <c r="G1462">
        <v>3.33</v>
      </c>
      <c r="H1462" t="s">
        <v>1247</v>
      </c>
      <c r="I1462">
        <v>2</v>
      </c>
    </row>
    <row r="1463" spans="2:9" x14ac:dyDescent="0.2">
      <c r="B1463" t="s">
        <v>438</v>
      </c>
      <c r="C1463" s="1" t="s">
        <v>503</v>
      </c>
      <c r="D1463" t="str">
        <f t="shared" ref="D1463:D1526" si="29">SUBSTITUTE(B1463&amp;C1463," ","")</f>
        <v>RectangularHollowSections14x4x5/8</v>
      </c>
      <c r="E1463" s="46">
        <f t="shared" si="28"/>
        <v>36</v>
      </c>
      <c r="F1463">
        <v>0.55000000000000004</v>
      </c>
      <c r="G1463">
        <v>3</v>
      </c>
      <c r="H1463" t="s">
        <v>1247</v>
      </c>
      <c r="I1463">
        <v>2</v>
      </c>
    </row>
    <row r="1464" spans="2:9" x14ac:dyDescent="0.2">
      <c r="B1464" t="s">
        <v>438</v>
      </c>
      <c r="C1464" s="1" t="s">
        <v>504</v>
      </c>
      <c r="D1464" t="str">
        <f t="shared" si="29"/>
        <v>RectangularHollowSections14x4x1/2</v>
      </c>
      <c r="E1464" s="46">
        <f t="shared" ref="E1464:E1527" si="30">G1464*12</f>
        <v>36</v>
      </c>
      <c r="F1464">
        <v>0.44500000000000001</v>
      </c>
      <c r="G1464">
        <v>3</v>
      </c>
      <c r="H1464" t="s">
        <v>1247</v>
      </c>
      <c r="I1464">
        <v>2</v>
      </c>
    </row>
    <row r="1465" spans="2:9" x14ac:dyDescent="0.2">
      <c r="B1465" t="s">
        <v>438</v>
      </c>
      <c r="C1465" s="1" t="s">
        <v>505</v>
      </c>
      <c r="D1465" t="str">
        <f t="shared" si="29"/>
        <v>RectangularHollowSections14x4x3/8</v>
      </c>
      <c r="E1465" s="46">
        <f t="shared" si="30"/>
        <v>36</v>
      </c>
      <c r="F1465">
        <v>0.33800000000000002</v>
      </c>
      <c r="G1465">
        <v>3</v>
      </c>
      <c r="H1465" t="s">
        <v>1247</v>
      </c>
      <c r="I1465">
        <v>2</v>
      </c>
    </row>
    <row r="1466" spans="2:9" x14ac:dyDescent="0.2">
      <c r="B1466" t="s">
        <v>438</v>
      </c>
      <c r="C1466" s="1" t="s">
        <v>506</v>
      </c>
      <c r="D1466" t="str">
        <f t="shared" si="29"/>
        <v>RectangularHollowSections14x4x5/16</v>
      </c>
      <c r="E1466" s="46">
        <f t="shared" si="30"/>
        <v>36</v>
      </c>
      <c r="F1466">
        <v>0.28299999999999997</v>
      </c>
      <c r="G1466">
        <v>3</v>
      </c>
      <c r="H1466" t="s">
        <v>1247</v>
      </c>
      <c r="I1466">
        <v>2</v>
      </c>
    </row>
    <row r="1467" spans="2:9" x14ac:dyDescent="0.2">
      <c r="B1467" t="s">
        <v>438</v>
      </c>
      <c r="C1467" s="1" t="s">
        <v>507</v>
      </c>
      <c r="D1467" t="str">
        <f t="shared" si="29"/>
        <v>RectangularHollowSections14x4x1/4</v>
      </c>
      <c r="E1467" s="46">
        <f t="shared" si="30"/>
        <v>36</v>
      </c>
      <c r="F1467">
        <v>0.22800000000000001</v>
      </c>
      <c r="G1467">
        <v>3</v>
      </c>
      <c r="H1467" t="s">
        <v>1247</v>
      </c>
      <c r="I1467">
        <v>2</v>
      </c>
    </row>
    <row r="1468" spans="2:9" x14ac:dyDescent="0.2">
      <c r="B1468" t="s">
        <v>438</v>
      </c>
      <c r="C1468" s="1" t="s">
        <v>508</v>
      </c>
      <c r="D1468" t="str">
        <f t="shared" si="29"/>
        <v>RectangularHollowSections14x4x3/16</v>
      </c>
      <c r="E1468" s="46">
        <f t="shared" si="30"/>
        <v>36</v>
      </c>
      <c r="F1468">
        <v>0.17100000000000001</v>
      </c>
      <c r="G1468">
        <v>3</v>
      </c>
      <c r="H1468" t="s">
        <v>1247</v>
      </c>
      <c r="I1468">
        <v>2</v>
      </c>
    </row>
    <row r="1469" spans="2:9" x14ac:dyDescent="0.2">
      <c r="B1469" t="s">
        <v>438</v>
      </c>
      <c r="C1469" s="1" t="s">
        <v>509</v>
      </c>
      <c r="D1469" t="str">
        <f t="shared" si="29"/>
        <v>RectangularHollowSections12x10x5/8</v>
      </c>
      <c r="E1469" s="46">
        <f t="shared" si="30"/>
        <v>44.04</v>
      </c>
      <c r="F1469">
        <v>0.59</v>
      </c>
      <c r="G1469">
        <v>3.67</v>
      </c>
      <c r="H1469" t="s">
        <v>1247</v>
      </c>
      <c r="I1469">
        <v>2</v>
      </c>
    </row>
    <row r="1470" spans="2:9" x14ac:dyDescent="0.2">
      <c r="B1470" t="s">
        <v>438</v>
      </c>
      <c r="C1470" s="1" t="s">
        <v>510</v>
      </c>
      <c r="D1470" t="str">
        <f t="shared" si="29"/>
        <v>RectangularHollowSections12x10x1/2</v>
      </c>
      <c r="E1470" s="46">
        <f t="shared" si="30"/>
        <v>44.04</v>
      </c>
      <c r="F1470">
        <v>0.44900000000000001</v>
      </c>
      <c r="G1470">
        <v>3.67</v>
      </c>
      <c r="H1470" t="s">
        <v>1247</v>
      </c>
      <c r="I1470">
        <v>2</v>
      </c>
    </row>
    <row r="1471" spans="2:9" x14ac:dyDescent="0.2">
      <c r="B1471" t="s">
        <v>438</v>
      </c>
      <c r="C1471" s="1" t="s">
        <v>511</v>
      </c>
      <c r="D1471" t="str">
        <f t="shared" si="29"/>
        <v>RectangularHollowSections12x10x3/8</v>
      </c>
      <c r="E1471" s="46">
        <f t="shared" si="30"/>
        <v>44.04</v>
      </c>
      <c r="F1471">
        <v>0.34</v>
      </c>
      <c r="G1471">
        <v>3.67</v>
      </c>
      <c r="H1471" t="s">
        <v>1247</v>
      </c>
      <c r="I1471">
        <v>2</v>
      </c>
    </row>
    <row r="1472" spans="2:9" x14ac:dyDescent="0.2">
      <c r="B1472" t="s">
        <v>438</v>
      </c>
      <c r="C1472" s="1" t="s">
        <v>512</v>
      </c>
      <c r="D1472" t="str">
        <f t="shared" si="29"/>
        <v>RectangularHollowSections12x10x5/16</v>
      </c>
      <c r="E1472" s="46">
        <f t="shared" si="30"/>
        <v>44.04</v>
      </c>
      <c r="F1472">
        <v>0.28499999999999998</v>
      </c>
      <c r="G1472">
        <v>3.67</v>
      </c>
      <c r="H1472" t="s">
        <v>1247</v>
      </c>
      <c r="I1472">
        <v>2</v>
      </c>
    </row>
    <row r="1473" spans="2:9" x14ac:dyDescent="0.2">
      <c r="B1473" t="s">
        <v>438</v>
      </c>
      <c r="C1473" s="1" t="s">
        <v>513</v>
      </c>
      <c r="D1473" t="str">
        <f t="shared" si="29"/>
        <v>RectangularHollowSections12x10x1/4</v>
      </c>
      <c r="E1473" s="46">
        <f t="shared" si="30"/>
        <v>44.04</v>
      </c>
      <c r="F1473">
        <v>0.22900000000000001</v>
      </c>
      <c r="G1473">
        <v>3.67</v>
      </c>
      <c r="H1473" t="s">
        <v>1247</v>
      </c>
      <c r="I1473">
        <v>2</v>
      </c>
    </row>
    <row r="1474" spans="2:9" x14ac:dyDescent="0.2">
      <c r="B1474" t="s">
        <v>438</v>
      </c>
      <c r="C1474" s="1" t="s">
        <v>514</v>
      </c>
      <c r="D1474" t="str">
        <f t="shared" si="29"/>
        <v>RectangularHollowSections12x8x5/8</v>
      </c>
      <c r="E1474" s="46">
        <f t="shared" si="30"/>
        <v>39.96</v>
      </c>
      <c r="F1474">
        <v>0.55300000000000005</v>
      </c>
      <c r="G1474">
        <v>3.33</v>
      </c>
      <c r="H1474" t="s">
        <v>1247</v>
      </c>
      <c r="I1474">
        <v>2</v>
      </c>
    </row>
    <row r="1475" spans="2:9" x14ac:dyDescent="0.2">
      <c r="B1475" t="s">
        <v>438</v>
      </c>
      <c r="C1475" s="1" t="s">
        <v>515</v>
      </c>
      <c r="D1475" t="str">
        <f t="shared" si="29"/>
        <v>RectangularHollowSections12x8x1/2</v>
      </c>
      <c r="E1475" s="46">
        <f t="shared" si="30"/>
        <v>39.96</v>
      </c>
      <c r="F1475">
        <v>0.44700000000000001</v>
      </c>
      <c r="G1475">
        <v>3.33</v>
      </c>
      <c r="H1475" t="s">
        <v>1247</v>
      </c>
      <c r="I1475">
        <v>2</v>
      </c>
    </row>
    <row r="1476" spans="2:9" x14ac:dyDescent="0.2">
      <c r="B1476" t="s">
        <v>438</v>
      </c>
      <c r="C1476" s="1" t="s">
        <v>516</v>
      </c>
      <c r="D1476" t="str">
        <f t="shared" si="29"/>
        <v>RectangularHollowSections12x8x3/8</v>
      </c>
      <c r="E1476" s="46">
        <f t="shared" si="30"/>
        <v>39.96</v>
      </c>
      <c r="F1476">
        <v>0.33900000000000002</v>
      </c>
      <c r="G1476">
        <v>3.33</v>
      </c>
      <c r="H1476" t="s">
        <v>1247</v>
      </c>
      <c r="I1476">
        <v>2</v>
      </c>
    </row>
    <row r="1477" spans="2:9" x14ac:dyDescent="0.2">
      <c r="B1477" t="s">
        <v>438</v>
      </c>
      <c r="C1477" s="1" t="s">
        <v>517</v>
      </c>
      <c r="D1477" t="str">
        <f t="shared" si="29"/>
        <v>RectangularHollowSections12x8x5/16</v>
      </c>
      <c r="E1477" s="46">
        <f t="shared" si="30"/>
        <v>39.96</v>
      </c>
      <c r="F1477">
        <v>0.28399999999999997</v>
      </c>
      <c r="G1477">
        <v>3.33</v>
      </c>
      <c r="H1477" t="s">
        <v>1247</v>
      </c>
      <c r="I1477">
        <v>2</v>
      </c>
    </row>
    <row r="1478" spans="2:9" x14ac:dyDescent="0.2">
      <c r="B1478" t="s">
        <v>438</v>
      </c>
      <c r="C1478" s="1" t="s">
        <v>518</v>
      </c>
      <c r="D1478" t="str">
        <f t="shared" si="29"/>
        <v>RectangularHollowSections12x8x1/4</v>
      </c>
      <c r="E1478" s="46">
        <f t="shared" si="30"/>
        <v>39.96</v>
      </c>
      <c r="F1478">
        <v>0.22900000000000001</v>
      </c>
      <c r="G1478">
        <v>3.33</v>
      </c>
      <c r="H1478" t="s">
        <v>1247</v>
      </c>
      <c r="I1478">
        <v>2</v>
      </c>
    </row>
    <row r="1479" spans="2:9" x14ac:dyDescent="0.2">
      <c r="B1479" t="s">
        <v>438</v>
      </c>
      <c r="C1479" s="1" t="s">
        <v>519</v>
      </c>
      <c r="D1479" t="str">
        <f t="shared" si="29"/>
        <v>RectangularHollowSections12x8x3/16</v>
      </c>
      <c r="E1479" s="46">
        <f t="shared" si="30"/>
        <v>39.96</v>
      </c>
      <c r="F1479">
        <v>0.17199999999999999</v>
      </c>
      <c r="G1479">
        <v>3.33</v>
      </c>
      <c r="H1479" t="s">
        <v>1247</v>
      </c>
      <c r="I1479">
        <v>2</v>
      </c>
    </row>
    <row r="1480" spans="2:9" x14ac:dyDescent="0.2">
      <c r="B1480" t="s">
        <v>438</v>
      </c>
      <c r="C1480" s="1" t="s">
        <v>520</v>
      </c>
      <c r="D1480" t="str">
        <f t="shared" si="29"/>
        <v>RectangularHollowSections12x6x5/8</v>
      </c>
      <c r="E1480" s="46">
        <f t="shared" si="30"/>
        <v>36</v>
      </c>
      <c r="F1480">
        <v>0.55000000000000004</v>
      </c>
      <c r="G1480">
        <v>3</v>
      </c>
      <c r="H1480" t="s">
        <v>1247</v>
      </c>
      <c r="I1480">
        <v>2</v>
      </c>
    </row>
    <row r="1481" spans="2:9" x14ac:dyDescent="0.2">
      <c r="B1481" t="s">
        <v>438</v>
      </c>
      <c r="C1481" s="1" t="s">
        <v>521</v>
      </c>
      <c r="D1481" t="str">
        <f t="shared" si="29"/>
        <v>RectangularHollowSections12x6x1/2</v>
      </c>
      <c r="E1481" s="46">
        <f t="shared" si="30"/>
        <v>36</v>
      </c>
      <c r="F1481">
        <v>0.44500000000000001</v>
      </c>
      <c r="G1481">
        <v>3</v>
      </c>
      <c r="H1481" t="s">
        <v>1247</v>
      </c>
      <c r="I1481">
        <v>2</v>
      </c>
    </row>
    <row r="1482" spans="2:9" x14ac:dyDescent="0.2">
      <c r="B1482" t="s">
        <v>438</v>
      </c>
      <c r="C1482" s="1" t="s">
        <v>522</v>
      </c>
      <c r="D1482" t="str">
        <f t="shared" si="29"/>
        <v>RectangularHollowSections12x6x3/8</v>
      </c>
      <c r="E1482" s="46">
        <f t="shared" si="30"/>
        <v>36</v>
      </c>
      <c r="F1482">
        <v>0.33800000000000002</v>
      </c>
      <c r="G1482">
        <v>3</v>
      </c>
      <c r="H1482" t="s">
        <v>1247</v>
      </c>
      <c r="I1482">
        <v>2</v>
      </c>
    </row>
    <row r="1483" spans="2:9" x14ac:dyDescent="0.2">
      <c r="B1483" t="s">
        <v>438</v>
      </c>
      <c r="C1483" s="1" t="s">
        <v>523</v>
      </c>
      <c r="D1483" t="str">
        <f t="shared" si="29"/>
        <v>RectangularHollowSections12x6x5/16</v>
      </c>
      <c r="E1483" s="46">
        <f t="shared" si="30"/>
        <v>36</v>
      </c>
      <c r="F1483">
        <v>0.28299999999999997</v>
      </c>
      <c r="G1483">
        <v>3</v>
      </c>
      <c r="H1483" t="s">
        <v>1247</v>
      </c>
      <c r="I1483">
        <v>2</v>
      </c>
    </row>
    <row r="1484" spans="2:9" x14ac:dyDescent="0.2">
      <c r="B1484" t="s">
        <v>438</v>
      </c>
      <c r="C1484" s="1" t="s">
        <v>524</v>
      </c>
      <c r="D1484" t="str">
        <f t="shared" si="29"/>
        <v>RectangularHollowSections12x6x1/4</v>
      </c>
      <c r="E1484" s="46">
        <f t="shared" si="30"/>
        <v>36</v>
      </c>
      <c r="F1484">
        <v>0.22800000000000001</v>
      </c>
      <c r="G1484">
        <v>3</v>
      </c>
      <c r="H1484" t="s">
        <v>1247</v>
      </c>
      <c r="I1484">
        <v>2</v>
      </c>
    </row>
    <row r="1485" spans="2:9" x14ac:dyDescent="0.2">
      <c r="B1485" t="s">
        <v>438</v>
      </c>
      <c r="C1485" s="1" t="s">
        <v>525</v>
      </c>
      <c r="D1485" t="str">
        <f t="shared" si="29"/>
        <v>RectangularHollowSections12x6x3/16</v>
      </c>
      <c r="E1485" s="46">
        <f t="shared" si="30"/>
        <v>36</v>
      </c>
      <c r="F1485">
        <v>0.17100000000000001</v>
      </c>
      <c r="G1485">
        <v>3</v>
      </c>
      <c r="H1485" t="s">
        <v>1247</v>
      </c>
      <c r="I1485">
        <v>2</v>
      </c>
    </row>
    <row r="1486" spans="2:9" x14ac:dyDescent="0.2">
      <c r="B1486" t="s">
        <v>438</v>
      </c>
      <c r="C1486" s="1" t="s">
        <v>526</v>
      </c>
      <c r="D1486" t="str">
        <f t="shared" si="29"/>
        <v>RectangularHollowSections12x4x5/8</v>
      </c>
      <c r="E1486" s="46">
        <f t="shared" si="30"/>
        <v>31.92</v>
      </c>
      <c r="F1486">
        <v>0.54600000000000004</v>
      </c>
      <c r="G1486">
        <v>2.66</v>
      </c>
      <c r="H1486" t="s">
        <v>1247</v>
      </c>
      <c r="I1486">
        <v>2</v>
      </c>
    </row>
    <row r="1487" spans="2:9" x14ac:dyDescent="0.2">
      <c r="B1487" t="s">
        <v>438</v>
      </c>
      <c r="C1487" s="1" t="s">
        <v>527</v>
      </c>
      <c r="D1487" t="str">
        <f t="shared" si="29"/>
        <v>RectangularHollowSections12x4x1/2</v>
      </c>
      <c r="E1487" s="46">
        <f t="shared" si="30"/>
        <v>31.92</v>
      </c>
      <c r="F1487">
        <v>0.443</v>
      </c>
      <c r="G1487">
        <v>2.66</v>
      </c>
      <c r="H1487" t="s">
        <v>1247</v>
      </c>
      <c r="I1487">
        <v>2</v>
      </c>
    </row>
    <row r="1488" spans="2:9" x14ac:dyDescent="0.2">
      <c r="B1488" t="s">
        <v>438</v>
      </c>
      <c r="C1488" s="1" t="s">
        <v>528</v>
      </c>
      <c r="D1488" t="str">
        <f t="shared" si="29"/>
        <v>RectangularHollowSections12x4x3/8</v>
      </c>
      <c r="E1488" s="46">
        <f t="shared" si="30"/>
        <v>31.92</v>
      </c>
      <c r="F1488">
        <v>0.33700000000000002</v>
      </c>
      <c r="G1488">
        <v>2.66</v>
      </c>
      <c r="H1488" t="s">
        <v>1247</v>
      </c>
      <c r="I1488">
        <v>2</v>
      </c>
    </row>
    <row r="1489" spans="2:9" x14ac:dyDescent="0.2">
      <c r="B1489" t="s">
        <v>438</v>
      </c>
      <c r="C1489" s="1" t="s">
        <v>529</v>
      </c>
      <c r="D1489" t="str">
        <f t="shared" si="29"/>
        <v>RectangularHollowSections12x4x5/16</v>
      </c>
      <c r="E1489" s="46">
        <f t="shared" si="30"/>
        <v>31.92</v>
      </c>
      <c r="F1489">
        <v>0.28199999999999997</v>
      </c>
      <c r="G1489">
        <v>2.66</v>
      </c>
      <c r="H1489" t="s">
        <v>1247</v>
      </c>
      <c r="I1489">
        <v>2</v>
      </c>
    </row>
    <row r="1490" spans="2:9" x14ac:dyDescent="0.2">
      <c r="B1490" t="s">
        <v>438</v>
      </c>
      <c r="C1490" s="1" t="s">
        <v>530</v>
      </c>
      <c r="D1490" t="str">
        <f t="shared" si="29"/>
        <v>RectangularHollowSections12x4x1/4</v>
      </c>
      <c r="E1490" s="46">
        <f t="shared" si="30"/>
        <v>31.92</v>
      </c>
      <c r="F1490">
        <v>0.22800000000000001</v>
      </c>
      <c r="G1490">
        <v>2.66</v>
      </c>
      <c r="H1490" t="s">
        <v>1247</v>
      </c>
      <c r="I1490">
        <v>2</v>
      </c>
    </row>
    <row r="1491" spans="2:9" x14ac:dyDescent="0.2">
      <c r="B1491" t="s">
        <v>438</v>
      </c>
      <c r="C1491" s="1" t="s">
        <v>531</v>
      </c>
      <c r="D1491" t="str">
        <f t="shared" si="29"/>
        <v>RectangularHollowSections12x4x3/16</v>
      </c>
      <c r="E1491" s="46">
        <f t="shared" si="30"/>
        <v>31.92</v>
      </c>
      <c r="F1491">
        <v>0.17100000000000001</v>
      </c>
      <c r="G1491">
        <v>2.66</v>
      </c>
      <c r="H1491" t="s">
        <v>1247</v>
      </c>
      <c r="I1491">
        <v>2</v>
      </c>
    </row>
    <row r="1492" spans="2:9" x14ac:dyDescent="0.2">
      <c r="B1492" t="s">
        <v>438</v>
      </c>
      <c r="C1492" s="1" t="s">
        <v>532</v>
      </c>
      <c r="D1492" t="str">
        <f t="shared" si="29"/>
        <v>RectangularHollowSections12x31/2x3/8</v>
      </c>
      <c r="E1492" s="46">
        <f t="shared" si="30"/>
        <v>29.759999999999998</v>
      </c>
      <c r="F1492">
        <v>0.33600000000000002</v>
      </c>
      <c r="G1492">
        <v>2.48</v>
      </c>
      <c r="H1492" t="s">
        <v>1247</v>
      </c>
      <c r="I1492">
        <v>2</v>
      </c>
    </row>
    <row r="1493" spans="2:9" x14ac:dyDescent="0.2">
      <c r="B1493" t="s">
        <v>438</v>
      </c>
      <c r="C1493" s="1" t="s">
        <v>533</v>
      </c>
      <c r="D1493" t="str">
        <f t="shared" si="29"/>
        <v>RectangularHollowSections12x31/2x5/16</v>
      </c>
      <c r="E1493" s="46">
        <f t="shared" si="30"/>
        <v>30</v>
      </c>
      <c r="F1493">
        <v>0.28199999999999997</v>
      </c>
      <c r="G1493">
        <v>2.5</v>
      </c>
      <c r="H1493" t="s">
        <v>1247</v>
      </c>
      <c r="I1493">
        <v>2</v>
      </c>
    </row>
    <row r="1494" spans="2:9" x14ac:dyDescent="0.2">
      <c r="B1494" t="s">
        <v>438</v>
      </c>
      <c r="C1494" s="1" t="s">
        <v>534</v>
      </c>
      <c r="D1494" t="str">
        <f t="shared" si="29"/>
        <v>RectangularHollowSections12x3x5/16</v>
      </c>
      <c r="E1494" s="46">
        <f t="shared" si="30"/>
        <v>29.04</v>
      </c>
      <c r="F1494">
        <v>0.28199999999999997</v>
      </c>
      <c r="G1494">
        <v>2.42</v>
      </c>
      <c r="H1494" t="s">
        <v>1247</v>
      </c>
      <c r="I1494">
        <v>2</v>
      </c>
    </row>
    <row r="1495" spans="2:9" x14ac:dyDescent="0.2">
      <c r="B1495" t="s">
        <v>438</v>
      </c>
      <c r="C1495" s="1" t="s">
        <v>535</v>
      </c>
      <c r="D1495" t="str">
        <f t="shared" si="29"/>
        <v>RectangularHollowSections12x3x1/4</v>
      </c>
      <c r="E1495" s="46">
        <f t="shared" si="30"/>
        <v>29.160000000000004</v>
      </c>
      <c r="F1495">
        <v>0.22700000000000001</v>
      </c>
      <c r="G1495">
        <v>2.4300000000000002</v>
      </c>
      <c r="H1495" t="s">
        <v>1247</v>
      </c>
      <c r="I1495">
        <v>2</v>
      </c>
    </row>
    <row r="1496" spans="2:9" x14ac:dyDescent="0.2">
      <c r="B1496" t="s">
        <v>438</v>
      </c>
      <c r="C1496" s="1" t="s">
        <v>536</v>
      </c>
      <c r="D1496" t="str">
        <f t="shared" si="29"/>
        <v>RectangularHollowSections12x3x3/16</v>
      </c>
      <c r="E1496" s="46">
        <f t="shared" si="30"/>
        <v>29.400000000000002</v>
      </c>
      <c r="F1496">
        <v>0.17100000000000001</v>
      </c>
      <c r="G1496">
        <v>2.4500000000000002</v>
      </c>
      <c r="H1496" t="s">
        <v>1247</v>
      </c>
      <c r="I1496">
        <v>2</v>
      </c>
    </row>
    <row r="1497" spans="2:9" x14ac:dyDescent="0.2">
      <c r="B1497" t="s">
        <v>438</v>
      </c>
      <c r="C1497" s="1" t="s">
        <v>537</v>
      </c>
      <c r="D1497" t="str">
        <f t="shared" si="29"/>
        <v>RectangularHollowSections12x2x1/4</v>
      </c>
      <c r="E1497" s="46">
        <f t="shared" si="30"/>
        <v>27.240000000000002</v>
      </c>
      <c r="F1497">
        <v>0.22700000000000001</v>
      </c>
      <c r="G1497">
        <v>2.27</v>
      </c>
      <c r="H1497" t="s">
        <v>1247</v>
      </c>
      <c r="I1497">
        <v>2</v>
      </c>
    </row>
    <row r="1498" spans="2:9" x14ac:dyDescent="0.2">
      <c r="B1498" t="s">
        <v>438</v>
      </c>
      <c r="C1498" s="1" t="s">
        <v>538</v>
      </c>
      <c r="D1498" t="str">
        <f t="shared" si="29"/>
        <v>RectangularHollowSections12x2x3/16</v>
      </c>
      <c r="E1498" s="46">
        <f t="shared" si="30"/>
        <v>27.36</v>
      </c>
      <c r="F1498">
        <v>0.17100000000000001</v>
      </c>
      <c r="G1498">
        <v>2.2799999999999998</v>
      </c>
      <c r="H1498" t="s">
        <v>1247</v>
      </c>
      <c r="I1498">
        <v>2</v>
      </c>
    </row>
    <row r="1499" spans="2:9" x14ac:dyDescent="0.2">
      <c r="B1499" t="s">
        <v>438</v>
      </c>
      <c r="C1499" s="1" t="s">
        <v>539</v>
      </c>
      <c r="D1499" t="str">
        <f t="shared" si="29"/>
        <v>RectangularHollowSections10x8x5/8</v>
      </c>
      <c r="E1499" s="46">
        <f t="shared" si="30"/>
        <v>36</v>
      </c>
      <c r="F1499">
        <v>0.57999999999999996</v>
      </c>
      <c r="G1499">
        <v>3</v>
      </c>
      <c r="H1499" t="s">
        <v>1247</v>
      </c>
      <c r="I1499">
        <v>2</v>
      </c>
    </row>
    <row r="1500" spans="2:9" x14ac:dyDescent="0.2">
      <c r="B1500" t="s">
        <v>438</v>
      </c>
      <c r="C1500" s="1" t="s">
        <v>540</v>
      </c>
      <c r="D1500" t="str">
        <f t="shared" si="29"/>
        <v>RectangularHollowSections10x8x1/2</v>
      </c>
      <c r="E1500" s="46">
        <f t="shared" si="30"/>
        <v>36</v>
      </c>
      <c r="F1500">
        <v>0.44500000000000001</v>
      </c>
      <c r="G1500">
        <v>3</v>
      </c>
      <c r="H1500" t="s">
        <v>1247</v>
      </c>
      <c r="I1500">
        <v>2</v>
      </c>
    </row>
    <row r="1501" spans="2:9" x14ac:dyDescent="0.2">
      <c r="B1501" t="s">
        <v>438</v>
      </c>
      <c r="C1501" s="1" t="s">
        <v>541</v>
      </c>
      <c r="D1501" t="str">
        <f t="shared" si="29"/>
        <v>RectangularHollowSections10x8x3/8</v>
      </c>
      <c r="E1501" s="46">
        <f t="shared" si="30"/>
        <v>36</v>
      </c>
      <c r="F1501">
        <v>0.33800000000000002</v>
      </c>
      <c r="G1501">
        <v>3</v>
      </c>
      <c r="H1501" t="s">
        <v>1247</v>
      </c>
      <c r="I1501">
        <v>2</v>
      </c>
    </row>
    <row r="1502" spans="2:9" x14ac:dyDescent="0.2">
      <c r="B1502" t="s">
        <v>438</v>
      </c>
      <c r="C1502" s="1" t="s">
        <v>542</v>
      </c>
      <c r="D1502" t="str">
        <f t="shared" si="29"/>
        <v>RectangularHollowSections10x8x5/16</v>
      </c>
      <c r="E1502" s="46">
        <f t="shared" si="30"/>
        <v>36</v>
      </c>
      <c r="F1502">
        <v>0.28299999999999997</v>
      </c>
      <c r="G1502">
        <v>3</v>
      </c>
      <c r="H1502" t="s">
        <v>1247</v>
      </c>
      <c r="I1502">
        <v>2</v>
      </c>
    </row>
    <row r="1503" spans="2:9" x14ac:dyDescent="0.2">
      <c r="B1503" t="s">
        <v>438</v>
      </c>
      <c r="C1503" s="1" t="s">
        <v>543</v>
      </c>
      <c r="D1503" t="str">
        <f t="shared" si="29"/>
        <v>RectangularHollowSections10x8x1/4</v>
      </c>
      <c r="E1503" s="46">
        <f t="shared" si="30"/>
        <v>36</v>
      </c>
      <c r="F1503">
        <v>0.22800000000000001</v>
      </c>
      <c r="G1503">
        <v>3</v>
      </c>
      <c r="H1503" t="s">
        <v>1247</v>
      </c>
      <c r="I1503">
        <v>2</v>
      </c>
    </row>
    <row r="1504" spans="2:9" x14ac:dyDescent="0.2">
      <c r="B1504" t="s">
        <v>438</v>
      </c>
      <c r="C1504" s="1" t="s">
        <v>544</v>
      </c>
      <c r="D1504" t="str">
        <f t="shared" si="29"/>
        <v>RectangularHollowSections10x8x3/16</v>
      </c>
      <c r="E1504" s="46">
        <f t="shared" si="30"/>
        <v>36</v>
      </c>
      <c r="F1504">
        <v>0.17100000000000001</v>
      </c>
      <c r="G1504">
        <v>3</v>
      </c>
      <c r="H1504" t="s">
        <v>1247</v>
      </c>
      <c r="I1504">
        <v>2</v>
      </c>
    </row>
    <row r="1505" spans="2:9" x14ac:dyDescent="0.2">
      <c r="B1505" t="s">
        <v>438</v>
      </c>
      <c r="C1505" s="1" t="s">
        <v>545</v>
      </c>
      <c r="D1505" t="str">
        <f t="shared" si="29"/>
        <v>RectangularHollowSections10x6x5/8</v>
      </c>
      <c r="E1505" s="46">
        <f t="shared" si="30"/>
        <v>31.92</v>
      </c>
      <c r="F1505">
        <v>0.54600000000000004</v>
      </c>
      <c r="G1505">
        <v>2.66</v>
      </c>
      <c r="H1505" t="s">
        <v>1247</v>
      </c>
      <c r="I1505">
        <v>2</v>
      </c>
    </row>
    <row r="1506" spans="2:9" x14ac:dyDescent="0.2">
      <c r="B1506" t="s">
        <v>438</v>
      </c>
      <c r="C1506" s="1" t="s">
        <v>546</v>
      </c>
      <c r="D1506" t="str">
        <f t="shared" si="29"/>
        <v>RectangularHollowSections10x6x1/2</v>
      </c>
      <c r="E1506" s="46">
        <f t="shared" si="30"/>
        <v>31.92</v>
      </c>
      <c r="F1506">
        <v>0.443</v>
      </c>
      <c r="G1506">
        <v>2.66</v>
      </c>
      <c r="H1506" t="s">
        <v>1247</v>
      </c>
      <c r="I1506">
        <v>2</v>
      </c>
    </row>
    <row r="1507" spans="2:9" x14ac:dyDescent="0.2">
      <c r="B1507" t="s">
        <v>438</v>
      </c>
      <c r="C1507" s="1" t="s">
        <v>547</v>
      </c>
      <c r="D1507" t="str">
        <f t="shared" si="29"/>
        <v>RectangularHollowSections10x6x3/8</v>
      </c>
      <c r="E1507" s="46">
        <f t="shared" si="30"/>
        <v>31.92</v>
      </c>
      <c r="F1507">
        <v>0.33700000000000002</v>
      </c>
      <c r="G1507">
        <v>2.66</v>
      </c>
      <c r="H1507" t="s">
        <v>1247</v>
      </c>
      <c r="I1507">
        <v>2</v>
      </c>
    </row>
    <row r="1508" spans="2:9" x14ac:dyDescent="0.2">
      <c r="B1508" t="s">
        <v>438</v>
      </c>
      <c r="C1508" s="1" t="s">
        <v>548</v>
      </c>
      <c r="D1508" t="str">
        <f t="shared" si="29"/>
        <v>RectangularHollowSections10x6x5/16</v>
      </c>
      <c r="E1508" s="46">
        <f t="shared" si="30"/>
        <v>31.92</v>
      </c>
      <c r="F1508">
        <v>0.28199999999999997</v>
      </c>
      <c r="G1508">
        <v>2.66</v>
      </c>
      <c r="H1508" t="s">
        <v>1247</v>
      </c>
      <c r="I1508">
        <v>2</v>
      </c>
    </row>
    <row r="1509" spans="2:9" x14ac:dyDescent="0.2">
      <c r="B1509" t="s">
        <v>438</v>
      </c>
      <c r="C1509" s="1" t="s">
        <v>549</v>
      </c>
      <c r="D1509" t="str">
        <f t="shared" si="29"/>
        <v>RectangularHollowSections10x6x1/4</v>
      </c>
      <c r="E1509" s="46">
        <f t="shared" si="30"/>
        <v>31.92</v>
      </c>
      <c r="F1509">
        <v>0.22800000000000001</v>
      </c>
      <c r="G1509">
        <v>2.66</v>
      </c>
      <c r="H1509" t="s">
        <v>1247</v>
      </c>
      <c r="I1509">
        <v>2</v>
      </c>
    </row>
    <row r="1510" spans="2:9" x14ac:dyDescent="0.2">
      <c r="B1510" t="s">
        <v>438</v>
      </c>
      <c r="C1510" s="1" t="s">
        <v>550</v>
      </c>
      <c r="D1510" t="str">
        <f t="shared" si="29"/>
        <v>RectangularHollowSections10x6x3/16</v>
      </c>
      <c r="E1510" s="46">
        <f t="shared" si="30"/>
        <v>31.92</v>
      </c>
      <c r="F1510">
        <v>0.17100000000000001</v>
      </c>
      <c r="G1510">
        <v>2.66</v>
      </c>
      <c r="H1510" t="s">
        <v>1247</v>
      </c>
      <c r="I1510">
        <v>2</v>
      </c>
    </row>
    <row r="1511" spans="2:9" x14ac:dyDescent="0.2">
      <c r="B1511" t="s">
        <v>438</v>
      </c>
      <c r="C1511" s="1" t="s">
        <v>551</v>
      </c>
      <c r="D1511" t="str">
        <f t="shared" si="29"/>
        <v>RectangularHollowSections10x5x3/8</v>
      </c>
      <c r="E1511" s="46">
        <f t="shared" si="30"/>
        <v>28.799999999999997</v>
      </c>
      <c r="F1511">
        <v>0.33600000000000002</v>
      </c>
      <c r="G1511">
        <v>2.4</v>
      </c>
      <c r="H1511" t="s">
        <v>1247</v>
      </c>
      <c r="I1511">
        <v>2</v>
      </c>
    </row>
    <row r="1512" spans="2:9" x14ac:dyDescent="0.2">
      <c r="B1512" t="s">
        <v>438</v>
      </c>
      <c r="C1512" s="1" t="s">
        <v>552</v>
      </c>
      <c r="D1512" t="str">
        <f t="shared" si="29"/>
        <v>RectangularHollowSections10x5x5/16</v>
      </c>
      <c r="E1512" s="46">
        <f t="shared" si="30"/>
        <v>29.04</v>
      </c>
      <c r="F1512">
        <v>0.28199999999999997</v>
      </c>
      <c r="G1512">
        <v>2.42</v>
      </c>
      <c r="H1512" t="s">
        <v>1247</v>
      </c>
      <c r="I1512">
        <v>2</v>
      </c>
    </row>
    <row r="1513" spans="2:9" x14ac:dyDescent="0.2">
      <c r="B1513" t="s">
        <v>438</v>
      </c>
      <c r="C1513" s="1" t="s">
        <v>553</v>
      </c>
      <c r="D1513" t="str">
        <f t="shared" si="29"/>
        <v>RectangularHollowSections10x5x1/4</v>
      </c>
      <c r="E1513" s="46">
        <f t="shared" si="30"/>
        <v>29.160000000000004</v>
      </c>
      <c r="F1513">
        <v>0.22700000000000001</v>
      </c>
      <c r="G1513">
        <v>2.4300000000000002</v>
      </c>
      <c r="H1513" t="s">
        <v>1247</v>
      </c>
      <c r="I1513">
        <v>2</v>
      </c>
    </row>
    <row r="1514" spans="2:9" x14ac:dyDescent="0.2">
      <c r="B1514" t="s">
        <v>438</v>
      </c>
      <c r="C1514" s="1" t="s">
        <v>554</v>
      </c>
      <c r="D1514" t="str">
        <f t="shared" si="29"/>
        <v>RectangularHollowSections10x5x3/16</v>
      </c>
      <c r="E1514" s="46">
        <f t="shared" si="30"/>
        <v>29.400000000000002</v>
      </c>
      <c r="F1514">
        <v>0.17100000000000001</v>
      </c>
      <c r="G1514">
        <v>2.4500000000000002</v>
      </c>
      <c r="H1514" t="s">
        <v>1247</v>
      </c>
      <c r="I1514">
        <v>2</v>
      </c>
    </row>
    <row r="1515" spans="2:9" x14ac:dyDescent="0.2">
      <c r="B1515" t="s">
        <v>438</v>
      </c>
      <c r="C1515" s="1" t="s">
        <v>555</v>
      </c>
      <c r="D1515" t="str">
        <f t="shared" si="29"/>
        <v>RectangularHollowSections10x4x5/8</v>
      </c>
      <c r="E1515" s="46">
        <f t="shared" si="30"/>
        <v>26.04</v>
      </c>
      <c r="F1515">
        <v>0.54</v>
      </c>
      <c r="G1515">
        <v>2.17</v>
      </c>
      <c r="H1515" t="s">
        <v>1247</v>
      </c>
      <c r="I1515">
        <v>2</v>
      </c>
    </row>
    <row r="1516" spans="2:9" x14ac:dyDescent="0.2">
      <c r="B1516" t="s">
        <v>438</v>
      </c>
      <c r="C1516" s="1" t="s">
        <v>556</v>
      </c>
      <c r="D1516" t="str">
        <f t="shared" si="29"/>
        <v>RectangularHollowSections10x4x1/2</v>
      </c>
      <c r="E1516" s="46">
        <f t="shared" si="30"/>
        <v>26.400000000000002</v>
      </c>
      <c r="F1516">
        <v>0.439</v>
      </c>
      <c r="G1516">
        <v>2.2000000000000002</v>
      </c>
      <c r="H1516" t="s">
        <v>1247</v>
      </c>
      <c r="I1516">
        <v>2</v>
      </c>
    </row>
    <row r="1517" spans="2:9" x14ac:dyDescent="0.2">
      <c r="B1517" t="s">
        <v>438</v>
      </c>
      <c r="C1517" s="1" t="s">
        <v>557</v>
      </c>
      <c r="D1517" t="str">
        <f t="shared" si="29"/>
        <v>RectangularHollowSections10x4x3/8</v>
      </c>
      <c r="E1517" s="46">
        <f t="shared" si="30"/>
        <v>26.759999999999998</v>
      </c>
      <c r="F1517">
        <v>0.33500000000000002</v>
      </c>
      <c r="G1517">
        <v>2.23</v>
      </c>
      <c r="H1517" t="s">
        <v>1247</v>
      </c>
      <c r="I1517">
        <v>2</v>
      </c>
    </row>
    <row r="1518" spans="2:9" x14ac:dyDescent="0.2">
      <c r="B1518" t="s">
        <v>438</v>
      </c>
      <c r="C1518" s="1" t="s">
        <v>558</v>
      </c>
      <c r="D1518" t="str">
        <f t="shared" si="29"/>
        <v>RectangularHollowSections10x4x5/16</v>
      </c>
      <c r="E1518" s="46">
        <f t="shared" si="30"/>
        <v>27</v>
      </c>
      <c r="F1518">
        <v>0.28100000000000003</v>
      </c>
      <c r="G1518">
        <v>2.25</v>
      </c>
      <c r="H1518" t="s">
        <v>1247</v>
      </c>
      <c r="I1518">
        <v>2</v>
      </c>
    </row>
    <row r="1519" spans="2:9" x14ac:dyDescent="0.2">
      <c r="B1519" t="s">
        <v>438</v>
      </c>
      <c r="C1519" s="1" t="s">
        <v>559</v>
      </c>
      <c r="D1519" t="str">
        <f t="shared" si="29"/>
        <v>RectangularHollowSections10x4x1/4</v>
      </c>
      <c r="E1519" s="46">
        <f t="shared" si="30"/>
        <v>27.240000000000002</v>
      </c>
      <c r="F1519">
        <v>0.22700000000000001</v>
      </c>
      <c r="G1519">
        <v>2.27</v>
      </c>
      <c r="H1519" t="s">
        <v>1247</v>
      </c>
      <c r="I1519">
        <v>2</v>
      </c>
    </row>
    <row r="1520" spans="2:9" x14ac:dyDescent="0.2">
      <c r="B1520" t="s">
        <v>438</v>
      </c>
      <c r="C1520" s="1" t="s">
        <v>560</v>
      </c>
      <c r="D1520" t="str">
        <f t="shared" si="29"/>
        <v>RectangularHollowSections10x4x3/16</v>
      </c>
      <c r="E1520" s="46">
        <f t="shared" si="30"/>
        <v>27.36</v>
      </c>
      <c r="F1520">
        <v>0.17100000000000001</v>
      </c>
      <c r="G1520">
        <v>2.2799999999999998</v>
      </c>
      <c r="H1520" t="s">
        <v>1247</v>
      </c>
      <c r="I1520">
        <v>2</v>
      </c>
    </row>
    <row r="1521" spans="2:9" x14ac:dyDescent="0.2">
      <c r="B1521" t="s">
        <v>438</v>
      </c>
      <c r="C1521" s="1" t="s">
        <v>561</v>
      </c>
      <c r="D1521" t="str">
        <f t="shared" si="29"/>
        <v>RectangularHollowSections10x31/2x3/16</v>
      </c>
      <c r="E1521" s="46">
        <f t="shared" si="30"/>
        <v>26.400000000000002</v>
      </c>
      <c r="F1521">
        <v>0.17</v>
      </c>
      <c r="G1521">
        <v>2.2000000000000002</v>
      </c>
      <c r="H1521" t="s">
        <v>1247</v>
      </c>
      <c r="I1521">
        <v>2</v>
      </c>
    </row>
    <row r="1522" spans="2:9" x14ac:dyDescent="0.2">
      <c r="B1522" t="s">
        <v>438</v>
      </c>
      <c r="C1522" s="1" t="s">
        <v>562</v>
      </c>
      <c r="D1522" t="str">
        <f t="shared" si="29"/>
        <v>RectangularHollowSections10x3x3/8</v>
      </c>
      <c r="E1522" s="46">
        <f t="shared" si="30"/>
        <v>24.839999999999996</v>
      </c>
      <c r="F1522">
        <v>0.33400000000000002</v>
      </c>
      <c r="G1522">
        <v>2.0699999999999998</v>
      </c>
      <c r="H1522" t="s">
        <v>1247</v>
      </c>
      <c r="I1522">
        <v>2</v>
      </c>
    </row>
    <row r="1523" spans="2:9" x14ac:dyDescent="0.2">
      <c r="B1523" t="s">
        <v>438</v>
      </c>
      <c r="C1523" s="1" t="s">
        <v>563</v>
      </c>
      <c r="D1523" t="str">
        <f t="shared" si="29"/>
        <v>RectangularHollowSections10x3x5/16</v>
      </c>
      <c r="E1523" s="46">
        <f t="shared" si="30"/>
        <v>24.96</v>
      </c>
      <c r="F1523">
        <v>0.28000000000000003</v>
      </c>
      <c r="G1523">
        <v>2.08</v>
      </c>
      <c r="H1523" t="s">
        <v>1247</v>
      </c>
      <c r="I1523">
        <v>2</v>
      </c>
    </row>
    <row r="1524" spans="2:9" x14ac:dyDescent="0.2">
      <c r="B1524" t="s">
        <v>438</v>
      </c>
      <c r="C1524" s="1" t="s">
        <v>564</v>
      </c>
      <c r="D1524" t="str">
        <f t="shared" si="29"/>
        <v>RectangularHollowSections10x3x1/4</v>
      </c>
      <c r="E1524" s="46">
        <f t="shared" si="30"/>
        <v>25.200000000000003</v>
      </c>
      <c r="F1524">
        <v>0.22600000000000001</v>
      </c>
      <c r="G1524">
        <v>2.1</v>
      </c>
      <c r="H1524" t="s">
        <v>1247</v>
      </c>
      <c r="I1524">
        <v>2</v>
      </c>
    </row>
    <row r="1525" spans="2:9" x14ac:dyDescent="0.2">
      <c r="B1525" t="s">
        <v>438</v>
      </c>
      <c r="C1525" s="1" t="s">
        <v>565</v>
      </c>
      <c r="D1525" t="str">
        <f t="shared" si="29"/>
        <v>RectangularHollowSections10x3x3/16</v>
      </c>
      <c r="E1525" s="46">
        <f t="shared" si="30"/>
        <v>25.44</v>
      </c>
      <c r="F1525">
        <v>0.17</v>
      </c>
      <c r="G1525">
        <v>2.12</v>
      </c>
      <c r="H1525" t="s">
        <v>1247</v>
      </c>
      <c r="I1525">
        <v>2</v>
      </c>
    </row>
    <row r="1526" spans="2:9" x14ac:dyDescent="0.2">
      <c r="B1526" t="s">
        <v>438</v>
      </c>
      <c r="C1526" s="1" t="s">
        <v>566</v>
      </c>
      <c r="D1526" t="str">
        <f t="shared" si="29"/>
        <v>RectangularHollowSections10x3x1/8</v>
      </c>
      <c r="E1526" s="46">
        <f t="shared" si="30"/>
        <v>25.56</v>
      </c>
      <c r="F1526">
        <v>0.114</v>
      </c>
      <c r="G1526">
        <v>2.13</v>
      </c>
      <c r="H1526" t="s">
        <v>1247</v>
      </c>
      <c r="I1526">
        <v>2</v>
      </c>
    </row>
    <row r="1527" spans="2:9" x14ac:dyDescent="0.2">
      <c r="B1527" t="s">
        <v>438</v>
      </c>
      <c r="C1527" s="1" t="s">
        <v>567</v>
      </c>
      <c r="D1527" t="str">
        <f t="shared" ref="D1527:D1590" si="31">SUBSTITUTE(B1527&amp;C1527," ","")</f>
        <v>RectangularHollowSections10x2x3/8</v>
      </c>
      <c r="E1527" s="46">
        <f t="shared" si="30"/>
        <v>22.799999999999997</v>
      </c>
      <c r="F1527">
        <v>0.33200000000000002</v>
      </c>
      <c r="G1527">
        <v>1.9</v>
      </c>
      <c r="H1527" t="s">
        <v>1247</v>
      </c>
      <c r="I1527">
        <v>2</v>
      </c>
    </row>
    <row r="1528" spans="2:9" x14ac:dyDescent="0.2">
      <c r="B1528" t="s">
        <v>438</v>
      </c>
      <c r="C1528" s="1" t="s">
        <v>568</v>
      </c>
      <c r="D1528" t="str">
        <f t="shared" si="31"/>
        <v>RectangularHollowSections10x2x5/16</v>
      </c>
      <c r="E1528" s="46">
        <f t="shared" ref="E1528:E1591" si="32">G1528*12</f>
        <v>23.04</v>
      </c>
      <c r="F1528">
        <v>0.27900000000000003</v>
      </c>
      <c r="G1528">
        <v>1.92</v>
      </c>
      <c r="H1528" t="s">
        <v>1247</v>
      </c>
      <c r="I1528">
        <v>2</v>
      </c>
    </row>
    <row r="1529" spans="2:9" x14ac:dyDescent="0.2">
      <c r="B1529" t="s">
        <v>438</v>
      </c>
      <c r="C1529" s="1" t="s">
        <v>569</v>
      </c>
      <c r="D1529" t="str">
        <f t="shared" si="31"/>
        <v>RectangularHollowSections10x2x1/4</v>
      </c>
      <c r="E1529" s="46">
        <f t="shared" si="32"/>
        <v>23.16</v>
      </c>
      <c r="F1529">
        <v>0.22600000000000001</v>
      </c>
      <c r="G1529">
        <v>1.93</v>
      </c>
      <c r="H1529" t="s">
        <v>1247</v>
      </c>
      <c r="I1529">
        <v>2</v>
      </c>
    </row>
    <row r="1530" spans="2:9" x14ac:dyDescent="0.2">
      <c r="B1530" t="s">
        <v>438</v>
      </c>
      <c r="C1530" s="1" t="s">
        <v>570</v>
      </c>
      <c r="D1530" t="str">
        <f t="shared" si="31"/>
        <v>RectangularHollowSections10x2x3/16</v>
      </c>
      <c r="E1530" s="46">
        <f t="shared" si="32"/>
        <v>23.4</v>
      </c>
      <c r="F1530">
        <v>0.17</v>
      </c>
      <c r="G1530">
        <v>1.95</v>
      </c>
      <c r="H1530" t="s">
        <v>1247</v>
      </c>
      <c r="I1530">
        <v>2</v>
      </c>
    </row>
    <row r="1531" spans="2:9" x14ac:dyDescent="0.2">
      <c r="B1531" t="s">
        <v>438</v>
      </c>
      <c r="C1531" s="1" t="s">
        <v>571</v>
      </c>
      <c r="D1531" t="str">
        <f t="shared" si="31"/>
        <v>RectangularHollowSections9x7x5/8</v>
      </c>
      <c r="E1531" s="46">
        <f t="shared" si="32"/>
        <v>30</v>
      </c>
      <c r="F1531">
        <v>0.54600000000000004</v>
      </c>
      <c r="G1531">
        <v>2.5</v>
      </c>
      <c r="H1531" t="s">
        <v>1247</v>
      </c>
      <c r="I1531">
        <v>2</v>
      </c>
    </row>
    <row r="1532" spans="2:9" x14ac:dyDescent="0.2">
      <c r="B1532" t="s">
        <v>438</v>
      </c>
      <c r="C1532" s="1" t="s">
        <v>572</v>
      </c>
      <c r="D1532" t="str">
        <f t="shared" si="31"/>
        <v>RectangularHollowSections9x7x1/2</v>
      </c>
      <c r="E1532" s="46">
        <f t="shared" si="32"/>
        <v>30.36</v>
      </c>
      <c r="F1532">
        <v>0.443</v>
      </c>
      <c r="G1532">
        <v>2.5299999999999998</v>
      </c>
      <c r="H1532" t="s">
        <v>1247</v>
      </c>
      <c r="I1532">
        <v>2</v>
      </c>
    </row>
    <row r="1533" spans="2:9" x14ac:dyDescent="0.2">
      <c r="B1533" t="s">
        <v>438</v>
      </c>
      <c r="C1533" s="1" t="s">
        <v>573</v>
      </c>
      <c r="D1533" t="str">
        <f t="shared" si="31"/>
        <v>RectangularHollowSections9x7x3/8</v>
      </c>
      <c r="E1533" s="46">
        <f t="shared" si="32"/>
        <v>30.839999999999996</v>
      </c>
      <c r="F1533">
        <v>0.33700000000000002</v>
      </c>
      <c r="G1533">
        <v>2.57</v>
      </c>
      <c r="H1533" t="s">
        <v>1247</v>
      </c>
      <c r="I1533">
        <v>2</v>
      </c>
    </row>
    <row r="1534" spans="2:9" x14ac:dyDescent="0.2">
      <c r="B1534" t="s">
        <v>438</v>
      </c>
      <c r="C1534" s="1" t="s">
        <v>574</v>
      </c>
      <c r="D1534" t="str">
        <f t="shared" si="31"/>
        <v>RectangularHollowSections9x7x5/16</v>
      </c>
      <c r="E1534" s="46">
        <f t="shared" si="32"/>
        <v>30.96</v>
      </c>
      <c r="F1534">
        <v>0.28199999999999997</v>
      </c>
      <c r="G1534">
        <v>2.58</v>
      </c>
      <c r="H1534" t="s">
        <v>1247</v>
      </c>
      <c r="I1534">
        <v>2</v>
      </c>
    </row>
    <row r="1535" spans="2:9" x14ac:dyDescent="0.2">
      <c r="B1535" t="s">
        <v>438</v>
      </c>
      <c r="C1535" s="1" t="s">
        <v>575</v>
      </c>
      <c r="D1535" t="str">
        <f t="shared" si="31"/>
        <v>RectangularHollowSections9x7x1/4</v>
      </c>
      <c r="E1535" s="46">
        <f t="shared" si="32"/>
        <v>31.200000000000003</v>
      </c>
      <c r="F1535">
        <v>0.22800000000000001</v>
      </c>
      <c r="G1535">
        <v>2.6</v>
      </c>
      <c r="H1535" t="s">
        <v>1247</v>
      </c>
      <c r="I1535">
        <v>2</v>
      </c>
    </row>
    <row r="1536" spans="2:9" x14ac:dyDescent="0.2">
      <c r="B1536" t="s">
        <v>438</v>
      </c>
      <c r="C1536" s="1" t="s">
        <v>576</v>
      </c>
      <c r="D1536" t="str">
        <f t="shared" si="31"/>
        <v>RectangularHollowSections9x7x3/16</v>
      </c>
      <c r="E1536" s="46">
        <f t="shared" si="32"/>
        <v>31.44</v>
      </c>
      <c r="F1536">
        <v>0.17100000000000001</v>
      </c>
      <c r="G1536">
        <v>2.62</v>
      </c>
      <c r="H1536" t="s">
        <v>1247</v>
      </c>
      <c r="I1536">
        <v>2</v>
      </c>
    </row>
    <row r="1537" spans="2:9" x14ac:dyDescent="0.2">
      <c r="B1537" t="s">
        <v>438</v>
      </c>
      <c r="C1537" s="1" t="s">
        <v>577</v>
      </c>
      <c r="D1537" t="str">
        <f t="shared" si="31"/>
        <v>RectangularHollowSections9x5x5/8</v>
      </c>
      <c r="E1537" s="46">
        <f t="shared" si="32"/>
        <v>27.96</v>
      </c>
      <c r="F1537">
        <v>0.54</v>
      </c>
      <c r="G1537">
        <v>2.33</v>
      </c>
      <c r="H1537" t="s">
        <v>1247</v>
      </c>
      <c r="I1537">
        <v>2</v>
      </c>
    </row>
    <row r="1538" spans="2:9" x14ac:dyDescent="0.2">
      <c r="B1538" t="s">
        <v>438</v>
      </c>
      <c r="C1538" s="1" t="s">
        <v>578</v>
      </c>
      <c r="D1538" t="str">
        <f t="shared" si="31"/>
        <v>RectangularHollowSections9x5x1/2</v>
      </c>
      <c r="E1538" s="46">
        <f t="shared" si="32"/>
        <v>27.96</v>
      </c>
      <c r="F1538">
        <v>0.439</v>
      </c>
      <c r="G1538">
        <v>2.33</v>
      </c>
      <c r="H1538" t="s">
        <v>1247</v>
      </c>
      <c r="I1538">
        <v>2</v>
      </c>
    </row>
    <row r="1539" spans="2:9" x14ac:dyDescent="0.2">
      <c r="B1539" t="s">
        <v>438</v>
      </c>
      <c r="C1539" s="1" t="s">
        <v>579</v>
      </c>
      <c r="D1539" t="str">
        <f t="shared" si="31"/>
        <v>RectangularHollowSections9x5x3/8</v>
      </c>
      <c r="E1539" s="46">
        <f t="shared" si="32"/>
        <v>27.96</v>
      </c>
      <c r="F1539">
        <v>0.33500000000000002</v>
      </c>
      <c r="G1539">
        <v>2.33</v>
      </c>
      <c r="H1539" t="s">
        <v>1247</v>
      </c>
      <c r="I1539">
        <v>2</v>
      </c>
    </row>
    <row r="1540" spans="2:9" x14ac:dyDescent="0.2">
      <c r="B1540" t="s">
        <v>438</v>
      </c>
      <c r="C1540" s="1" t="s">
        <v>580</v>
      </c>
      <c r="D1540" t="str">
        <f t="shared" si="31"/>
        <v>RectangularHollowSections9x5x5/16</v>
      </c>
      <c r="E1540" s="46">
        <f t="shared" si="32"/>
        <v>27.96</v>
      </c>
      <c r="F1540">
        <v>0.28100000000000003</v>
      </c>
      <c r="G1540">
        <v>2.33</v>
      </c>
      <c r="H1540" t="s">
        <v>1247</v>
      </c>
      <c r="I1540">
        <v>2</v>
      </c>
    </row>
    <row r="1541" spans="2:9" x14ac:dyDescent="0.2">
      <c r="B1541" t="s">
        <v>438</v>
      </c>
      <c r="C1541" s="1" t="s">
        <v>581</v>
      </c>
      <c r="D1541" t="str">
        <f t="shared" si="31"/>
        <v>RectangularHollowSections9x5x1/4</v>
      </c>
      <c r="E1541" s="46">
        <f t="shared" si="32"/>
        <v>27.96</v>
      </c>
      <c r="F1541">
        <v>0.22700000000000001</v>
      </c>
      <c r="G1541">
        <v>2.33</v>
      </c>
      <c r="H1541" t="s">
        <v>1247</v>
      </c>
      <c r="I1541">
        <v>2</v>
      </c>
    </row>
    <row r="1542" spans="2:9" x14ac:dyDescent="0.2">
      <c r="B1542" t="s">
        <v>438</v>
      </c>
      <c r="C1542" s="1" t="s">
        <v>582</v>
      </c>
      <c r="D1542" t="str">
        <f t="shared" si="31"/>
        <v>RectangularHollowSections9x5x3/16</v>
      </c>
      <c r="E1542" s="46">
        <f t="shared" si="32"/>
        <v>27.96</v>
      </c>
      <c r="F1542">
        <v>0.17100000000000001</v>
      </c>
      <c r="G1542">
        <v>2.33</v>
      </c>
      <c r="H1542" t="s">
        <v>1247</v>
      </c>
      <c r="I1542">
        <v>2</v>
      </c>
    </row>
    <row r="1543" spans="2:9" x14ac:dyDescent="0.2">
      <c r="B1543" t="s">
        <v>438</v>
      </c>
      <c r="C1543" s="1" t="s">
        <v>583</v>
      </c>
      <c r="D1543" t="str">
        <f t="shared" si="31"/>
        <v>RectangularHollowSections9x3x1/2</v>
      </c>
      <c r="E1543" s="46">
        <f t="shared" si="32"/>
        <v>22.44</v>
      </c>
      <c r="F1543">
        <v>0.435</v>
      </c>
      <c r="G1543">
        <v>1.87</v>
      </c>
      <c r="H1543" t="s">
        <v>1247</v>
      </c>
      <c r="I1543">
        <v>2</v>
      </c>
    </row>
    <row r="1544" spans="2:9" x14ac:dyDescent="0.2">
      <c r="B1544" t="s">
        <v>438</v>
      </c>
      <c r="C1544" s="1" t="s">
        <v>584</v>
      </c>
      <c r="D1544" t="str">
        <f t="shared" si="31"/>
        <v>RectangularHollowSections9x3x3/8</v>
      </c>
      <c r="E1544" s="46">
        <f t="shared" si="32"/>
        <v>22.799999999999997</v>
      </c>
      <c r="F1544">
        <v>0.33200000000000002</v>
      </c>
      <c r="G1544">
        <v>1.9</v>
      </c>
      <c r="H1544" t="s">
        <v>1247</v>
      </c>
      <c r="I1544">
        <v>2</v>
      </c>
    </row>
    <row r="1545" spans="2:9" x14ac:dyDescent="0.2">
      <c r="B1545" t="s">
        <v>438</v>
      </c>
      <c r="C1545" s="1" t="s">
        <v>585</v>
      </c>
      <c r="D1545" t="str">
        <f t="shared" si="31"/>
        <v>RectangularHollowSections9x3x5/16</v>
      </c>
      <c r="E1545" s="46">
        <f t="shared" si="32"/>
        <v>23.04</v>
      </c>
      <c r="F1545">
        <v>0.27900000000000003</v>
      </c>
      <c r="G1545">
        <v>1.92</v>
      </c>
      <c r="H1545" t="s">
        <v>1247</v>
      </c>
      <c r="I1545">
        <v>2</v>
      </c>
    </row>
    <row r="1546" spans="2:9" x14ac:dyDescent="0.2">
      <c r="B1546" t="s">
        <v>438</v>
      </c>
      <c r="C1546" s="1" t="s">
        <v>586</v>
      </c>
      <c r="D1546" t="str">
        <f t="shared" si="31"/>
        <v>RectangularHollowSections9x3x1/4</v>
      </c>
      <c r="E1546" s="46">
        <f t="shared" si="32"/>
        <v>23.16</v>
      </c>
      <c r="F1546">
        <v>0.22600000000000001</v>
      </c>
      <c r="G1546">
        <v>1.93</v>
      </c>
      <c r="H1546" t="s">
        <v>1247</v>
      </c>
      <c r="I1546">
        <v>2</v>
      </c>
    </row>
    <row r="1547" spans="2:9" x14ac:dyDescent="0.2">
      <c r="B1547" t="s">
        <v>438</v>
      </c>
      <c r="C1547" s="1" t="s">
        <v>587</v>
      </c>
      <c r="D1547" t="str">
        <f t="shared" si="31"/>
        <v>RectangularHollowSections9x3x3/16</v>
      </c>
      <c r="E1547" s="46">
        <f t="shared" si="32"/>
        <v>23.4</v>
      </c>
      <c r="F1547">
        <v>0.17</v>
      </c>
      <c r="G1547">
        <v>1.95</v>
      </c>
      <c r="H1547" t="s">
        <v>1247</v>
      </c>
      <c r="I1547">
        <v>2</v>
      </c>
    </row>
    <row r="1548" spans="2:9" x14ac:dyDescent="0.2">
      <c r="B1548" t="s">
        <v>438</v>
      </c>
      <c r="C1548" s="1" t="s">
        <v>588</v>
      </c>
      <c r="D1548" t="str">
        <f t="shared" si="31"/>
        <v>RectangularHollowSections8x6x5/8</v>
      </c>
      <c r="E1548" s="46">
        <f t="shared" si="32"/>
        <v>27.96</v>
      </c>
      <c r="F1548">
        <v>0.54</v>
      </c>
      <c r="G1548">
        <v>2.33</v>
      </c>
      <c r="H1548" t="s">
        <v>1247</v>
      </c>
      <c r="I1548">
        <v>2</v>
      </c>
    </row>
    <row r="1549" spans="2:9" x14ac:dyDescent="0.2">
      <c r="B1549" t="s">
        <v>438</v>
      </c>
      <c r="C1549" s="1" t="s">
        <v>589</v>
      </c>
      <c r="D1549" t="str">
        <f t="shared" si="31"/>
        <v>RectangularHollowSections8x6x1/2</v>
      </c>
      <c r="E1549" s="46">
        <f t="shared" si="32"/>
        <v>27.96</v>
      </c>
      <c r="F1549">
        <v>0.439</v>
      </c>
      <c r="G1549">
        <v>2.33</v>
      </c>
      <c r="H1549" t="s">
        <v>1247</v>
      </c>
      <c r="I1549">
        <v>2</v>
      </c>
    </row>
    <row r="1550" spans="2:9" x14ac:dyDescent="0.2">
      <c r="B1550" t="s">
        <v>438</v>
      </c>
      <c r="C1550" s="1" t="s">
        <v>590</v>
      </c>
      <c r="D1550" t="str">
        <f t="shared" si="31"/>
        <v>RectangularHollowSections8x6x3/8</v>
      </c>
      <c r="E1550" s="46">
        <f t="shared" si="32"/>
        <v>27.96</v>
      </c>
      <c r="F1550">
        <v>0.33500000000000002</v>
      </c>
      <c r="G1550">
        <v>2.33</v>
      </c>
      <c r="H1550" t="s">
        <v>1247</v>
      </c>
      <c r="I1550">
        <v>2</v>
      </c>
    </row>
    <row r="1551" spans="2:9" x14ac:dyDescent="0.2">
      <c r="B1551" t="s">
        <v>438</v>
      </c>
      <c r="C1551" s="1" t="s">
        <v>591</v>
      </c>
      <c r="D1551" t="str">
        <f t="shared" si="31"/>
        <v>RectangularHollowSections8x6x5/16</v>
      </c>
      <c r="E1551" s="46">
        <f t="shared" si="32"/>
        <v>27.96</v>
      </c>
      <c r="F1551">
        <v>0.28100000000000003</v>
      </c>
      <c r="G1551">
        <v>2.33</v>
      </c>
      <c r="H1551" t="s">
        <v>1247</v>
      </c>
      <c r="I1551">
        <v>2</v>
      </c>
    </row>
    <row r="1552" spans="2:9" x14ac:dyDescent="0.2">
      <c r="B1552" t="s">
        <v>438</v>
      </c>
      <c r="C1552" s="1" t="s">
        <v>592</v>
      </c>
      <c r="D1552" t="str">
        <f t="shared" si="31"/>
        <v>RectangularHollowSections8x6x1/4</v>
      </c>
      <c r="E1552" s="46">
        <f t="shared" si="32"/>
        <v>27.96</v>
      </c>
      <c r="F1552">
        <v>0.22700000000000001</v>
      </c>
      <c r="G1552">
        <v>2.33</v>
      </c>
      <c r="H1552" t="s">
        <v>1247</v>
      </c>
      <c r="I1552">
        <v>2</v>
      </c>
    </row>
    <row r="1553" spans="2:9" x14ac:dyDescent="0.2">
      <c r="B1553" t="s">
        <v>438</v>
      </c>
      <c r="C1553" s="1" t="s">
        <v>593</v>
      </c>
      <c r="D1553" t="str">
        <f t="shared" si="31"/>
        <v>RectangularHollowSections8x6x3/16</v>
      </c>
      <c r="E1553" s="46">
        <f t="shared" si="32"/>
        <v>27.96</v>
      </c>
      <c r="F1553">
        <v>0.17100000000000001</v>
      </c>
      <c r="G1553">
        <v>2.33</v>
      </c>
      <c r="H1553" t="s">
        <v>1247</v>
      </c>
      <c r="I1553">
        <v>2</v>
      </c>
    </row>
    <row r="1554" spans="2:9" x14ac:dyDescent="0.2">
      <c r="B1554" t="s">
        <v>438</v>
      </c>
      <c r="C1554" s="1" t="s">
        <v>594</v>
      </c>
      <c r="D1554" t="str">
        <f t="shared" si="31"/>
        <v>RectangularHollowSections8x4x5/8</v>
      </c>
      <c r="E1554" s="46">
        <f t="shared" si="32"/>
        <v>24</v>
      </c>
      <c r="F1554">
        <v>0.53300000000000003</v>
      </c>
      <c r="G1554">
        <v>2</v>
      </c>
      <c r="H1554" t="s">
        <v>1247</v>
      </c>
      <c r="I1554">
        <v>2</v>
      </c>
    </row>
    <row r="1555" spans="2:9" x14ac:dyDescent="0.2">
      <c r="B1555" t="s">
        <v>438</v>
      </c>
      <c r="C1555" s="1" t="s">
        <v>595</v>
      </c>
      <c r="D1555" t="str">
        <f t="shared" si="31"/>
        <v>RectangularHollowSections8x4x1/2</v>
      </c>
      <c r="E1555" s="46">
        <f t="shared" si="32"/>
        <v>24</v>
      </c>
      <c r="F1555">
        <v>0.435</v>
      </c>
      <c r="G1555">
        <v>2</v>
      </c>
      <c r="H1555" t="s">
        <v>1247</v>
      </c>
      <c r="I1555">
        <v>2</v>
      </c>
    </row>
    <row r="1556" spans="2:9" x14ac:dyDescent="0.2">
      <c r="B1556" t="s">
        <v>438</v>
      </c>
      <c r="C1556" s="1" t="s">
        <v>596</v>
      </c>
      <c r="D1556" t="str">
        <f t="shared" si="31"/>
        <v>RectangularHollowSections8x4x3/8</v>
      </c>
      <c r="E1556" s="46">
        <f t="shared" si="32"/>
        <v>24</v>
      </c>
      <c r="F1556">
        <v>0.33200000000000002</v>
      </c>
      <c r="G1556">
        <v>2</v>
      </c>
      <c r="H1556" t="s">
        <v>1247</v>
      </c>
      <c r="I1556">
        <v>2</v>
      </c>
    </row>
    <row r="1557" spans="2:9" x14ac:dyDescent="0.2">
      <c r="B1557" t="s">
        <v>438</v>
      </c>
      <c r="C1557" s="1" t="s">
        <v>597</v>
      </c>
      <c r="D1557" t="str">
        <f t="shared" si="31"/>
        <v>RectangularHollowSections8x4x5/16</v>
      </c>
      <c r="E1557" s="46">
        <f t="shared" si="32"/>
        <v>24</v>
      </c>
      <c r="F1557">
        <v>0.27900000000000003</v>
      </c>
      <c r="G1557">
        <v>2</v>
      </c>
      <c r="H1557" t="s">
        <v>1247</v>
      </c>
      <c r="I1557">
        <v>2</v>
      </c>
    </row>
    <row r="1558" spans="2:9" x14ac:dyDescent="0.2">
      <c r="B1558" t="s">
        <v>438</v>
      </c>
      <c r="C1558" s="1" t="s">
        <v>598</v>
      </c>
      <c r="D1558" t="str">
        <f t="shared" si="31"/>
        <v>RectangularHollowSections8x4x1/4</v>
      </c>
      <c r="E1558" s="46">
        <f t="shared" si="32"/>
        <v>24</v>
      </c>
      <c r="F1558">
        <v>0.22600000000000001</v>
      </c>
      <c r="G1558">
        <v>2</v>
      </c>
      <c r="H1558" t="s">
        <v>1247</v>
      </c>
      <c r="I1558">
        <v>2</v>
      </c>
    </row>
    <row r="1559" spans="2:9" x14ac:dyDescent="0.2">
      <c r="B1559" t="s">
        <v>438</v>
      </c>
      <c r="C1559" s="1" t="s">
        <v>599</v>
      </c>
      <c r="D1559" t="str">
        <f t="shared" si="31"/>
        <v>RectangularHollowSections8x4x3/16</v>
      </c>
      <c r="E1559" s="46">
        <f t="shared" si="32"/>
        <v>24</v>
      </c>
      <c r="F1559">
        <v>0.17</v>
      </c>
      <c r="G1559">
        <v>2</v>
      </c>
      <c r="H1559" t="s">
        <v>1247</v>
      </c>
      <c r="I1559">
        <v>2</v>
      </c>
    </row>
    <row r="1560" spans="2:9" x14ac:dyDescent="0.2">
      <c r="B1560" t="s">
        <v>438</v>
      </c>
      <c r="C1560" s="1" t="s">
        <v>600</v>
      </c>
      <c r="D1560" t="str">
        <f t="shared" si="31"/>
        <v>RectangularHollowSections8x4x1/8</v>
      </c>
      <c r="E1560" s="46">
        <f t="shared" si="32"/>
        <v>24</v>
      </c>
      <c r="F1560">
        <v>0.114</v>
      </c>
      <c r="G1560">
        <v>2</v>
      </c>
      <c r="H1560" t="s">
        <v>1247</v>
      </c>
      <c r="I1560">
        <v>2</v>
      </c>
    </row>
    <row r="1561" spans="2:9" x14ac:dyDescent="0.2">
      <c r="B1561" t="s">
        <v>438</v>
      </c>
      <c r="C1561" s="1" t="s">
        <v>601</v>
      </c>
      <c r="D1561" t="str">
        <f t="shared" si="31"/>
        <v>RectangularHollowSections8x3x1/2</v>
      </c>
      <c r="E1561" s="46">
        <f t="shared" si="32"/>
        <v>21.96</v>
      </c>
      <c r="F1561">
        <v>0.432</v>
      </c>
      <c r="G1561">
        <v>1.83</v>
      </c>
      <c r="H1561" t="s">
        <v>1247</v>
      </c>
      <c r="I1561">
        <v>2</v>
      </c>
    </row>
    <row r="1562" spans="2:9" x14ac:dyDescent="0.2">
      <c r="B1562" t="s">
        <v>438</v>
      </c>
      <c r="C1562" s="1" t="s">
        <v>602</v>
      </c>
      <c r="D1562" t="str">
        <f t="shared" si="31"/>
        <v>RectangularHollowSections8x3x3/8</v>
      </c>
      <c r="E1562" s="46">
        <f t="shared" si="32"/>
        <v>21.96</v>
      </c>
      <c r="F1562">
        <v>0.33100000000000002</v>
      </c>
      <c r="G1562">
        <v>1.83</v>
      </c>
      <c r="H1562" t="s">
        <v>1247</v>
      </c>
      <c r="I1562">
        <v>2</v>
      </c>
    </row>
    <row r="1563" spans="2:9" x14ac:dyDescent="0.2">
      <c r="B1563" t="s">
        <v>438</v>
      </c>
      <c r="C1563" s="1" t="s">
        <v>603</v>
      </c>
      <c r="D1563" t="str">
        <f t="shared" si="31"/>
        <v>RectangularHollowSections8x3x5/16</v>
      </c>
      <c r="E1563" s="46">
        <f t="shared" si="32"/>
        <v>21.96</v>
      </c>
      <c r="F1563">
        <v>0.27800000000000002</v>
      </c>
      <c r="G1563">
        <v>1.83</v>
      </c>
      <c r="H1563" t="s">
        <v>1247</v>
      </c>
      <c r="I1563">
        <v>2</v>
      </c>
    </row>
    <row r="1564" spans="2:9" x14ac:dyDescent="0.2">
      <c r="B1564" t="s">
        <v>438</v>
      </c>
      <c r="C1564" s="1" t="s">
        <v>604</v>
      </c>
      <c r="D1564" t="str">
        <f t="shared" si="31"/>
        <v>RectangularHollowSections8x3x1/4</v>
      </c>
      <c r="E1564" s="46">
        <f t="shared" si="32"/>
        <v>21.96</v>
      </c>
      <c r="F1564">
        <v>0.22500000000000001</v>
      </c>
      <c r="G1564">
        <v>1.83</v>
      </c>
      <c r="H1564" t="s">
        <v>1247</v>
      </c>
      <c r="I1564">
        <v>2</v>
      </c>
    </row>
    <row r="1565" spans="2:9" x14ac:dyDescent="0.2">
      <c r="B1565" t="s">
        <v>438</v>
      </c>
      <c r="C1565" s="1" t="s">
        <v>605</v>
      </c>
      <c r="D1565" t="str">
        <f t="shared" si="31"/>
        <v>RectangularHollowSections8x3x3/16</v>
      </c>
      <c r="E1565" s="46">
        <f t="shared" si="32"/>
        <v>21.96</v>
      </c>
      <c r="F1565">
        <v>0.17</v>
      </c>
      <c r="G1565">
        <v>1.83</v>
      </c>
      <c r="H1565" t="s">
        <v>1247</v>
      </c>
      <c r="I1565">
        <v>2</v>
      </c>
    </row>
    <row r="1566" spans="2:9" x14ac:dyDescent="0.2">
      <c r="B1566" t="s">
        <v>438</v>
      </c>
      <c r="C1566" s="1" t="s">
        <v>606</v>
      </c>
      <c r="D1566" t="str">
        <f t="shared" si="31"/>
        <v>RectangularHollowSections8x3x1/8</v>
      </c>
      <c r="E1566" s="46">
        <f t="shared" si="32"/>
        <v>21.96</v>
      </c>
      <c r="F1566">
        <v>0.114</v>
      </c>
      <c r="G1566">
        <v>1.83</v>
      </c>
      <c r="H1566" t="s">
        <v>1247</v>
      </c>
      <c r="I1566">
        <v>2</v>
      </c>
    </row>
    <row r="1567" spans="2:9" x14ac:dyDescent="0.2">
      <c r="B1567" t="s">
        <v>438</v>
      </c>
      <c r="C1567" s="1" t="s">
        <v>607</v>
      </c>
      <c r="D1567" t="str">
        <f t="shared" si="31"/>
        <v>RectangularHollowSections8x2x3/8</v>
      </c>
      <c r="E1567" s="46">
        <f t="shared" si="32"/>
        <v>18.84</v>
      </c>
      <c r="F1567">
        <v>0.32900000000000001</v>
      </c>
      <c r="G1567">
        <v>1.57</v>
      </c>
      <c r="H1567" t="s">
        <v>1247</v>
      </c>
      <c r="I1567">
        <v>2</v>
      </c>
    </row>
    <row r="1568" spans="2:9" x14ac:dyDescent="0.2">
      <c r="B1568" t="s">
        <v>438</v>
      </c>
      <c r="C1568" s="1" t="s">
        <v>608</v>
      </c>
      <c r="D1568" t="str">
        <f t="shared" si="31"/>
        <v>RectangularHollowSections8x2x5/16</v>
      </c>
      <c r="E1568" s="46">
        <f t="shared" si="32"/>
        <v>18.96</v>
      </c>
      <c r="F1568">
        <v>0.27700000000000002</v>
      </c>
      <c r="G1568">
        <v>1.58</v>
      </c>
      <c r="H1568" t="s">
        <v>1247</v>
      </c>
      <c r="I1568">
        <v>2</v>
      </c>
    </row>
    <row r="1569" spans="2:9" x14ac:dyDescent="0.2">
      <c r="B1569" t="s">
        <v>438</v>
      </c>
      <c r="C1569" s="1" t="s">
        <v>609</v>
      </c>
      <c r="D1569" t="str">
        <f t="shared" si="31"/>
        <v>RectangularHollowSections8x2x1/4</v>
      </c>
      <c r="E1569" s="46">
        <f t="shared" si="32"/>
        <v>19.200000000000003</v>
      </c>
      <c r="F1569">
        <v>0.224</v>
      </c>
      <c r="G1569">
        <v>1.6</v>
      </c>
      <c r="H1569" t="s">
        <v>1247</v>
      </c>
      <c r="I1569">
        <v>2</v>
      </c>
    </row>
    <row r="1570" spans="2:9" x14ac:dyDescent="0.2">
      <c r="B1570" t="s">
        <v>438</v>
      </c>
      <c r="C1570" s="1" t="s">
        <v>610</v>
      </c>
      <c r="D1570" t="str">
        <f t="shared" si="31"/>
        <v>RectangularHollowSections8x2x3/16</v>
      </c>
      <c r="E1570" s="46">
        <f t="shared" si="32"/>
        <v>19.440000000000001</v>
      </c>
      <c r="F1570">
        <v>0.16900000000000001</v>
      </c>
      <c r="G1570">
        <v>1.62</v>
      </c>
      <c r="H1570" t="s">
        <v>1247</v>
      </c>
      <c r="I1570">
        <v>2</v>
      </c>
    </row>
    <row r="1571" spans="2:9" x14ac:dyDescent="0.2">
      <c r="B1571" t="s">
        <v>438</v>
      </c>
      <c r="C1571" s="1" t="s">
        <v>611</v>
      </c>
      <c r="D1571" t="str">
        <f t="shared" si="31"/>
        <v>RectangularHollowSections8x2x1/8</v>
      </c>
      <c r="E1571" s="46">
        <f t="shared" si="32"/>
        <v>19.559999999999999</v>
      </c>
      <c r="F1571">
        <v>0.114</v>
      </c>
      <c r="G1571">
        <v>1.63</v>
      </c>
      <c r="H1571" t="s">
        <v>1247</v>
      </c>
      <c r="I1571">
        <v>2</v>
      </c>
    </row>
    <row r="1572" spans="2:9" x14ac:dyDescent="0.2">
      <c r="B1572" t="s">
        <v>438</v>
      </c>
      <c r="C1572" s="1" t="s">
        <v>612</v>
      </c>
      <c r="D1572" t="str">
        <f t="shared" si="31"/>
        <v>RectangularHollowSections7x5x5/8</v>
      </c>
      <c r="E1572" s="46">
        <f t="shared" si="32"/>
        <v>24</v>
      </c>
      <c r="F1572">
        <v>0.53300000000000003</v>
      </c>
      <c r="G1572">
        <v>2</v>
      </c>
      <c r="H1572" t="s">
        <v>1247</v>
      </c>
      <c r="I1572">
        <v>2</v>
      </c>
    </row>
    <row r="1573" spans="2:9" x14ac:dyDescent="0.2">
      <c r="B1573" t="s">
        <v>438</v>
      </c>
      <c r="C1573" s="1" t="s">
        <v>613</v>
      </c>
      <c r="D1573" t="str">
        <f t="shared" si="31"/>
        <v>RectangularHollowSections7x5x1/2</v>
      </c>
      <c r="E1573" s="46">
        <f t="shared" si="32"/>
        <v>24</v>
      </c>
      <c r="F1573">
        <v>0.435</v>
      </c>
      <c r="G1573">
        <v>2</v>
      </c>
      <c r="H1573" t="s">
        <v>1247</v>
      </c>
      <c r="I1573">
        <v>2</v>
      </c>
    </row>
    <row r="1574" spans="2:9" x14ac:dyDescent="0.2">
      <c r="B1574" t="s">
        <v>438</v>
      </c>
      <c r="C1574" s="1" t="s">
        <v>614</v>
      </c>
      <c r="D1574" t="str">
        <f t="shared" si="31"/>
        <v>RectangularHollowSections7x5x3/8</v>
      </c>
      <c r="E1574" s="46">
        <f t="shared" si="32"/>
        <v>24</v>
      </c>
      <c r="F1574">
        <v>0.33200000000000002</v>
      </c>
      <c r="G1574">
        <v>2</v>
      </c>
      <c r="H1574" t="s">
        <v>1247</v>
      </c>
      <c r="I1574">
        <v>2</v>
      </c>
    </row>
    <row r="1575" spans="2:9" x14ac:dyDescent="0.2">
      <c r="B1575" t="s">
        <v>438</v>
      </c>
      <c r="C1575" s="1" t="s">
        <v>615</v>
      </c>
      <c r="D1575" t="str">
        <f t="shared" si="31"/>
        <v>RectangularHollowSections7x5x5/16</v>
      </c>
      <c r="E1575" s="46">
        <f t="shared" si="32"/>
        <v>24</v>
      </c>
      <c r="F1575">
        <v>0.27900000000000003</v>
      </c>
      <c r="G1575">
        <v>2</v>
      </c>
      <c r="H1575" t="s">
        <v>1247</v>
      </c>
      <c r="I1575">
        <v>2</v>
      </c>
    </row>
    <row r="1576" spans="2:9" x14ac:dyDescent="0.2">
      <c r="B1576" t="s">
        <v>438</v>
      </c>
      <c r="C1576" s="1" t="s">
        <v>616</v>
      </c>
      <c r="D1576" t="str">
        <f t="shared" si="31"/>
        <v>RectangularHollowSections7x5x1/4</v>
      </c>
      <c r="E1576" s="46">
        <f t="shared" si="32"/>
        <v>24</v>
      </c>
      <c r="F1576">
        <v>0.22600000000000001</v>
      </c>
      <c r="G1576">
        <v>2</v>
      </c>
      <c r="H1576" t="s">
        <v>1247</v>
      </c>
      <c r="I1576">
        <v>2</v>
      </c>
    </row>
    <row r="1577" spans="2:9" x14ac:dyDescent="0.2">
      <c r="B1577" t="s">
        <v>438</v>
      </c>
      <c r="C1577" s="1" t="s">
        <v>617</v>
      </c>
      <c r="D1577" t="str">
        <f t="shared" si="31"/>
        <v>RectangularHollowSections7x5x3/16</v>
      </c>
      <c r="E1577" s="46">
        <f t="shared" si="32"/>
        <v>24</v>
      </c>
      <c r="F1577">
        <v>0.17</v>
      </c>
      <c r="G1577">
        <v>2</v>
      </c>
      <c r="H1577" t="s">
        <v>1247</v>
      </c>
      <c r="I1577">
        <v>2</v>
      </c>
    </row>
    <row r="1578" spans="2:9" x14ac:dyDescent="0.2">
      <c r="B1578" t="s">
        <v>438</v>
      </c>
      <c r="C1578" s="1" t="s">
        <v>618</v>
      </c>
      <c r="D1578" t="str">
        <f t="shared" si="31"/>
        <v>RectangularHollowSections7x5x1/8</v>
      </c>
      <c r="E1578" s="46">
        <f t="shared" si="32"/>
        <v>24</v>
      </c>
      <c r="F1578">
        <v>0.114</v>
      </c>
      <c r="G1578">
        <v>2</v>
      </c>
      <c r="H1578" t="s">
        <v>1247</v>
      </c>
      <c r="I1578">
        <v>2</v>
      </c>
    </row>
    <row r="1579" spans="2:9" x14ac:dyDescent="0.2">
      <c r="B1579" t="s">
        <v>438</v>
      </c>
      <c r="C1579" s="1" t="s">
        <v>619</v>
      </c>
      <c r="D1579" t="str">
        <f t="shared" si="31"/>
        <v>RectangularHollowSections7x4x1/2</v>
      </c>
      <c r="E1579" s="46">
        <f t="shared" si="32"/>
        <v>21.96</v>
      </c>
      <c r="F1579">
        <v>0.432</v>
      </c>
      <c r="G1579">
        <v>1.83</v>
      </c>
      <c r="H1579" t="s">
        <v>1247</v>
      </c>
      <c r="I1579">
        <v>2</v>
      </c>
    </row>
    <row r="1580" spans="2:9" x14ac:dyDescent="0.2">
      <c r="B1580" t="s">
        <v>438</v>
      </c>
      <c r="C1580" s="1" t="s">
        <v>620</v>
      </c>
      <c r="D1580" t="str">
        <f t="shared" si="31"/>
        <v>RectangularHollowSections7x4x3/8</v>
      </c>
      <c r="E1580" s="46">
        <f t="shared" si="32"/>
        <v>21.96</v>
      </c>
      <c r="F1580">
        <v>0.33100000000000002</v>
      </c>
      <c r="G1580">
        <v>1.83</v>
      </c>
      <c r="H1580" t="s">
        <v>1247</v>
      </c>
      <c r="I1580">
        <v>2</v>
      </c>
    </row>
    <row r="1581" spans="2:9" x14ac:dyDescent="0.2">
      <c r="B1581" t="s">
        <v>438</v>
      </c>
      <c r="C1581" s="1" t="s">
        <v>621</v>
      </c>
      <c r="D1581" t="str">
        <f t="shared" si="31"/>
        <v>RectangularHollowSections7x4x5/16</v>
      </c>
      <c r="E1581" s="46">
        <f t="shared" si="32"/>
        <v>21.96</v>
      </c>
      <c r="F1581">
        <v>0.27800000000000002</v>
      </c>
      <c r="G1581">
        <v>1.83</v>
      </c>
      <c r="H1581" t="s">
        <v>1247</v>
      </c>
      <c r="I1581">
        <v>2</v>
      </c>
    </row>
    <row r="1582" spans="2:9" x14ac:dyDescent="0.2">
      <c r="B1582" t="s">
        <v>438</v>
      </c>
      <c r="C1582" s="1" t="s">
        <v>622</v>
      </c>
      <c r="D1582" t="str">
        <f t="shared" si="31"/>
        <v>RectangularHollowSections7x4x1/4</v>
      </c>
      <c r="E1582" s="46">
        <f t="shared" si="32"/>
        <v>21.96</v>
      </c>
      <c r="F1582">
        <v>0.22500000000000001</v>
      </c>
      <c r="G1582">
        <v>1.83</v>
      </c>
      <c r="H1582" t="s">
        <v>1247</v>
      </c>
      <c r="I1582">
        <v>2</v>
      </c>
    </row>
    <row r="1583" spans="2:9" x14ac:dyDescent="0.2">
      <c r="B1583" t="s">
        <v>438</v>
      </c>
      <c r="C1583" s="1" t="s">
        <v>623</v>
      </c>
      <c r="D1583" t="str">
        <f t="shared" si="31"/>
        <v>RectangularHollowSections7x4x3/16</v>
      </c>
      <c r="E1583" s="46">
        <f t="shared" si="32"/>
        <v>21.96</v>
      </c>
      <c r="F1583">
        <v>0.17</v>
      </c>
      <c r="G1583">
        <v>1.83</v>
      </c>
      <c r="H1583" t="s">
        <v>1247</v>
      </c>
      <c r="I1583">
        <v>2</v>
      </c>
    </row>
    <row r="1584" spans="2:9" x14ac:dyDescent="0.2">
      <c r="B1584" t="s">
        <v>438</v>
      </c>
      <c r="C1584" s="1" t="s">
        <v>624</v>
      </c>
      <c r="D1584" t="str">
        <f t="shared" si="31"/>
        <v>RectangularHollowSections7x4x1/8</v>
      </c>
      <c r="E1584" s="46">
        <f t="shared" si="32"/>
        <v>21.96</v>
      </c>
      <c r="F1584">
        <v>0.114</v>
      </c>
      <c r="G1584">
        <v>1.83</v>
      </c>
      <c r="H1584" t="s">
        <v>1247</v>
      </c>
      <c r="I1584">
        <v>2</v>
      </c>
    </row>
    <row r="1585" spans="2:9" x14ac:dyDescent="0.2">
      <c r="B1585" t="s">
        <v>438</v>
      </c>
      <c r="C1585" s="1" t="s">
        <v>625</v>
      </c>
      <c r="D1585" t="str">
        <f t="shared" si="31"/>
        <v>RectangularHollowSections7x3x1/2</v>
      </c>
      <c r="E1585" s="46">
        <f t="shared" si="32"/>
        <v>19.559999999999999</v>
      </c>
      <c r="F1585">
        <v>0.42799999999999999</v>
      </c>
      <c r="G1585">
        <v>1.63</v>
      </c>
      <c r="H1585" t="s">
        <v>1247</v>
      </c>
      <c r="I1585">
        <v>2</v>
      </c>
    </row>
    <row r="1586" spans="2:9" x14ac:dyDescent="0.2">
      <c r="B1586" t="s">
        <v>438</v>
      </c>
      <c r="C1586" s="1" t="s">
        <v>626</v>
      </c>
      <c r="D1586" t="str">
        <f t="shared" si="31"/>
        <v>RectangularHollowSections7x3x3/8</v>
      </c>
      <c r="E1586" s="46">
        <f t="shared" si="32"/>
        <v>19.559999999999999</v>
      </c>
      <c r="F1586">
        <v>0.32900000000000001</v>
      </c>
      <c r="G1586">
        <v>1.63</v>
      </c>
      <c r="H1586" t="s">
        <v>1247</v>
      </c>
      <c r="I1586">
        <v>2</v>
      </c>
    </row>
    <row r="1587" spans="2:9" x14ac:dyDescent="0.2">
      <c r="B1587" t="s">
        <v>438</v>
      </c>
      <c r="C1587" s="1" t="s">
        <v>627</v>
      </c>
      <c r="D1587" t="str">
        <f t="shared" si="31"/>
        <v>RectangularHollowSections7x3x5/16</v>
      </c>
      <c r="E1587" s="46">
        <f t="shared" si="32"/>
        <v>19.559999999999999</v>
      </c>
      <c r="F1587">
        <v>0.27700000000000002</v>
      </c>
      <c r="G1587">
        <v>1.63</v>
      </c>
      <c r="H1587" t="s">
        <v>1247</v>
      </c>
      <c r="I1587">
        <v>2</v>
      </c>
    </row>
    <row r="1588" spans="2:9" x14ac:dyDescent="0.2">
      <c r="B1588" t="s">
        <v>438</v>
      </c>
      <c r="C1588" s="1" t="s">
        <v>628</v>
      </c>
      <c r="D1588" t="str">
        <f t="shared" si="31"/>
        <v>RectangularHollowSections7x3x1/4</v>
      </c>
      <c r="E1588" s="46">
        <f t="shared" si="32"/>
        <v>19.559999999999999</v>
      </c>
      <c r="F1588">
        <v>0.224</v>
      </c>
      <c r="G1588">
        <v>1.63</v>
      </c>
      <c r="H1588" t="s">
        <v>1247</v>
      </c>
      <c r="I1588">
        <v>2</v>
      </c>
    </row>
    <row r="1589" spans="2:9" x14ac:dyDescent="0.2">
      <c r="B1589" t="s">
        <v>438</v>
      </c>
      <c r="C1589" s="1" t="s">
        <v>629</v>
      </c>
      <c r="D1589" t="str">
        <f t="shared" si="31"/>
        <v>RectangularHollowSections7x3x3/16</v>
      </c>
      <c r="E1589" s="46">
        <f t="shared" si="32"/>
        <v>19.559999999999999</v>
      </c>
      <c r="F1589">
        <v>0.16900000000000001</v>
      </c>
      <c r="G1589">
        <v>1.63</v>
      </c>
      <c r="H1589" t="s">
        <v>1247</v>
      </c>
      <c r="I1589">
        <v>2</v>
      </c>
    </row>
    <row r="1590" spans="2:9" x14ac:dyDescent="0.2">
      <c r="B1590" t="s">
        <v>438</v>
      </c>
      <c r="C1590" s="1" t="s">
        <v>630</v>
      </c>
      <c r="D1590" t="str">
        <f t="shared" si="31"/>
        <v>RectangularHollowSections7x3x1/8</v>
      </c>
      <c r="E1590" s="46">
        <f t="shared" si="32"/>
        <v>19.559999999999999</v>
      </c>
      <c r="F1590">
        <v>0.114</v>
      </c>
      <c r="G1590">
        <v>1.63</v>
      </c>
      <c r="H1590" t="s">
        <v>1247</v>
      </c>
      <c r="I1590">
        <v>2</v>
      </c>
    </row>
    <row r="1591" spans="2:9" x14ac:dyDescent="0.2">
      <c r="B1591" t="s">
        <v>438</v>
      </c>
      <c r="C1591" s="1" t="s">
        <v>632</v>
      </c>
      <c r="D1591" t="str">
        <f t="shared" ref="D1591:D1654" si="33">SUBSTITUTE(B1591&amp;C1591," ","")</f>
        <v>RectangularHollowSections6x5x1/2</v>
      </c>
      <c r="E1591" s="46">
        <f t="shared" si="32"/>
        <v>21.96</v>
      </c>
      <c r="F1591">
        <v>0.45</v>
      </c>
      <c r="G1591">
        <v>1.83</v>
      </c>
      <c r="H1591" t="s">
        <v>1247</v>
      </c>
      <c r="I1591">
        <v>2</v>
      </c>
    </row>
    <row r="1592" spans="2:9" x14ac:dyDescent="0.2">
      <c r="B1592" t="s">
        <v>438</v>
      </c>
      <c r="C1592" s="1" t="s">
        <v>633</v>
      </c>
      <c r="D1592" t="str">
        <f t="shared" si="33"/>
        <v>RectangularHollowSections6x5x3/8</v>
      </c>
      <c r="E1592" s="46">
        <f t="shared" ref="E1592:E1655" si="34">G1592*12</f>
        <v>21.96</v>
      </c>
      <c r="F1592">
        <v>0.33100000000000002</v>
      </c>
      <c r="G1592">
        <v>1.83</v>
      </c>
      <c r="H1592" t="s">
        <v>1247</v>
      </c>
      <c r="I1592">
        <v>2</v>
      </c>
    </row>
    <row r="1593" spans="2:9" x14ac:dyDescent="0.2">
      <c r="B1593" t="s">
        <v>438</v>
      </c>
      <c r="C1593" s="1" t="s">
        <v>634</v>
      </c>
      <c r="D1593" t="str">
        <f t="shared" si="33"/>
        <v>RectangularHollowSections6x5x5/16</v>
      </c>
      <c r="E1593" s="46">
        <f t="shared" si="34"/>
        <v>21.96</v>
      </c>
      <c r="F1593">
        <v>0.27800000000000002</v>
      </c>
      <c r="G1593">
        <v>1.83</v>
      </c>
      <c r="H1593" t="s">
        <v>1247</v>
      </c>
      <c r="I1593">
        <v>2</v>
      </c>
    </row>
    <row r="1594" spans="2:9" x14ac:dyDescent="0.2">
      <c r="B1594" t="s">
        <v>438</v>
      </c>
      <c r="C1594" s="1" t="s">
        <v>635</v>
      </c>
      <c r="D1594" t="str">
        <f t="shared" si="33"/>
        <v>RectangularHollowSections6x5x1/4</v>
      </c>
      <c r="E1594" s="46">
        <f t="shared" si="34"/>
        <v>21.96</v>
      </c>
      <c r="F1594">
        <v>0.22500000000000001</v>
      </c>
      <c r="G1594">
        <v>1.83</v>
      </c>
      <c r="H1594" t="s">
        <v>1247</v>
      </c>
      <c r="I1594">
        <v>2</v>
      </c>
    </row>
    <row r="1595" spans="2:9" x14ac:dyDescent="0.2">
      <c r="B1595" t="s">
        <v>438</v>
      </c>
      <c r="C1595" s="1" t="s">
        <v>636</v>
      </c>
      <c r="D1595" t="str">
        <f t="shared" si="33"/>
        <v>RectangularHollowSections6x5x3/16</v>
      </c>
      <c r="E1595" s="46">
        <f t="shared" si="34"/>
        <v>21.96</v>
      </c>
      <c r="F1595">
        <v>0.17</v>
      </c>
      <c r="G1595">
        <v>1.83</v>
      </c>
      <c r="H1595" t="s">
        <v>1247</v>
      </c>
      <c r="I1595">
        <v>2</v>
      </c>
    </row>
    <row r="1596" spans="2:9" x14ac:dyDescent="0.2">
      <c r="B1596" t="s">
        <v>438</v>
      </c>
      <c r="C1596" s="1" t="s">
        <v>637</v>
      </c>
      <c r="D1596" t="str">
        <f t="shared" si="33"/>
        <v>RectangularHollowSections6x4x1/2</v>
      </c>
      <c r="E1596" s="46">
        <f t="shared" si="34"/>
        <v>19.919999999999998</v>
      </c>
      <c r="F1596">
        <v>0.42799999999999999</v>
      </c>
      <c r="G1596">
        <v>1.66</v>
      </c>
      <c r="H1596" t="s">
        <v>1247</v>
      </c>
      <c r="I1596">
        <v>2</v>
      </c>
    </row>
    <row r="1597" spans="2:9" x14ac:dyDescent="0.2">
      <c r="B1597" t="s">
        <v>438</v>
      </c>
      <c r="C1597" s="1" t="s">
        <v>638</v>
      </c>
      <c r="D1597" t="str">
        <f t="shared" si="33"/>
        <v>RectangularHollowSections6x4x3/8</v>
      </c>
      <c r="E1597" s="46">
        <f t="shared" si="34"/>
        <v>19.919999999999998</v>
      </c>
      <c r="F1597">
        <v>0.32900000000000001</v>
      </c>
      <c r="G1597">
        <v>1.66</v>
      </c>
      <c r="H1597" t="s">
        <v>1247</v>
      </c>
      <c r="I1597">
        <v>2</v>
      </c>
    </row>
    <row r="1598" spans="2:9" x14ac:dyDescent="0.2">
      <c r="B1598" t="s">
        <v>438</v>
      </c>
      <c r="C1598" s="1" t="s">
        <v>639</v>
      </c>
      <c r="D1598" t="str">
        <f t="shared" si="33"/>
        <v>RectangularHollowSections6x4x5/16</v>
      </c>
      <c r="E1598" s="46">
        <f t="shared" si="34"/>
        <v>19.919999999999998</v>
      </c>
      <c r="F1598">
        <v>0.27700000000000002</v>
      </c>
      <c r="G1598">
        <v>1.66</v>
      </c>
      <c r="H1598" t="s">
        <v>1247</v>
      </c>
      <c r="I1598">
        <v>2</v>
      </c>
    </row>
    <row r="1599" spans="2:9" x14ac:dyDescent="0.2">
      <c r="B1599" t="s">
        <v>438</v>
      </c>
      <c r="C1599" s="1" t="s">
        <v>640</v>
      </c>
      <c r="D1599" t="str">
        <f t="shared" si="33"/>
        <v>RectangularHollowSections6x4x1/4</v>
      </c>
      <c r="E1599" s="46">
        <f t="shared" si="34"/>
        <v>19.919999999999998</v>
      </c>
      <c r="F1599">
        <v>0.224</v>
      </c>
      <c r="G1599">
        <v>1.66</v>
      </c>
      <c r="H1599" t="s">
        <v>1247</v>
      </c>
      <c r="I1599">
        <v>2</v>
      </c>
    </row>
    <row r="1600" spans="2:9" x14ac:dyDescent="0.2">
      <c r="B1600" t="s">
        <v>438</v>
      </c>
      <c r="C1600" s="1" t="s">
        <v>641</v>
      </c>
      <c r="D1600" t="str">
        <f t="shared" si="33"/>
        <v>RectangularHollowSections6x4x3/16</v>
      </c>
      <c r="E1600" s="46">
        <f t="shared" si="34"/>
        <v>19.919999999999998</v>
      </c>
      <c r="F1600">
        <v>0.16900000000000001</v>
      </c>
      <c r="G1600">
        <v>1.66</v>
      </c>
      <c r="H1600" t="s">
        <v>1247</v>
      </c>
      <c r="I1600">
        <v>2</v>
      </c>
    </row>
    <row r="1601" spans="2:9" x14ac:dyDescent="0.2">
      <c r="B1601" t="s">
        <v>438</v>
      </c>
      <c r="C1601" s="1" t="s">
        <v>642</v>
      </c>
      <c r="D1601" t="str">
        <f t="shared" si="33"/>
        <v>RectangularHollowSections6x4x1/8</v>
      </c>
      <c r="E1601" s="46">
        <f t="shared" si="34"/>
        <v>19.919999999999998</v>
      </c>
      <c r="F1601">
        <v>0.114</v>
      </c>
      <c r="G1601">
        <v>1.66</v>
      </c>
      <c r="H1601" t="s">
        <v>1247</v>
      </c>
      <c r="I1601">
        <v>2</v>
      </c>
    </row>
    <row r="1602" spans="2:9" x14ac:dyDescent="0.2">
      <c r="B1602" t="s">
        <v>438</v>
      </c>
      <c r="C1602" s="1" t="s">
        <v>643</v>
      </c>
      <c r="D1602" t="str">
        <f t="shared" si="33"/>
        <v>RectangularHollowSections6x3x1/2</v>
      </c>
      <c r="E1602" s="46">
        <f t="shared" si="34"/>
        <v>18</v>
      </c>
      <c r="F1602">
        <v>0.42399999999999999</v>
      </c>
      <c r="G1602">
        <v>1.5</v>
      </c>
      <c r="H1602" t="s">
        <v>1247</v>
      </c>
      <c r="I1602">
        <v>2</v>
      </c>
    </row>
    <row r="1603" spans="2:9" x14ac:dyDescent="0.2">
      <c r="B1603" t="s">
        <v>438</v>
      </c>
      <c r="C1603" s="1" t="s">
        <v>644</v>
      </c>
      <c r="D1603" t="str">
        <f t="shared" si="33"/>
        <v>RectangularHollowSections6x3x3/8</v>
      </c>
      <c r="E1603" s="46">
        <f t="shared" si="34"/>
        <v>18</v>
      </c>
      <c r="F1603">
        <v>0.32600000000000001</v>
      </c>
      <c r="G1603">
        <v>1.5</v>
      </c>
      <c r="H1603" t="s">
        <v>1247</v>
      </c>
      <c r="I1603">
        <v>2</v>
      </c>
    </row>
    <row r="1604" spans="2:9" x14ac:dyDescent="0.2">
      <c r="B1604" t="s">
        <v>438</v>
      </c>
      <c r="C1604" s="1" t="s">
        <v>645</v>
      </c>
      <c r="D1604" t="str">
        <f t="shared" si="33"/>
        <v>RectangularHollowSections6x3x5/16</v>
      </c>
      <c r="E1604" s="46">
        <f t="shared" si="34"/>
        <v>18</v>
      </c>
      <c r="F1604">
        <v>0.27500000000000002</v>
      </c>
      <c r="G1604">
        <v>1.5</v>
      </c>
      <c r="H1604" t="s">
        <v>1247</v>
      </c>
      <c r="I1604">
        <v>2</v>
      </c>
    </row>
    <row r="1605" spans="2:9" x14ac:dyDescent="0.2">
      <c r="B1605" t="s">
        <v>438</v>
      </c>
      <c r="C1605" s="1" t="s">
        <v>646</v>
      </c>
      <c r="D1605" t="str">
        <f t="shared" si="33"/>
        <v>RectangularHollowSections6x3x1/4</v>
      </c>
      <c r="E1605" s="46">
        <f t="shared" si="34"/>
        <v>18</v>
      </c>
      <c r="F1605">
        <v>0.223</v>
      </c>
      <c r="G1605">
        <v>1.5</v>
      </c>
      <c r="H1605" t="s">
        <v>1247</v>
      </c>
      <c r="I1605">
        <v>2</v>
      </c>
    </row>
    <row r="1606" spans="2:9" x14ac:dyDescent="0.2">
      <c r="B1606" t="s">
        <v>438</v>
      </c>
      <c r="C1606" s="1" t="s">
        <v>647</v>
      </c>
      <c r="D1606" t="str">
        <f t="shared" si="33"/>
        <v>RectangularHollowSections6x3x3/16</v>
      </c>
      <c r="E1606" s="46">
        <f t="shared" si="34"/>
        <v>18</v>
      </c>
      <c r="F1606">
        <v>0.16900000000000001</v>
      </c>
      <c r="G1606">
        <v>1.5</v>
      </c>
      <c r="H1606" t="s">
        <v>1247</v>
      </c>
      <c r="I1606">
        <v>2</v>
      </c>
    </row>
    <row r="1607" spans="2:9" x14ac:dyDescent="0.2">
      <c r="B1607" t="s">
        <v>438</v>
      </c>
      <c r="C1607" s="1" t="s">
        <v>648</v>
      </c>
      <c r="D1607" t="str">
        <f t="shared" si="33"/>
        <v>RectangularHollowSections6x3x1/8</v>
      </c>
      <c r="E1607" s="46">
        <f t="shared" si="34"/>
        <v>18</v>
      </c>
      <c r="F1607">
        <v>0.114</v>
      </c>
      <c r="G1607">
        <v>1.5</v>
      </c>
      <c r="H1607" t="s">
        <v>1247</v>
      </c>
      <c r="I1607">
        <v>2</v>
      </c>
    </row>
    <row r="1608" spans="2:9" x14ac:dyDescent="0.2">
      <c r="B1608" t="s">
        <v>438</v>
      </c>
      <c r="C1608" s="1" t="s">
        <v>649</v>
      </c>
      <c r="D1608" t="str">
        <f t="shared" si="33"/>
        <v>RectangularHollowSections6x2x3/8</v>
      </c>
      <c r="E1608" s="46">
        <f t="shared" si="34"/>
        <v>14.76</v>
      </c>
      <c r="F1608">
        <v>0.32300000000000001</v>
      </c>
      <c r="G1608">
        <v>1.23</v>
      </c>
      <c r="H1608" t="s">
        <v>1247</v>
      </c>
      <c r="I1608">
        <v>2</v>
      </c>
    </row>
    <row r="1609" spans="2:9" x14ac:dyDescent="0.2">
      <c r="B1609" t="s">
        <v>438</v>
      </c>
      <c r="C1609" s="1" t="s">
        <v>650</v>
      </c>
      <c r="D1609" t="str">
        <f t="shared" si="33"/>
        <v>RectangularHollowSections6x2x5/16</v>
      </c>
      <c r="E1609" s="46">
        <f t="shared" si="34"/>
        <v>15</v>
      </c>
      <c r="F1609">
        <v>0.27300000000000002</v>
      </c>
      <c r="G1609">
        <v>1.25</v>
      </c>
      <c r="H1609" t="s">
        <v>1247</v>
      </c>
      <c r="I1609">
        <v>2</v>
      </c>
    </row>
    <row r="1610" spans="2:9" x14ac:dyDescent="0.2">
      <c r="B1610" t="s">
        <v>438</v>
      </c>
      <c r="C1610" s="1" t="s">
        <v>651</v>
      </c>
      <c r="D1610" t="str">
        <f t="shared" si="33"/>
        <v>RectangularHollowSections6x2x1/4</v>
      </c>
      <c r="E1610" s="46">
        <f t="shared" si="34"/>
        <v>15.24</v>
      </c>
      <c r="F1610">
        <v>0.222</v>
      </c>
      <c r="G1610">
        <v>1.27</v>
      </c>
      <c r="H1610" t="s">
        <v>1247</v>
      </c>
      <c r="I1610">
        <v>2</v>
      </c>
    </row>
    <row r="1611" spans="2:9" x14ac:dyDescent="0.2">
      <c r="B1611" t="s">
        <v>438</v>
      </c>
      <c r="C1611" s="1" t="s">
        <v>652</v>
      </c>
      <c r="D1611" t="str">
        <f t="shared" si="33"/>
        <v>RectangularHollowSections6x2x3/16</v>
      </c>
      <c r="E1611" s="46">
        <f t="shared" si="34"/>
        <v>15.36</v>
      </c>
      <c r="F1611">
        <v>0.16800000000000001</v>
      </c>
      <c r="G1611">
        <v>1.28</v>
      </c>
      <c r="H1611" t="s">
        <v>1247</v>
      </c>
      <c r="I1611">
        <v>2</v>
      </c>
    </row>
    <row r="1612" spans="2:9" x14ac:dyDescent="0.2">
      <c r="B1612" t="s">
        <v>438</v>
      </c>
      <c r="C1612" s="1" t="s">
        <v>653</v>
      </c>
      <c r="D1612" t="str">
        <f t="shared" si="33"/>
        <v>RectangularHollowSections6x2x1/8</v>
      </c>
      <c r="E1612" s="46">
        <f t="shared" si="34"/>
        <v>15.600000000000001</v>
      </c>
      <c r="F1612">
        <v>0.113</v>
      </c>
      <c r="G1612">
        <v>1.3</v>
      </c>
      <c r="H1612" t="s">
        <v>1247</v>
      </c>
      <c r="I1612">
        <v>2</v>
      </c>
    </row>
    <row r="1613" spans="2:9" x14ac:dyDescent="0.2">
      <c r="B1613" t="s">
        <v>438</v>
      </c>
      <c r="C1613" s="1" t="s">
        <v>654</v>
      </c>
      <c r="D1613" t="str">
        <f t="shared" si="33"/>
        <v>RectangularHollowSections5x4x1/2</v>
      </c>
      <c r="E1613" s="46">
        <f t="shared" si="34"/>
        <v>18</v>
      </c>
      <c r="F1613">
        <v>0.42399999999999999</v>
      </c>
      <c r="G1613">
        <v>1.5</v>
      </c>
      <c r="H1613" t="s">
        <v>1247</v>
      </c>
      <c r="I1613">
        <v>2</v>
      </c>
    </row>
    <row r="1614" spans="2:9" x14ac:dyDescent="0.2">
      <c r="B1614" t="s">
        <v>438</v>
      </c>
      <c r="C1614" s="1" t="s">
        <v>655</v>
      </c>
      <c r="D1614" t="str">
        <f t="shared" si="33"/>
        <v>RectangularHollowSections5x4x3/8</v>
      </c>
      <c r="E1614" s="46">
        <f t="shared" si="34"/>
        <v>18</v>
      </c>
      <c r="F1614">
        <v>0.32600000000000001</v>
      </c>
      <c r="G1614">
        <v>1.5</v>
      </c>
      <c r="H1614" t="s">
        <v>1247</v>
      </c>
      <c r="I1614">
        <v>2</v>
      </c>
    </row>
    <row r="1615" spans="2:9" x14ac:dyDescent="0.2">
      <c r="B1615" t="s">
        <v>438</v>
      </c>
      <c r="C1615" s="1" t="s">
        <v>656</v>
      </c>
      <c r="D1615" t="str">
        <f t="shared" si="33"/>
        <v>RectangularHollowSections5x4x5/16</v>
      </c>
      <c r="E1615" s="46">
        <f t="shared" si="34"/>
        <v>18</v>
      </c>
      <c r="F1615">
        <v>0.27500000000000002</v>
      </c>
      <c r="G1615">
        <v>1.5</v>
      </c>
      <c r="H1615" t="s">
        <v>1247</v>
      </c>
      <c r="I1615">
        <v>2</v>
      </c>
    </row>
    <row r="1616" spans="2:9" x14ac:dyDescent="0.2">
      <c r="B1616" t="s">
        <v>438</v>
      </c>
      <c r="C1616" s="1" t="s">
        <v>657</v>
      </c>
      <c r="D1616" t="str">
        <f t="shared" si="33"/>
        <v>RectangularHollowSections5x4x1/4</v>
      </c>
      <c r="E1616" s="46">
        <f t="shared" si="34"/>
        <v>18</v>
      </c>
      <c r="F1616">
        <v>0.223</v>
      </c>
      <c r="G1616">
        <v>1.5</v>
      </c>
      <c r="H1616" t="s">
        <v>1247</v>
      </c>
      <c r="I1616">
        <v>2</v>
      </c>
    </row>
    <row r="1617" spans="2:9" x14ac:dyDescent="0.2">
      <c r="B1617" t="s">
        <v>438</v>
      </c>
      <c r="C1617" s="1" t="s">
        <v>658</v>
      </c>
      <c r="D1617" t="str">
        <f t="shared" si="33"/>
        <v>RectangularHollowSections5x4x3/16</v>
      </c>
      <c r="E1617" s="46">
        <f t="shared" si="34"/>
        <v>18</v>
      </c>
      <c r="F1617">
        <v>0.16900000000000001</v>
      </c>
      <c r="G1617">
        <v>1.5</v>
      </c>
      <c r="H1617" t="s">
        <v>1247</v>
      </c>
      <c r="I1617">
        <v>2</v>
      </c>
    </row>
    <row r="1618" spans="2:9" x14ac:dyDescent="0.2">
      <c r="B1618" t="s">
        <v>438</v>
      </c>
      <c r="C1618" s="1" t="s">
        <v>659</v>
      </c>
      <c r="D1618" t="str">
        <f t="shared" si="33"/>
        <v>RectangularHollowSections5x3x1/2</v>
      </c>
      <c r="E1618" s="46">
        <f t="shared" si="34"/>
        <v>18</v>
      </c>
      <c r="F1618">
        <v>0.41799999999999998</v>
      </c>
      <c r="G1618">
        <v>1.5</v>
      </c>
      <c r="H1618" t="s">
        <v>1247</v>
      </c>
      <c r="I1618">
        <v>2</v>
      </c>
    </row>
    <row r="1619" spans="2:9" x14ac:dyDescent="0.2">
      <c r="B1619" t="s">
        <v>438</v>
      </c>
      <c r="C1619" s="1" t="s">
        <v>660</v>
      </c>
      <c r="D1619" t="str">
        <f t="shared" si="33"/>
        <v>RectangularHollowSections5x3x3/8</v>
      </c>
      <c r="E1619" s="46">
        <f t="shared" si="34"/>
        <v>18</v>
      </c>
      <c r="F1619">
        <v>0.32300000000000001</v>
      </c>
      <c r="G1619">
        <v>1.5</v>
      </c>
      <c r="H1619" t="s">
        <v>1247</v>
      </c>
      <c r="I1619">
        <v>2</v>
      </c>
    </row>
    <row r="1620" spans="2:9" x14ac:dyDescent="0.2">
      <c r="B1620" t="s">
        <v>438</v>
      </c>
      <c r="C1620" s="1" t="s">
        <v>661</v>
      </c>
      <c r="D1620" t="str">
        <f t="shared" si="33"/>
        <v>RectangularHollowSections5x3x5/16</v>
      </c>
      <c r="E1620" s="46">
        <f t="shared" si="34"/>
        <v>18</v>
      </c>
      <c r="F1620">
        <v>0.27300000000000002</v>
      </c>
      <c r="G1620">
        <v>1.5</v>
      </c>
      <c r="H1620" t="s">
        <v>1247</v>
      </c>
      <c r="I1620">
        <v>2</v>
      </c>
    </row>
    <row r="1621" spans="2:9" x14ac:dyDescent="0.2">
      <c r="B1621" t="s">
        <v>438</v>
      </c>
      <c r="C1621" s="1" t="s">
        <v>662</v>
      </c>
      <c r="D1621" t="str">
        <f t="shared" si="33"/>
        <v>RectangularHollowSections5x3x1/4</v>
      </c>
      <c r="E1621" s="46">
        <f t="shared" si="34"/>
        <v>18</v>
      </c>
      <c r="F1621">
        <v>0.222</v>
      </c>
      <c r="G1621">
        <v>1.5</v>
      </c>
      <c r="H1621" t="s">
        <v>1247</v>
      </c>
      <c r="I1621">
        <v>2</v>
      </c>
    </row>
    <row r="1622" spans="2:9" x14ac:dyDescent="0.2">
      <c r="B1622" t="s">
        <v>438</v>
      </c>
      <c r="C1622" s="1" t="s">
        <v>663</v>
      </c>
      <c r="D1622" t="str">
        <f t="shared" si="33"/>
        <v>RectangularHollowSections5x3x3/16</v>
      </c>
      <c r="E1622" s="46">
        <f t="shared" si="34"/>
        <v>18</v>
      </c>
      <c r="F1622">
        <v>0.16800000000000001</v>
      </c>
      <c r="G1622">
        <v>1.5</v>
      </c>
      <c r="H1622" t="s">
        <v>1247</v>
      </c>
      <c r="I1622">
        <v>2</v>
      </c>
    </row>
    <row r="1623" spans="2:9" x14ac:dyDescent="0.2">
      <c r="B1623" t="s">
        <v>438</v>
      </c>
      <c r="C1623" s="1" t="s">
        <v>664</v>
      </c>
      <c r="D1623" t="str">
        <f t="shared" si="33"/>
        <v>RectangularHollowSections5x3x1/8</v>
      </c>
      <c r="E1623" s="46">
        <f t="shared" si="34"/>
        <v>18</v>
      </c>
      <c r="F1623">
        <v>0.113</v>
      </c>
      <c r="G1623">
        <v>1.5</v>
      </c>
      <c r="H1623" t="s">
        <v>1247</v>
      </c>
      <c r="I1623">
        <v>2</v>
      </c>
    </row>
    <row r="1624" spans="2:9" x14ac:dyDescent="0.2">
      <c r="B1624" t="s">
        <v>438</v>
      </c>
      <c r="C1624" s="1" t="s">
        <v>665</v>
      </c>
      <c r="D1624" t="str">
        <f t="shared" si="33"/>
        <v>RectangularHollowSections5x21/2x1/4</v>
      </c>
      <c r="E1624" s="46">
        <f t="shared" si="34"/>
        <v>14.16</v>
      </c>
      <c r="F1624">
        <v>0.221</v>
      </c>
      <c r="G1624">
        <v>1.18</v>
      </c>
      <c r="H1624" t="s">
        <v>1247</v>
      </c>
      <c r="I1624">
        <v>2</v>
      </c>
    </row>
    <row r="1625" spans="2:9" x14ac:dyDescent="0.2">
      <c r="B1625" t="s">
        <v>438</v>
      </c>
      <c r="C1625" s="1" t="s">
        <v>666</v>
      </c>
      <c r="D1625" t="str">
        <f t="shared" si="33"/>
        <v>RectangularHollowSections5x21/2x3/16</v>
      </c>
      <c r="E1625" s="46">
        <f t="shared" si="34"/>
        <v>14.399999999999999</v>
      </c>
      <c r="F1625">
        <v>0.16700000000000001</v>
      </c>
      <c r="G1625">
        <v>1.2</v>
      </c>
      <c r="H1625" t="s">
        <v>1247</v>
      </c>
      <c r="I1625">
        <v>2</v>
      </c>
    </row>
    <row r="1626" spans="2:9" x14ac:dyDescent="0.2">
      <c r="B1626" t="s">
        <v>438</v>
      </c>
      <c r="C1626" s="1" t="s">
        <v>667</v>
      </c>
      <c r="D1626" t="str">
        <f t="shared" si="33"/>
        <v>RectangularHollowSections5x21/2x1/8</v>
      </c>
      <c r="E1626" s="46">
        <f t="shared" si="34"/>
        <v>14.64</v>
      </c>
      <c r="F1626">
        <v>0.113</v>
      </c>
      <c r="G1626">
        <v>1.22</v>
      </c>
      <c r="H1626" t="s">
        <v>1247</v>
      </c>
      <c r="I1626">
        <v>2</v>
      </c>
    </row>
    <row r="1627" spans="2:9" x14ac:dyDescent="0.2">
      <c r="B1627" t="s">
        <v>438</v>
      </c>
      <c r="C1627" s="1" t="s">
        <v>668</v>
      </c>
      <c r="D1627" t="str">
        <f t="shared" si="33"/>
        <v>RectangularHollowSections5x2x3/8</v>
      </c>
      <c r="E1627" s="46">
        <f t="shared" si="34"/>
        <v>12.84</v>
      </c>
      <c r="F1627">
        <v>0.31900000000000001</v>
      </c>
      <c r="G1627">
        <v>1.07</v>
      </c>
      <c r="H1627" t="s">
        <v>1247</v>
      </c>
      <c r="I1627">
        <v>2</v>
      </c>
    </row>
    <row r="1628" spans="2:9" x14ac:dyDescent="0.2">
      <c r="B1628" t="s">
        <v>438</v>
      </c>
      <c r="C1628" s="1" t="s">
        <v>669</v>
      </c>
      <c r="D1628" t="str">
        <f t="shared" si="33"/>
        <v>RectangularHollowSections5x2x5/16</v>
      </c>
      <c r="E1628" s="46">
        <f t="shared" si="34"/>
        <v>12.96</v>
      </c>
      <c r="F1628">
        <v>0.27100000000000002</v>
      </c>
      <c r="G1628">
        <v>1.08</v>
      </c>
      <c r="H1628" t="s">
        <v>1247</v>
      </c>
      <c r="I1628">
        <v>2</v>
      </c>
    </row>
    <row r="1629" spans="2:9" x14ac:dyDescent="0.2">
      <c r="B1629" t="s">
        <v>438</v>
      </c>
      <c r="C1629" s="1" t="s">
        <v>670</v>
      </c>
      <c r="D1629" t="str">
        <f t="shared" si="33"/>
        <v>RectangularHollowSections5x2x1/4</v>
      </c>
      <c r="E1629" s="46">
        <f t="shared" si="34"/>
        <v>13.200000000000001</v>
      </c>
      <c r="F1629">
        <v>0.22</v>
      </c>
      <c r="G1629">
        <v>1.1000000000000001</v>
      </c>
      <c r="H1629" t="s">
        <v>1247</v>
      </c>
      <c r="I1629">
        <v>2</v>
      </c>
    </row>
    <row r="1630" spans="2:9" x14ac:dyDescent="0.2">
      <c r="B1630" t="s">
        <v>438</v>
      </c>
      <c r="C1630" s="1" t="s">
        <v>671</v>
      </c>
      <c r="D1630" t="str">
        <f t="shared" si="33"/>
        <v>RectangularHollowSections5x2x3/16</v>
      </c>
      <c r="E1630" s="46">
        <f t="shared" si="34"/>
        <v>13.440000000000001</v>
      </c>
      <c r="F1630">
        <v>0.16700000000000001</v>
      </c>
      <c r="G1630">
        <v>1.1200000000000001</v>
      </c>
      <c r="H1630" t="s">
        <v>1247</v>
      </c>
      <c r="I1630">
        <v>2</v>
      </c>
    </row>
    <row r="1631" spans="2:9" x14ac:dyDescent="0.2">
      <c r="B1631" t="s">
        <v>438</v>
      </c>
      <c r="C1631" s="1" t="s">
        <v>672</v>
      </c>
      <c r="D1631" t="str">
        <f t="shared" si="33"/>
        <v>RectangularHollowSections5x2x1/8</v>
      </c>
      <c r="E1631" s="46">
        <f t="shared" si="34"/>
        <v>13.559999999999999</v>
      </c>
      <c r="F1631">
        <v>0.113</v>
      </c>
      <c r="G1631">
        <v>1.1299999999999999</v>
      </c>
      <c r="H1631" t="s">
        <v>1247</v>
      </c>
      <c r="I1631">
        <v>2</v>
      </c>
    </row>
    <row r="1632" spans="2:9" x14ac:dyDescent="0.2">
      <c r="B1632" t="s">
        <v>438</v>
      </c>
      <c r="C1632" s="1" t="s">
        <v>673</v>
      </c>
      <c r="D1632" t="str">
        <f t="shared" si="33"/>
        <v>RectangularHollowSections4x3x3/8</v>
      </c>
      <c r="E1632" s="46">
        <f t="shared" si="34"/>
        <v>14.04</v>
      </c>
      <c r="F1632">
        <v>0.31900000000000001</v>
      </c>
      <c r="G1632">
        <v>1.17</v>
      </c>
      <c r="H1632" t="s">
        <v>1247</v>
      </c>
      <c r="I1632">
        <v>2</v>
      </c>
    </row>
    <row r="1633" spans="2:9" x14ac:dyDescent="0.2">
      <c r="B1633" t="s">
        <v>438</v>
      </c>
      <c r="C1633" s="1" t="s">
        <v>674</v>
      </c>
      <c r="D1633" t="str">
        <f t="shared" si="33"/>
        <v>RectangularHollowSections4x3x5/16</v>
      </c>
      <c r="E1633" s="46">
        <f t="shared" si="34"/>
        <v>14.04</v>
      </c>
      <c r="F1633">
        <v>0.27100000000000002</v>
      </c>
      <c r="G1633">
        <v>1.17</v>
      </c>
      <c r="H1633" t="s">
        <v>1247</v>
      </c>
      <c r="I1633">
        <v>2</v>
      </c>
    </row>
    <row r="1634" spans="2:9" x14ac:dyDescent="0.2">
      <c r="B1634" t="s">
        <v>438</v>
      </c>
      <c r="C1634" s="1" t="s">
        <v>675</v>
      </c>
      <c r="D1634" t="str">
        <f t="shared" si="33"/>
        <v>RectangularHollowSections4x3x1/4</v>
      </c>
      <c r="E1634" s="46">
        <f t="shared" si="34"/>
        <v>14.04</v>
      </c>
      <c r="F1634">
        <v>0.22</v>
      </c>
      <c r="G1634">
        <v>1.17</v>
      </c>
      <c r="H1634" t="s">
        <v>1247</v>
      </c>
      <c r="I1634">
        <v>2</v>
      </c>
    </row>
    <row r="1635" spans="2:9" x14ac:dyDescent="0.2">
      <c r="B1635" t="s">
        <v>438</v>
      </c>
      <c r="C1635" s="1" t="s">
        <v>676</v>
      </c>
      <c r="D1635" t="str">
        <f t="shared" si="33"/>
        <v>RectangularHollowSections4x3x3/16</v>
      </c>
      <c r="E1635" s="46">
        <f t="shared" si="34"/>
        <v>14.04</v>
      </c>
      <c r="F1635">
        <v>0.16700000000000001</v>
      </c>
      <c r="G1635">
        <v>1.17</v>
      </c>
      <c r="H1635" t="s">
        <v>1247</v>
      </c>
      <c r="I1635">
        <v>2</v>
      </c>
    </row>
    <row r="1636" spans="2:9" x14ac:dyDescent="0.2">
      <c r="B1636" t="s">
        <v>438</v>
      </c>
      <c r="C1636" s="1" t="s">
        <v>677</v>
      </c>
      <c r="D1636" t="str">
        <f t="shared" si="33"/>
        <v>RectangularHollowSections4x3x1/8</v>
      </c>
      <c r="E1636" s="46">
        <f t="shared" si="34"/>
        <v>14.04</v>
      </c>
      <c r="F1636">
        <v>0.113</v>
      </c>
      <c r="G1636">
        <v>1.17</v>
      </c>
      <c r="H1636" t="s">
        <v>1247</v>
      </c>
      <c r="I1636">
        <v>2</v>
      </c>
    </row>
    <row r="1637" spans="2:9" x14ac:dyDescent="0.2">
      <c r="B1637" t="s">
        <v>438</v>
      </c>
      <c r="C1637" s="1" t="s">
        <v>678</v>
      </c>
      <c r="D1637" t="str">
        <f t="shared" si="33"/>
        <v>RectangularHollowSections4x21/2x5/16</v>
      </c>
      <c r="E1637" s="46">
        <f t="shared" si="34"/>
        <v>12</v>
      </c>
      <c r="F1637">
        <v>0.26900000000000002</v>
      </c>
      <c r="G1637">
        <v>1</v>
      </c>
      <c r="H1637" t="s">
        <v>1247</v>
      </c>
      <c r="I1637">
        <v>2</v>
      </c>
    </row>
    <row r="1638" spans="2:9" x14ac:dyDescent="0.2">
      <c r="B1638" t="s">
        <v>438</v>
      </c>
      <c r="C1638" s="1" t="s">
        <v>679</v>
      </c>
      <c r="D1638" t="str">
        <f t="shared" si="33"/>
        <v>RectangularHollowSections4x21/2x1/4</v>
      </c>
      <c r="E1638" s="46">
        <f t="shared" si="34"/>
        <v>12.24</v>
      </c>
      <c r="F1638">
        <v>0.219</v>
      </c>
      <c r="G1638">
        <v>1.02</v>
      </c>
      <c r="H1638" t="s">
        <v>1247</v>
      </c>
      <c r="I1638">
        <v>2</v>
      </c>
    </row>
    <row r="1639" spans="2:9" x14ac:dyDescent="0.2">
      <c r="B1639" t="s">
        <v>438</v>
      </c>
      <c r="C1639" s="1" t="s">
        <v>680</v>
      </c>
      <c r="D1639" t="str">
        <f t="shared" si="33"/>
        <v>RectangularHollowSections4x21/2x3/16</v>
      </c>
      <c r="E1639" s="46">
        <f t="shared" si="34"/>
        <v>12.36</v>
      </c>
      <c r="F1639">
        <v>0.16600000000000001</v>
      </c>
      <c r="G1639">
        <v>1.03</v>
      </c>
      <c r="H1639" t="s">
        <v>1247</v>
      </c>
      <c r="I1639">
        <v>2</v>
      </c>
    </row>
    <row r="1640" spans="2:9" x14ac:dyDescent="0.2">
      <c r="B1640" t="s">
        <v>438</v>
      </c>
      <c r="C1640" s="1" t="s">
        <v>681</v>
      </c>
      <c r="D1640" t="str">
        <f t="shared" si="33"/>
        <v>RectangularHollowSections4x2x3/8</v>
      </c>
      <c r="E1640" s="46">
        <f t="shared" si="34"/>
        <v>10.8</v>
      </c>
      <c r="F1640">
        <v>0.314</v>
      </c>
      <c r="G1640">
        <v>0.9</v>
      </c>
      <c r="H1640" t="s">
        <v>1247</v>
      </c>
      <c r="I1640">
        <v>2</v>
      </c>
    </row>
    <row r="1641" spans="2:9" x14ac:dyDescent="0.2">
      <c r="B1641" t="s">
        <v>438</v>
      </c>
      <c r="C1641" s="1" t="s">
        <v>682</v>
      </c>
      <c r="D1641" t="str">
        <f t="shared" si="33"/>
        <v>RectangularHollowSections4x2x5/16</v>
      </c>
      <c r="E1641" s="46">
        <f t="shared" si="34"/>
        <v>11.004000000000001</v>
      </c>
      <c r="F1641">
        <v>0.26700000000000002</v>
      </c>
      <c r="G1641">
        <v>0.91700000000000004</v>
      </c>
      <c r="H1641" t="s">
        <v>1247</v>
      </c>
      <c r="I1641">
        <v>2</v>
      </c>
    </row>
    <row r="1642" spans="2:9" x14ac:dyDescent="0.2">
      <c r="B1642" t="s">
        <v>438</v>
      </c>
      <c r="C1642" s="1" t="s">
        <v>683</v>
      </c>
      <c r="D1642" t="str">
        <f t="shared" si="33"/>
        <v>RectangularHollowSections4x2x1/4</v>
      </c>
      <c r="E1642" s="46">
        <f t="shared" si="34"/>
        <v>11.196000000000002</v>
      </c>
      <c r="F1642">
        <v>0.218</v>
      </c>
      <c r="G1642">
        <v>0.93300000000000005</v>
      </c>
      <c r="H1642" t="s">
        <v>1247</v>
      </c>
      <c r="I1642">
        <v>2</v>
      </c>
    </row>
    <row r="1643" spans="2:9" x14ac:dyDescent="0.2">
      <c r="B1643" t="s">
        <v>438</v>
      </c>
      <c r="C1643" s="1" t="s">
        <v>684</v>
      </c>
      <c r="D1643" t="str">
        <f t="shared" si="33"/>
        <v>RectangularHollowSections4x2x3/16</v>
      </c>
      <c r="E1643" s="46">
        <f t="shared" si="34"/>
        <v>11.399999999999999</v>
      </c>
      <c r="F1643">
        <v>0.16600000000000001</v>
      </c>
      <c r="G1643">
        <v>0.95</v>
      </c>
      <c r="H1643" t="s">
        <v>1247</v>
      </c>
      <c r="I1643">
        <v>2</v>
      </c>
    </row>
    <row r="1644" spans="2:9" x14ac:dyDescent="0.2">
      <c r="B1644" t="s">
        <v>438</v>
      </c>
      <c r="C1644" s="1" t="s">
        <v>685</v>
      </c>
      <c r="D1644" t="str">
        <f t="shared" si="33"/>
        <v>RectangularHollowSections4x2x1/8</v>
      </c>
      <c r="E1644" s="46">
        <f t="shared" si="34"/>
        <v>11.603999999999999</v>
      </c>
      <c r="F1644">
        <v>0.112</v>
      </c>
      <c r="G1644">
        <v>0.96699999999999997</v>
      </c>
      <c r="H1644" t="s">
        <v>1247</v>
      </c>
      <c r="I1644">
        <v>2</v>
      </c>
    </row>
    <row r="1645" spans="2:9" x14ac:dyDescent="0.2">
      <c r="B1645" t="s">
        <v>438</v>
      </c>
      <c r="C1645" s="1" t="s">
        <v>691</v>
      </c>
      <c r="D1645" t="str">
        <f t="shared" si="33"/>
        <v>RectangularHollowSections31/2x21/2x3/8</v>
      </c>
      <c r="E1645" s="46">
        <f t="shared" si="34"/>
        <v>10.8</v>
      </c>
      <c r="F1645">
        <v>0.314</v>
      </c>
      <c r="G1645">
        <v>0.9</v>
      </c>
      <c r="H1645" t="s">
        <v>1247</v>
      </c>
      <c r="I1645">
        <v>2</v>
      </c>
    </row>
    <row r="1646" spans="2:9" x14ac:dyDescent="0.2">
      <c r="B1646" t="s">
        <v>438</v>
      </c>
      <c r="C1646" s="1" t="s">
        <v>692</v>
      </c>
      <c r="D1646" t="str">
        <f t="shared" si="33"/>
        <v>RectangularHollowSections31/2x21/2x5/16</v>
      </c>
      <c r="E1646" s="46">
        <f t="shared" si="34"/>
        <v>11.004000000000001</v>
      </c>
      <c r="F1646">
        <v>0.26700000000000002</v>
      </c>
      <c r="G1646">
        <v>0.91700000000000004</v>
      </c>
      <c r="H1646" t="s">
        <v>1247</v>
      </c>
      <c r="I1646">
        <v>2</v>
      </c>
    </row>
    <row r="1647" spans="2:9" x14ac:dyDescent="0.2">
      <c r="B1647" t="s">
        <v>438</v>
      </c>
      <c r="C1647" s="1" t="s">
        <v>693</v>
      </c>
      <c r="D1647" t="str">
        <f t="shared" si="33"/>
        <v>RectangularHollowSections31/2x21/2x1/4</v>
      </c>
      <c r="E1647" s="46">
        <f t="shared" si="34"/>
        <v>11.196000000000002</v>
      </c>
      <c r="F1647">
        <v>0.218</v>
      </c>
      <c r="G1647">
        <v>0.93300000000000005</v>
      </c>
      <c r="H1647" t="s">
        <v>1247</v>
      </c>
      <c r="I1647">
        <v>2</v>
      </c>
    </row>
    <row r="1648" spans="2:9" x14ac:dyDescent="0.2">
      <c r="B1648" t="s">
        <v>438</v>
      </c>
      <c r="C1648" s="1" t="s">
        <v>694</v>
      </c>
      <c r="D1648" t="str">
        <f t="shared" si="33"/>
        <v>RectangularHollowSections31/2x21/2x3/16</v>
      </c>
      <c r="E1648" s="46">
        <f t="shared" si="34"/>
        <v>11.399999999999999</v>
      </c>
      <c r="F1648">
        <v>0.16600000000000001</v>
      </c>
      <c r="G1648">
        <v>0.95</v>
      </c>
      <c r="H1648" t="s">
        <v>1247</v>
      </c>
      <c r="I1648">
        <v>2</v>
      </c>
    </row>
    <row r="1649" spans="2:9" x14ac:dyDescent="0.2">
      <c r="B1649" t="s">
        <v>438</v>
      </c>
      <c r="C1649" s="1" t="s">
        <v>695</v>
      </c>
      <c r="D1649" t="str">
        <f t="shared" si="33"/>
        <v>RectangularHollowSections31/2x21/2x1/8</v>
      </c>
      <c r="E1649" s="46">
        <f t="shared" si="34"/>
        <v>11.603999999999999</v>
      </c>
      <c r="F1649">
        <v>0.112</v>
      </c>
      <c r="G1649">
        <v>0.96699999999999997</v>
      </c>
      <c r="H1649" t="s">
        <v>1247</v>
      </c>
      <c r="I1649">
        <v>2</v>
      </c>
    </row>
    <row r="1650" spans="2:9" x14ac:dyDescent="0.2">
      <c r="B1650" t="s">
        <v>438</v>
      </c>
      <c r="C1650" s="1" t="s">
        <v>696</v>
      </c>
      <c r="D1650" t="str">
        <f t="shared" si="33"/>
        <v>RectangularHollowSections3x21/2x5/16</v>
      </c>
      <c r="E1650" s="46">
        <f t="shared" si="34"/>
        <v>9.9959999999999987</v>
      </c>
      <c r="F1650">
        <v>0.26400000000000001</v>
      </c>
      <c r="G1650">
        <v>0.83299999999999996</v>
      </c>
      <c r="H1650" t="s">
        <v>1247</v>
      </c>
      <c r="I1650">
        <v>2</v>
      </c>
    </row>
    <row r="1651" spans="2:9" x14ac:dyDescent="0.2">
      <c r="B1651" t="s">
        <v>438</v>
      </c>
      <c r="C1651" s="1" t="s">
        <v>697</v>
      </c>
      <c r="D1651" t="str">
        <f t="shared" si="33"/>
        <v>RectangularHollowSections3x21/2x1/4</v>
      </c>
      <c r="E1651" s="46">
        <f t="shared" si="34"/>
        <v>10.199999999999999</v>
      </c>
      <c r="F1651">
        <v>0.216</v>
      </c>
      <c r="G1651">
        <v>0.85</v>
      </c>
      <c r="H1651" t="s">
        <v>1247</v>
      </c>
      <c r="I1651">
        <v>2</v>
      </c>
    </row>
    <row r="1652" spans="2:9" x14ac:dyDescent="0.2">
      <c r="B1652" t="s">
        <v>438</v>
      </c>
      <c r="C1652" s="1" t="s">
        <v>698</v>
      </c>
      <c r="D1652" t="str">
        <f t="shared" si="33"/>
        <v>RectangularHollowSections3x21/2x3/16</v>
      </c>
      <c r="E1652" s="46">
        <f t="shared" si="34"/>
        <v>10.404</v>
      </c>
      <c r="F1652">
        <v>0.16500000000000001</v>
      </c>
      <c r="G1652">
        <v>0.86699999999999999</v>
      </c>
      <c r="H1652" t="s">
        <v>1247</v>
      </c>
      <c r="I1652">
        <v>2</v>
      </c>
    </row>
    <row r="1653" spans="2:9" x14ac:dyDescent="0.2">
      <c r="B1653" t="s">
        <v>438</v>
      </c>
      <c r="C1653" s="1" t="s">
        <v>699</v>
      </c>
      <c r="D1653" t="str">
        <f t="shared" si="33"/>
        <v>RectangularHollowSections3x21/2x1/8</v>
      </c>
      <c r="E1653" s="46">
        <f t="shared" si="34"/>
        <v>10.596</v>
      </c>
      <c r="F1653">
        <v>0.112</v>
      </c>
      <c r="G1653">
        <v>0.88300000000000001</v>
      </c>
      <c r="H1653" t="s">
        <v>1247</v>
      </c>
      <c r="I1653">
        <v>2</v>
      </c>
    </row>
    <row r="1654" spans="2:9" x14ac:dyDescent="0.2">
      <c r="B1654" t="s">
        <v>438</v>
      </c>
      <c r="C1654" s="1" t="s">
        <v>700</v>
      </c>
      <c r="D1654" t="str">
        <f t="shared" si="33"/>
        <v>RectangularHollowSections3x2x5/16</v>
      </c>
      <c r="E1654" s="46">
        <f t="shared" si="34"/>
        <v>9.9599999999999991</v>
      </c>
      <c r="F1654">
        <v>0.26100000000000001</v>
      </c>
      <c r="G1654">
        <v>0.83</v>
      </c>
      <c r="H1654" t="s">
        <v>1247</v>
      </c>
      <c r="I1654">
        <v>2</v>
      </c>
    </row>
    <row r="1655" spans="2:9" x14ac:dyDescent="0.2">
      <c r="B1655" t="s">
        <v>438</v>
      </c>
      <c r="C1655" s="1" t="s">
        <v>701</v>
      </c>
      <c r="D1655" t="str">
        <f t="shared" ref="D1655:D1718" si="35">SUBSTITUTE(B1655&amp;C1655," ","")</f>
        <v>RectangularHollowSections3x2x1/4</v>
      </c>
      <c r="E1655" s="46">
        <f t="shared" si="34"/>
        <v>9.9599999999999991</v>
      </c>
      <c r="F1655">
        <v>0.214</v>
      </c>
      <c r="G1655">
        <v>0.83</v>
      </c>
      <c r="H1655" t="s">
        <v>1247</v>
      </c>
      <c r="I1655">
        <v>2</v>
      </c>
    </row>
    <row r="1656" spans="2:9" x14ac:dyDescent="0.2">
      <c r="B1656" t="s">
        <v>438</v>
      </c>
      <c r="C1656" s="1" t="s">
        <v>702</v>
      </c>
      <c r="D1656" t="str">
        <f t="shared" si="35"/>
        <v>RectangularHollowSections3x2x3/16</v>
      </c>
      <c r="E1656" s="46">
        <f t="shared" ref="E1656:E1670" si="36">G1656*12</f>
        <v>9.9599999999999991</v>
      </c>
      <c r="F1656">
        <v>0.16400000000000001</v>
      </c>
      <c r="G1656">
        <v>0.83</v>
      </c>
      <c r="H1656" t="s">
        <v>1247</v>
      </c>
      <c r="I1656">
        <v>2</v>
      </c>
    </row>
    <row r="1657" spans="2:9" x14ac:dyDescent="0.2">
      <c r="B1657" t="s">
        <v>438</v>
      </c>
      <c r="C1657" s="1" t="s">
        <v>703</v>
      </c>
      <c r="D1657" t="str">
        <f t="shared" si="35"/>
        <v>RectangularHollowSections3x2x1/8</v>
      </c>
      <c r="E1657" s="46">
        <f t="shared" si="36"/>
        <v>9.9599999999999991</v>
      </c>
      <c r="F1657">
        <v>0.112</v>
      </c>
      <c r="G1657">
        <v>0.83</v>
      </c>
      <c r="H1657" t="s">
        <v>1247</v>
      </c>
      <c r="I1657">
        <v>2</v>
      </c>
    </row>
    <row r="1658" spans="2:9" x14ac:dyDescent="0.2">
      <c r="B1658" t="s">
        <v>438</v>
      </c>
      <c r="C1658" s="1" t="s">
        <v>704</v>
      </c>
      <c r="D1658" t="str">
        <f t="shared" si="35"/>
        <v>RectangularHollowSections3x11/2x1/4</v>
      </c>
      <c r="E1658" s="46">
        <f t="shared" si="36"/>
        <v>8.1960000000000015</v>
      </c>
      <c r="F1658">
        <v>0.21199999999999999</v>
      </c>
      <c r="G1658">
        <v>0.68300000000000005</v>
      </c>
      <c r="H1658" t="s">
        <v>1247</v>
      </c>
      <c r="I1658">
        <v>2</v>
      </c>
    </row>
    <row r="1659" spans="2:9" x14ac:dyDescent="0.2">
      <c r="B1659" t="s">
        <v>438</v>
      </c>
      <c r="C1659" s="1" t="s">
        <v>705</v>
      </c>
      <c r="D1659" t="str">
        <f t="shared" si="35"/>
        <v>RectangularHollowSections3x11/2x3/16</v>
      </c>
      <c r="E1659" s="46">
        <f t="shared" si="36"/>
        <v>8.3999999999999986</v>
      </c>
      <c r="F1659">
        <v>0.16300000000000001</v>
      </c>
      <c r="G1659">
        <v>0.7</v>
      </c>
      <c r="H1659" t="s">
        <v>1247</v>
      </c>
      <c r="I1659">
        <v>2</v>
      </c>
    </row>
    <row r="1660" spans="2:9" x14ac:dyDescent="0.2">
      <c r="B1660" t="s">
        <v>438</v>
      </c>
      <c r="C1660" s="1" t="s">
        <v>706</v>
      </c>
      <c r="D1660" t="str">
        <f t="shared" si="35"/>
        <v>RectangularHollowSections3x11/2x1/8</v>
      </c>
      <c r="E1660" s="46">
        <f t="shared" si="36"/>
        <v>8.6039999999999992</v>
      </c>
      <c r="F1660">
        <v>0.111</v>
      </c>
      <c r="G1660">
        <v>0.71699999999999997</v>
      </c>
      <c r="H1660" t="s">
        <v>1247</v>
      </c>
      <c r="I1660">
        <v>2</v>
      </c>
    </row>
    <row r="1661" spans="2:9" x14ac:dyDescent="0.2">
      <c r="B1661" t="s">
        <v>438</v>
      </c>
      <c r="C1661" s="1" t="s">
        <v>707</v>
      </c>
      <c r="D1661" t="str">
        <f t="shared" si="35"/>
        <v>RectangularHollowSections3x1x1/8</v>
      </c>
      <c r="E1661" s="46">
        <f t="shared" si="36"/>
        <v>7.5960000000000001</v>
      </c>
      <c r="F1661">
        <v>0.11</v>
      </c>
      <c r="G1661">
        <v>0.63300000000000001</v>
      </c>
      <c r="H1661" t="s">
        <v>1247</v>
      </c>
      <c r="I1661">
        <v>2</v>
      </c>
    </row>
    <row r="1662" spans="2:9" x14ac:dyDescent="0.2">
      <c r="B1662" t="s">
        <v>438</v>
      </c>
      <c r="C1662" s="1" t="s">
        <v>708</v>
      </c>
      <c r="D1662" t="str">
        <f t="shared" si="35"/>
        <v>RectangularHollowSections21/2x11/2x1/4</v>
      </c>
      <c r="E1662" s="46">
        <f t="shared" si="36"/>
        <v>7.1999999999999993</v>
      </c>
      <c r="F1662">
        <v>0.20899999999999999</v>
      </c>
      <c r="G1662">
        <v>0.6</v>
      </c>
      <c r="H1662" t="s">
        <v>1247</v>
      </c>
      <c r="I1662">
        <v>2</v>
      </c>
    </row>
    <row r="1663" spans="2:9" x14ac:dyDescent="0.2">
      <c r="B1663" t="s">
        <v>438</v>
      </c>
      <c r="C1663" s="1" t="s">
        <v>709</v>
      </c>
      <c r="D1663" t="str">
        <f t="shared" si="35"/>
        <v>RectangularHollowSections21/2x11/2x3/16</v>
      </c>
      <c r="E1663" s="46">
        <f t="shared" si="36"/>
        <v>7.4039999999999999</v>
      </c>
      <c r="F1663">
        <v>0.161</v>
      </c>
      <c r="G1663">
        <v>0.61699999999999999</v>
      </c>
      <c r="H1663" t="s">
        <v>1247</v>
      </c>
      <c r="I1663">
        <v>2</v>
      </c>
    </row>
    <row r="1664" spans="2:9" x14ac:dyDescent="0.2">
      <c r="B1664" t="s">
        <v>438</v>
      </c>
      <c r="C1664" s="1" t="s">
        <v>710</v>
      </c>
      <c r="D1664" t="str">
        <f t="shared" si="35"/>
        <v>RectangularHollowSections21/2x11/2x1/8</v>
      </c>
      <c r="E1664" s="46">
        <f t="shared" si="36"/>
        <v>7.5960000000000001</v>
      </c>
      <c r="F1664">
        <v>0.11</v>
      </c>
      <c r="G1664">
        <v>0.63300000000000001</v>
      </c>
      <c r="H1664" t="s">
        <v>1247</v>
      </c>
      <c r="I1664">
        <v>2</v>
      </c>
    </row>
    <row r="1665" spans="2:9" x14ac:dyDescent="0.2">
      <c r="B1665" t="s">
        <v>438</v>
      </c>
      <c r="C1665" s="1" t="s">
        <v>795</v>
      </c>
      <c r="D1665" t="str">
        <f t="shared" si="35"/>
        <v>RectangularHollowSections21/4x21/4x1/4</v>
      </c>
      <c r="E1665" s="46">
        <f t="shared" si="36"/>
        <v>7.1999999999999993</v>
      </c>
      <c r="F1665">
        <v>0.23</v>
      </c>
      <c r="G1665">
        <v>0.6</v>
      </c>
      <c r="H1665" t="s">
        <v>1247</v>
      </c>
      <c r="I1665">
        <v>2</v>
      </c>
    </row>
    <row r="1666" spans="2:9" x14ac:dyDescent="0.2">
      <c r="B1666" t="s">
        <v>438</v>
      </c>
      <c r="C1666" s="1" t="s">
        <v>1507</v>
      </c>
      <c r="D1666" t="str">
        <f t="shared" si="35"/>
        <v>RectangularHollowSections21/4x21/4x3/16</v>
      </c>
      <c r="E1666" s="46">
        <f t="shared" si="36"/>
        <v>8.3999999999999986</v>
      </c>
      <c r="F1666">
        <v>0.18</v>
      </c>
      <c r="G1666">
        <v>0.7</v>
      </c>
      <c r="H1666" t="s">
        <v>1247</v>
      </c>
      <c r="I1666">
        <v>2</v>
      </c>
    </row>
    <row r="1667" spans="2:9" x14ac:dyDescent="0.2">
      <c r="B1667" t="s">
        <v>438</v>
      </c>
      <c r="C1667" s="1" t="s">
        <v>1508</v>
      </c>
      <c r="D1667" t="str">
        <f t="shared" si="35"/>
        <v>RectangularHollowSections21/4x21/4x1/8</v>
      </c>
      <c r="E1667" s="46">
        <f t="shared" si="36"/>
        <v>8.6039999999999992</v>
      </c>
      <c r="F1667">
        <v>0.12</v>
      </c>
      <c r="G1667">
        <v>0.71699999999999997</v>
      </c>
      <c r="H1667" t="s">
        <v>1247</v>
      </c>
      <c r="I1667">
        <v>2</v>
      </c>
    </row>
    <row r="1668" spans="2:9" x14ac:dyDescent="0.2">
      <c r="B1668" t="s">
        <v>438</v>
      </c>
      <c r="C1668" s="1" t="s">
        <v>711</v>
      </c>
      <c r="D1668" t="str">
        <f t="shared" si="35"/>
        <v>RectangularHollowSections2x11/2x3/16</v>
      </c>
      <c r="E1668" s="46">
        <f t="shared" si="36"/>
        <v>6.3960000000000008</v>
      </c>
      <c r="F1668">
        <v>0.159</v>
      </c>
      <c r="G1668">
        <v>0.53300000000000003</v>
      </c>
      <c r="H1668" t="s">
        <v>1247</v>
      </c>
      <c r="I1668">
        <v>2</v>
      </c>
    </row>
    <row r="1669" spans="2:9" x14ac:dyDescent="0.2">
      <c r="B1669" t="s">
        <v>438</v>
      </c>
      <c r="C1669" s="1" t="s">
        <v>712</v>
      </c>
      <c r="D1669" t="str">
        <f t="shared" si="35"/>
        <v>RectangularHollowSections2x1x3/16</v>
      </c>
      <c r="E1669" s="46">
        <f t="shared" si="36"/>
        <v>5.4</v>
      </c>
      <c r="F1669">
        <v>0.156</v>
      </c>
      <c r="G1669">
        <v>0.45</v>
      </c>
      <c r="H1669" t="s">
        <v>1247</v>
      </c>
      <c r="I1669">
        <v>2</v>
      </c>
    </row>
    <row r="1670" spans="2:9" x14ac:dyDescent="0.2">
      <c r="B1670" t="s">
        <v>438</v>
      </c>
      <c r="C1670" s="1" t="s">
        <v>713</v>
      </c>
      <c r="D1670" t="str">
        <f t="shared" si="35"/>
        <v>RectangularHollowSections2x1x1/8</v>
      </c>
      <c r="E1670" s="46">
        <f t="shared" si="36"/>
        <v>5.6040000000000001</v>
      </c>
      <c r="F1670">
        <v>0.108</v>
      </c>
      <c r="G1670">
        <v>0.46700000000000003</v>
      </c>
      <c r="H1670" t="s">
        <v>1247</v>
      </c>
      <c r="I1670">
        <v>2</v>
      </c>
    </row>
    <row r="1671" spans="2:9" x14ac:dyDescent="0.2">
      <c r="C1671" s="1"/>
    </row>
    <row r="1672" spans="2:9" x14ac:dyDescent="0.2">
      <c r="B1672" t="s">
        <v>439</v>
      </c>
      <c r="C1672" s="1" t="s">
        <v>714</v>
      </c>
      <c r="D1672" t="str">
        <f t="shared" si="35"/>
        <v>SquareHollowSections16x16x5/8</v>
      </c>
      <c r="E1672" s="46">
        <f>G1672*12</f>
        <v>63.96</v>
      </c>
      <c r="F1672">
        <v>0.56399999999999995</v>
      </c>
      <c r="G1672">
        <v>5.33</v>
      </c>
      <c r="H1672" t="s">
        <v>1247</v>
      </c>
      <c r="I1672">
        <v>2</v>
      </c>
    </row>
    <row r="1673" spans="2:9" x14ac:dyDescent="0.2">
      <c r="B1673" t="s">
        <v>439</v>
      </c>
      <c r="C1673" s="1" t="s">
        <v>715</v>
      </c>
      <c r="D1673" t="str">
        <f t="shared" si="35"/>
        <v>SquareHollowSections16x16x1/2</v>
      </c>
      <c r="E1673" s="46">
        <f t="shared" ref="E1673:E1736" si="37">G1673*12</f>
        <v>63.96</v>
      </c>
      <c r="F1673">
        <v>0.45400000000000001</v>
      </c>
      <c r="G1673">
        <v>5.33</v>
      </c>
      <c r="H1673" t="s">
        <v>1247</v>
      </c>
      <c r="I1673">
        <v>2</v>
      </c>
    </row>
    <row r="1674" spans="2:9" x14ac:dyDescent="0.2">
      <c r="B1674" t="s">
        <v>439</v>
      </c>
      <c r="C1674" s="1" t="s">
        <v>716</v>
      </c>
      <c r="D1674" t="str">
        <f t="shared" si="35"/>
        <v>SquareHollowSections16x16x3/8</v>
      </c>
      <c r="E1674" s="46">
        <f t="shared" si="37"/>
        <v>63.96</v>
      </c>
      <c r="F1674">
        <v>0.34300000000000003</v>
      </c>
      <c r="G1674">
        <v>5.33</v>
      </c>
      <c r="H1674" t="s">
        <v>1247</v>
      </c>
      <c r="I1674">
        <v>2</v>
      </c>
    </row>
    <row r="1675" spans="2:9" x14ac:dyDescent="0.2">
      <c r="B1675" t="s">
        <v>439</v>
      </c>
      <c r="C1675" s="1" t="s">
        <v>717</v>
      </c>
      <c r="D1675" t="str">
        <f t="shared" si="35"/>
        <v>SquareHollowSections16x16x5/16</v>
      </c>
      <c r="E1675" s="46">
        <f t="shared" si="37"/>
        <v>63.96</v>
      </c>
      <c r="F1675">
        <v>0.28699999999999998</v>
      </c>
      <c r="G1675">
        <v>5.33</v>
      </c>
      <c r="H1675" t="s">
        <v>1247</v>
      </c>
      <c r="I1675">
        <v>2</v>
      </c>
    </row>
    <row r="1676" spans="2:9" x14ac:dyDescent="0.2">
      <c r="B1676" t="s">
        <v>439</v>
      </c>
      <c r="C1676" s="1" t="s">
        <v>718</v>
      </c>
      <c r="D1676" t="str">
        <f t="shared" si="35"/>
        <v>SquareHollowSections14x14x5/8</v>
      </c>
      <c r="E1676" s="46">
        <f t="shared" si="37"/>
        <v>55.92</v>
      </c>
      <c r="F1676">
        <v>0.56100000000000005</v>
      </c>
      <c r="G1676">
        <v>4.66</v>
      </c>
      <c r="H1676" t="s">
        <v>1247</v>
      </c>
      <c r="I1676">
        <v>2</v>
      </c>
    </row>
    <row r="1677" spans="2:9" x14ac:dyDescent="0.2">
      <c r="B1677" t="s">
        <v>439</v>
      </c>
      <c r="C1677" s="1" t="s">
        <v>719</v>
      </c>
      <c r="D1677" t="str">
        <f t="shared" si="35"/>
        <v>SquareHollowSections14x14x1/2</v>
      </c>
      <c r="E1677" s="46">
        <f t="shared" si="37"/>
        <v>55.92</v>
      </c>
      <c r="F1677">
        <v>0.45300000000000001</v>
      </c>
      <c r="G1677">
        <v>4.66</v>
      </c>
      <c r="H1677" t="s">
        <v>1247</v>
      </c>
      <c r="I1677">
        <v>2</v>
      </c>
    </row>
    <row r="1678" spans="2:9" x14ac:dyDescent="0.2">
      <c r="B1678" t="s">
        <v>439</v>
      </c>
      <c r="C1678" s="1" t="s">
        <v>720</v>
      </c>
      <c r="D1678" t="str">
        <f t="shared" si="35"/>
        <v>SquareHollowSections14x14x3/8</v>
      </c>
      <c r="E1678" s="46">
        <f t="shared" si="37"/>
        <v>55.92</v>
      </c>
      <c r="F1678">
        <v>0.34200000000000003</v>
      </c>
      <c r="G1678">
        <v>4.66</v>
      </c>
      <c r="H1678" t="s">
        <v>1247</v>
      </c>
      <c r="I1678">
        <v>2</v>
      </c>
    </row>
    <row r="1679" spans="2:9" x14ac:dyDescent="0.2">
      <c r="B1679" t="s">
        <v>439</v>
      </c>
      <c r="C1679" s="1" t="s">
        <v>721</v>
      </c>
      <c r="D1679" t="str">
        <f t="shared" si="35"/>
        <v>SquareHollowSections14x14x5/16</v>
      </c>
      <c r="E1679" s="46">
        <f t="shared" si="37"/>
        <v>55.92</v>
      </c>
      <c r="F1679">
        <v>0.28599999999999998</v>
      </c>
      <c r="G1679">
        <v>4.66</v>
      </c>
      <c r="H1679" t="s">
        <v>1247</v>
      </c>
      <c r="I1679">
        <v>2</v>
      </c>
    </row>
    <row r="1680" spans="2:9" x14ac:dyDescent="0.2">
      <c r="B1680" t="s">
        <v>439</v>
      </c>
      <c r="C1680" s="1" t="s">
        <v>722</v>
      </c>
      <c r="D1680" t="str">
        <f t="shared" si="35"/>
        <v>SquareHollowSections12x12x5/8</v>
      </c>
      <c r="E1680" s="46">
        <f t="shared" si="37"/>
        <v>48</v>
      </c>
      <c r="F1680">
        <v>0.55800000000000005</v>
      </c>
      <c r="G1680">
        <v>4</v>
      </c>
      <c r="H1680" t="s">
        <v>1247</v>
      </c>
      <c r="I1680">
        <v>2</v>
      </c>
    </row>
    <row r="1681" spans="2:9" x14ac:dyDescent="0.2">
      <c r="B1681" t="s">
        <v>439</v>
      </c>
      <c r="C1681" s="1" t="s">
        <v>723</v>
      </c>
      <c r="D1681" t="str">
        <f t="shared" si="35"/>
        <v>SquareHollowSections12x12x1/2</v>
      </c>
      <c r="E1681" s="46">
        <f t="shared" si="37"/>
        <v>48</v>
      </c>
      <c r="F1681">
        <v>0.45</v>
      </c>
      <c r="G1681">
        <v>4</v>
      </c>
      <c r="H1681" t="s">
        <v>1247</v>
      </c>
      <c r="I1681">
        <v>2</v>
      </c>
    </row>
    <row r="1682" spans="2:9" x14ac:dyDescent="0.2">
      <c r="B1682" t="s">
        <v>439</v>
      </c>
      <c r="C1682" s="1" t="s">
        <v>724</v>
      </c>
      <c r="D1682" t="str">
        <f t="shared" si="35"/>
        <v>SquareHollowSections12x12x3/8</v>
      </c>
      <c r="E1682" s="46">
        <f t="shared" si="37"/>
        <v>48</v>
      </c>
      <c r="F1682">
        <v>0.34100000000000003</v>
      </c>
      <c r="G1682">
        <v>4</v>
      </c>
      <c r="H1682" t="s">
        <v>1247</v>
      </c>
      <c r="I1682">
        <v>2</v>
      </c>
    </row>
    <row r="1683" spans="2:9" x14ac:dyDescent="0.2">
      <c r="B1683" t="s">
        <v>439</v>
      </c>
      <c r="C1683" s="1" t="s">
        <v>725</v>
      </c>
      <c r="D1683" t="str">
        <f t="shared" si="35"/>
        <v>SquareHollowSections12x12x5/16</v>
      </c>
      <c r="E1683" s="46">
        <f t="shared" si="37"/>
        <v>48</v>
      </c>
      <c r="F1683">
        <v>0.28499999999999998</v>
      </c>
      <c r="G1683">
        <v>4</v>
      </c>
      <c r="H1683" t="s">
        <v>1247</v>
      </c>
      <c r="I1683">
        <v>2</v>
      </c>
    </row>
    <row r="1684" spans="2:9" x14ac:dyDescent="0.2">
      <c r="B1684" t="s">
        <v>439</v>
      </c>
      <c r="C1684" s="1" t="s">
        <v>726</v>
      </c>
      <c r="D1684" t="str">
        <f t="shared" si="35"/>
        <v>SquareHollowSections12x12x1/4</v>
      </c>
      <c r="E1684" s="46">
        <f t="shared" si="37"/>
        <v>48</v>
      </c>
      <c r="F1684">
        <v>0.22900000000000001</v>
      </c>
      <c r="G1684">
        <v>4</v>
      </c>
      <c r="H1684" t="s">
        <v>1247</v>
      </c>
      <c r="I1684">
        <v>2</v>
      </c>
    </row>
    <row r="1685" spans="2:9" x14ac:dyDescent="0.2">
      <c r="B1685" t="s">
        <v>439</v>
      </c>
      <c r="C1685" s="1" t="s">
        <v>727</v>
      </c>
      <c r="D1685" t="str">
        <f t="shared" si="35"/>
        <v>SquareHollowSections10x10x5/8</v>
      </c>
      <c r="E1685" s="46">
        <f t="shared" si="37"/>
        <v>39.96</v>
      </c>
      <c r="F1685">
        <v>0.55300000000000005</v>
      </c>
      <c r="G1685">
        <v>3.33</v>
      </c>
      <c r="H1685" t="s">
        <v>1247</v>
      </c>
      <c r="I1685">
        <v>2</v>
      </c>
    </row>
    <row r="1686" spans="2:9" x14ac:dyDescent="0.2">
      <c r="B1686" t="s">
        <v>439</v>
      </c>
      <c r="C1686" s="1" t="s">
        <v>728</v>
      </c>
      <c r="D1686" t="str">
        <f t="shared" si="35"/>
        <v>SquareHollowSections10x10x1/2</v>
      </c>
      <c r="E1686" s="46">
        <f t="shared" si="37"/>
        <v>39.96</v>
      </c>
      <c r="F1686">
        <v>0.44700000000000001</v>
      </c>
      <c r="G1686">
        <v>3.33</v>
      </c>
      <c r="H1686" t="s">
        <v>1247</v>
      </c>
      <c r="I1686">
        <v>2</v>
      </c>
    </row>
    <row r="1687" spans="2:9" x14ac:dyDescent="0.2">
      <c r="B1687" t="s">
        <v>439</v>
      </c>
      <c r="C1687" s="1" t="s">
        <v>729</v>
      </c>
      <c r="D1687" t="str">
        <f t="shared" si="35"/>
        <v>SquareHollowSections10x10x3/8</v>
      </c>
      <c r="E1687" s="46">
        <f t="shared" si="37"/>
        <v>39.96</v>
      </c>
      <c r="F1687">
        <v>0.33900000000000002</v>
      </c>
      <c r="G1687">
        <v>3.33</v>
      </c>
      <c r="H1687" t="s">
        <v>1247</v>
      </c>
      <c r="I1687">
        <v>2</v>
      </c>
    </row>
    <row r="1688" spans="2:9" x14ac:dyDescent="0.2">
      <c r="B1688" t="s">
        <v>439</v>
      </c>
      <c r="C1688" s="1" t="s">
        <v>730</v>
      </c>
      <c r="D1688" t="str">
        <f t="shared" si="35"/>
        <v>SquareHollowSections10x10x5/16</v>
      </c>
      <c r="E1688" s="46">
        <f t="shared" si="37"/>
        <v>39.96</v>
      </c>
      <c r="F1688">
        <v>0.28399999999999997</v>
      </c>
      <c r="G1688">
        <v>3.33</v>
      </c>
      <c r="H1688" t="s">
        <v>1247</v>
      </c>
      <c r="I1688">
        <v>2</v>
      </c>
    </row>
    <row r="1689" spans="2:9" x14ac:dyDescent="0.2">
      <c r="B1689" t="s">
        <v>439</v>
      </c>
      <c r="C1689" s="1" t="s">
        <v>731</v>
      </c>
      <c r="D1689" t="str">
        <f t="shared" si="35"/>
        <v>SquareHollowSections10x10x1/4</v>
      </c>
      <c r="E1689" s="46">
        <f t="shared" si="37"/>
        <v>39.96</v>
      </c>
      <c r="F1689">
        <v>0.22900000000000001</v>
      </c>
      <c r="G1689">
        <v>3.33</v>
      </c>
      <c r="H1689" t="s">
        <v>1247</v>
      </c>
      <c r="I1689">
        <v>2</v>
      </c>
    </row>
    <row r="1690" spans="2:9" x14ac:dyDescent="0.2">
      <c r="B1690" t="s">
        <v>439</v>
      </c>
      <c r="C1690" s="1" t="s">
        <v>732</v>
      </c>
      <c r="D1690" t="str">
        <f t="shared" si="35"/>
        <v>SquareHollowSections10x10x3/16</v>
      </c>
      <c r="E1690" s="46">
        <f t="shared" si="37"/>
        <v>39.96</v>
      </c>
      <c r="F1690">
        <v>0.17199999999999999</v>
      </c>
      <c r="G1690">
        <v>3.33</v>
      </c>
      <c r="H1690" t="s">
        <v>1247</v>
      </c>
      <c r="I1690">
        <v>2</v>
      </c>
    </row>
    <row r="1691" spans="2:9" x14ac:dyDescent="0.2">
      <c r="B1691" t="s">
        <v>439</v>
      </c>
      <c r="C1691" s="1" t="s">
        <v>733</v>
      </c>
      <c r="D1691" t="str">
        <f t="shared" si="35"/>
        <v>SquareHollowSections8x8x5/8</v>
      </c>
      <c r="E1691" s="46">
        <f t="shared" si="37"/>
        <v>31.92</v>
      </c>
      <c r="F1691">
        <v>0.54600000000000004</v>
      </c>
      <c r="G1691">
        <v>2.66</v>
      </c>
      <c r="H1691" t="s">
        <v>1247</v>
      </c>
      <c r="I1691">
        <v>2</v>
      </c>
    </row>
    <row r="1692" spans="2:9" x14ac:dyDescent="0.2">
      <c r="B1692" t="s">
        <v>439</v>
      </c>
      <c r="C1692" s="1" t="s">
        <v>734</v>
      </c>
      <c r="D1692" t="str">
        <f t="shared" si="35"/>
        <v>SquareHollowSections8x8x1/2</v>
      </c>
      <c r="E1692" s="46">
        <f t="shared" si="37"/>
        <v>31.92</v>
      </c>
      <c r="F1692">
        <v>0.443</v>
      </c>
      <c r="G1692">
        <v>2.66</v>
      </c>
      <c r="H1692" t="s">
        <v>1247</v>
      </c>
      <c r="I1692">
        <v>2</v>
      </c>
    </row>
    <row r="1693" spans="2:9" x14ac:dyDescent="0.2">
      <c r="B1693" t="s">
        <v>439</v>
      </c>
      <c r="C1693" s="1" t="s">
        <v>735</v>
      </c>
      <c r="D1693" t="str">
        <f t="shared" si="35"/>
        <v>SquareHollowSections8x8x3/8</v>
      </c>
      <c r="E1693" s="46">
        <f t="shared" si="37"/>
        <v>31.92</v>
      </c>
      <c r="F1693">
        <v>0.33700000000000002</v>
      </c>
      <c r="G1693">
        <v>2.66</v>
      </c>
      <c r="H1693" t="s">
        <v>1247</v>
      </c>
      <c r="I1693">
        <v>2</v>
      </c>
    </row>
    <row r="1694" spans="2:9" x14ac:dyDescent="0.2">
      <c r="B1694" t="s">
        <v>439</v>
      </c>
      <c r="C1694" s="1" t="s">
        <v>736</v>
      </c>
      <c r="D1694" t="str">
        <f t="shared" si="35"/>
        <v>SquareHollowSections8x8x5/16</v>
      </c>
      <c r="E1694" s="46">
        <f t="shared" si="37"/>
        <v>31.92</v>
      </c>
      <c r="F1694">
        <v>0.28199999999999997</v>
      </c>
      <c r="G1694">
        <v>2.66</v>
      </c>
      <c r="H1694" t="s">
        <v>1247</v>
      </c>
      <c r="I1694">
        <v>2</v>
      </c>
    </row>
    <row r="1695" spans="2:9" x14ac:dyDescent="0.2">
      <c r="B1695" t="s">
        <v>439</v>
      </c>
      <c r="C1695" s="1" t="s">
        <v>737</v>
      </c>
      <c r="D1695" t="str">
        <f t="shared" si="35"/>
        <v>SquareHollowSections8x8x1/4</v>
      </c>
      <c r="E1695" s="46">
        <f t="shared" si="37"/>
        <v>31.92</v>
      </c>
      <c r="F1695">
        <v>0.22800000000000001</v>
      </c>
      <c r="G1695">
        <v>2.66</v>
      </c>
      <c r="H1695" t="s">
        <v>1247</v>
      </c>
      <c r="I1695">
        <v>2</v>
      </c>
    </row>
    <row r="1696" spans="2:9" x14ac:dyDescent="0.2">
      <c r="B1696" t="s">
        <v>439</v>
      </c>
      <c r="C1696" s="1" t="s">
        <v>738</v>
      </c>
      <c r="D1696" t="str">
        <f t="shared" si="35"/>
        <v>SquareHollowSections8x8x3/16</v>
      </c>
      <c r="E1696" s="46">
        <f t="shared" si="37"/>
        <v>31.92</v>
      </c>
      <c r="F1696">
        <v>0.17100000000000001</v>
      </c>
      <c r="G1696">
        <v>2.66</v>
      </c>
      <c r="H1696" t="s">
        <v>1247</v>
      </c>
      <c r="I1696">
        <v>2</v>
      </c>
    </row>
    <row r="1697" spans="2:9" x14ac:dyDescent="0.2">
      <c r="B1697" t="s">
        <v>439</v>
      </c>
      <c r="C1697" s="1" t="s">
        <v>739</v>
      </c>
      <c r="D1697" t="str">
        <f t="shared" si="35"/>
        <v>SquareHollowSections7x7x5/8</v>
      </c>
      <c r="E1697" s="46">
        <f t="shared" si="37"/>
        <v>27.96</v>
      </c>
      <c r="F1697">
        <v>0.54</v>
      </c>
      <c r="G1697">
        <v>2.33</v>
      </c>
      <c r="H1697" t="s">
        <v>1247</v>
      </c>
      <c r="I1697">
        <v>2</v>
      </c>
    </row>
    <row r="1698" spans="2:9" x14ac:dyDescent="0.2">
      <c r="B1698" t="s">
        <v>439</v>
      </c>
      <c r="C1698" s="1" t="s">
        <v>740</v>
      </c>
      <c r="D1698" t="str">
        <f t="shared" si="35"/>
        <v>SquareHollowSections7x7x1/2</v>
      </c>
      <c r="E1698" s="46">
        <f t="shared" si="37"/>
        <v>27.96</v>
      </c>
      <c r="F1698">
        <v>0.439</v>
      </c>
      <c r="G1698">
        <v>2.33</v>
      </c>
      <c r="H1698" t="s">
        <v>1247</v>
      </c>
      <c r="I1698">
        <v>2</v>
      </c>
    </row>
    <row r="1699" spans="2:9" x14ac:dyDescent="0.2">
      <c r="B1699" t="s">
        <v>439</v>
      </c>
      <c r="C1699" s="1" t="s">
        <v>741</v>
      </c>
      <c r="D1699" t="str">
        <f t="shared" si="35"/>
        <v>SquareHollowSections7x7x3/8</v>
      </c>
      <c r="E1699" s="46">
        <f t="shared" si="37"/>
        <v>27.96</v>
      </c>
      <c r="F1699">
        <v>0.33500000000000002</v>
      </c>
      <c r="G1699">
        <v>2.33</v>
      </c>
      <c r="H1699" t="s">
        <v>1247</v>
      </c>
      <c r="I1699">
        <v>2</v>
      </c>
    </row>
    <row r="1700" spans="2:9" x14ac:dyDescent="0.2">
      <c r="B1700" t="s">
        <v>439</v>
      </c>
      <c r="C1700" s="1" t="s">
        <v>742</v>
      </c>
      <c r="D1700" t="str">
        <f t="shared" si="35"/>
        <v>SquareHollowSections7x7x5/16</v>
      </c>
      <c r="E1700" s="46">
        <f t="shared" si="37"/>
        <v>27.96</v>
      </c>
      <c r="F1700">
        <v>0.28100000000000003</v>
      </c>
      <c r="G1700">
        <v>2.33</v>
      </c>
      <c r="H1700" t="s">
        <v>1247</v>
      </c>
      <c r="I1700">
        <v>2</v>
      </c>
    </row>
    <row r="1701" spans="2:9" x14ac:dyDescent="0.2">
      <c r="B1701" t="s">
        <v>439</v>
      </c>
      <c r="C1701" s="1" t="s">
        <v>743</v>
      </c>
      <c r="D1701" t="str">
        <f t="shared" si="35"/>
        <v>SquareHollowSections7x7x1/4</v>
      </c>
      <c r="E1701" s="46">
        <f t="shared" si="37"/>
        <v>27.96</v>
      </c>
      <c r="F1701">
        <v>0.22700000000000001</v>
      </c>
      <c r="G1701">
        <v>2.33</v>
      </c>
      <c r="H1701" t="s">
        <v>1247</v>
      </c>
      <c r="I1701">
        <v>2</v>
      </c>
    </row>
    <row r="1702" spans="2:9" x14ac:dyDescent="0.2">
      <c r="B1702" t="s">
        <v>439</v>
      </c>
      <c r="C1702" s="1" t="s">
        <v>744</v>
      </c>
      <c r="D1702" t="str">
        <f t="shared" si="35"/>
        <v>SquareHollowSections7x7x3/16</v>
      </c>
      <c r="E1702" s="46">
        <f t="shared" si="37"/>
        <v>27.96</v>
      </c>
      <c r="F1702">
        <v>0.17100000000000001</v>
      </c>
      <c r="G1702">
        <v>2.33</v>
      </c>
      <c r="H1702" t="s">
        <v>1247</v>
      </c>
      <c r="I1702">
        <v>2</v>
      </c>
    </row>
    <row r="1703" spans="2:9" x14ac:dyDescent="0.2">
      <c r="B1703" t="s">
        <v>439</v>
      </c>
      <c r="C1703" s="1" t="s">
        <v>745</v>
      </c>
      <c r="D1703" t="str">
        <f t="shared" si="35"/>
        <v>SquareHollowSections6x6x5/8</v>
      </c>
      <c r="E1703" s="46">
        <f t="shared" si="37"/>
        <v>24</v>
      </c>
      <c r="F1703">
        <v>0.53300000000000003</v>
      </c>
      <c r="G1703">
        <v>2</v>
      </c>
      <c r="H1703" t="s">
        <v>1247</v>
      </c>
      <c r="I1703">
        <v>2</v>
      </c>
    </row>
    <row r="1704" spans="2:9" x14ac:dyDescent="0.2">
      <c r="B1704" t="s">
        <v>439</v>
      </c>
      <c r="C1704" s="1" t="s">
        <v>746</v>
      </c>
      <c r="D1704" t="str">
        <f t="shared" si="35"/>
        <v>SquareHollowSections6x6x1/2</v>
      </c>
      <c r="E1704" s="46">
        <f t="shared" si="37"/>
        <v>24</v>
      </c>
      <c r="F1704">
        <v>0.435</v>
      </c>
      <c r="G1704">
        <v>2</v>
      </c>
      <c r="H1704" t="s">
        <v>1247</v>
      </c>
      <c r="I1704">
        <v>2</v>
      </c>
    </row>
    <row r="1705" spans="2:9" x14ac:dyDescent="0.2">
      <c r="B1705" t="s">
        <v>439</v>
      </c>
      <c r="C1705" s="1" t="s">
        <v>747</v>
      </c>
      <c r="D1705" t="str">
        <f t="shared" si="35"/>
        <v>SquareHollowSections6x6x3/8</v>
      </c>
      <c r="E1705" s="46">
        <f t="shared" si="37"/>
        <v>24</v>
      </c>
      <c r="F1705">
        <v>0.33200000000000002</v>
      </c>
      <c r="G1705">
        <v>2</v>
      </c>
      <c r="H1705" t="s">
        <v>1247</v>
      </c>
      <c r="I1705">
        <v>2</v>
      </c>
    </row>
    <row r="1706" spans="2:9" x14ac:dyDescent="0.2">
      <c r="B1706" t="s">
        <v>439</v>
      </c>
      <c r="C1706" s="1" t="s">
        <v>748</v>
      </c>
      <c r="D1706" t="str">
        <f t="shared" si="35"/>
        <v>SquareHollowSections6x6x5/16</v>
      </c>
      <c r="E1706" s="46">
        <f t="shared" si="37"/>
        <v>24</v>
      </c>
      <c r="F1706">
        <v>0.27900000000000003</v>
      </c>
      <c r="G1706">
        <v>2</v>
      </c>
      <c r="H1706" t="s">
        <v>1247</v>
      </c>
      <c r="I1706">
        <v>2</v>
      </c>
    </row>
    <row r="1707" spans="2:9" x14ac:dyDescent="0.2">
      <c r="B1707" t="s">
        <v>439</v>
      </c>
      <c r="C1707" s="1" t="s">
        <v>749</v>
      </c>
      <c r="D1707" t="str">
        <f t="shared" si="35"/>
        <v>SquareHollowSections6x6x1/4</v>
      </c>
      <c r="E1707" s="46">
        <f t="shared" si="37"/>
        <v>24</v>
      </c>
      <c r="F1707">
        <v>0.22600000000000001</v>
      </c>
      <c r="G1707">
        <v>2</v>
      </c>
      <c r="H1707" t="s">
        <v>1247</v>
      </c>
      <c r="I1707">
        <v>2</v>
      </c>
    </row>
    <row r="1708" spans="2:9" x14ac:dyDescent="0.2">
      <c r="B1708" t="s">
        <v>439</v>
      </c>
      <c r="C1708" s="1" t="s">
        <v>750</v>
      </c>
      <c r="D1708" t="str">
        <f t="shared" si="35"/>
        <v>SquareHollowSections6x6x3/16</v>
      </c>
      <c r="E1708" s="46">
        <f t="shared" si="37"/>
        <v>24</v>
      </c>
      <c r="F1708">
        <v>0.17</v>
      </c>
      <c r="G1708">
        <v>2</v>
      </c>
      <c r="H1708" t="s">
        <v>1247</v>
      </c>
      <c r="I1708">
        <v>2</v>
      </c>
    </row>
    <row r="1709" spans="2:9" x14ac:dyDescent="0.2">
      <c r="B1709" t="s">
        <v>439</v>
      </c>
      <c r="C1709" s="1" t="s">
        <v>631</v>
      </c>
      <c r="D1709" t="str">
        <f t="shared" si="35"/>
        <v>SquareHollowSections6x6x1/8</v>
      </c>
      <c r="E1709" s="46">
        <f t="shared" si="37"/>
        <v>24</v>
      </c>
      <c r="F1709">
        <v>0.114</v>
      </c>
      <c r="G1709">
        <v>2</v>
      </c>
      <c r="H1709" t="s">
        <v>1247</v>
      </c>
      <c r="I1709">
        <v>2</v>
      </c>
    </row>
    <row r="1710" spans="2:9" x14ac:dyDescent="0.2">
      <c r="B1710" t="s">
        <v>439</v>
      </c>
      <c r="C1710" s="1" t="s">
        <v>751</v>
      </c>
      <c r="D1710" t="str">
        <f t="shared" si="35"/>
        <v>SquareHollowSections51/2x51/2x3/8</v>
      </c>
      <c r="E1710" s="46">
        <f t="shared" si="37"/>
        <v>21.96</v>
      </c>
      <c r="F1710">
        <v>0.33100000000000002</v>
      </c>
      <c r="G1710">
        <v>1.83</v>
      </c>
      <c r="H1710" t="s">
        <v>1247</v>
      </c>
      <c r="I1710">
        <v>2</v>
      </c>
    </row>
    <row r="1711" spans="2:9" x14ac:dyDescent="0.2">
      <c r="B1711" t="s">
        <v>439</v>
      </c>
      <c r="C1711" s="1" t="s">
        <v>752</v>
      </c>
      <c r="D1711" t="str">
        <f t="shared" si="35"/>
        <v>SquareHollowSections51/2x51/2x5/16</v>
      </c>
      <c r="E1711" s="46">
        <f t="shared" si="37"/>
        <v>21.96</v>
      </c>
      <c r="F1711">
        <v>0.27800000000000002</v>
      </c>
      <c r="G1711">
        <v>1.83</v>
      </c>
      <c r="H1711" t="s">
        <v>1247</v>
      </c>
      <c r="I1711">
        <v>2</v>
      </c>
    </row>
    <row r="1712" spans="2:9" x14ac:dyDescent="0.2">
      <c r="B1712" t="s">
        <v>439</v>
      </c>
      <c r="C1712" s="1" t="s">
        <v>753</v>
      </c>
      <c r="D1712" t="str">
        <f t="shared" si="35"/>
        <v>SquareHollowSections51/2x51/2x1/4</v>
      </c>
      <c r="E1712" s="46">
        <f t="shared" si="37"/>
        <v>21.96</v>
      </c>
      <c r="F1712">
        <v>0.22500000000000001</v>
      </c>
      <c r="G1712">
        <v>1.83</v>
      </c>
      <c r="H1712" t="s">
        <v>1247</v>
      </c>
      <c r="I1712">
        <v>2</v>
      </c>
    </row>
    <row r="1713" spans="2:9" x14ac:dyDescent="0.2">
      <c r="B1713" t="s">
        <v>439</v>
      </c>
      <c r="C1713" s="1" t="s">
        <v>754</v>
      </c>
      <c r="D1713" t="str">
        <f t="shared" si="35"/>
        <v>SquareHollowSections51/2x51/2x3/16</v>
      </c>
      <c r="E1713" s="46">
        <f t="shared" si="37"/>
        <v>21.96</v>
      </c>
      <c r="F1713">
        <v>0.17</v>
      </c>
      <c r="G1713">
        <v>1.83</v>
      </c>
      <c r="H1713" t="s">
        <v>1247</v>
      </c>
      <c r="I1713">
        <v>2</v>
      </c>
    </row>
    <row r="1714" spans="2:9" x14ac:dyDescent="0.2">
      <c r="B1714" t="s">
        <v>439</v>
      </c>
      <c r="C1714" s="1" t="s">
        <v>755</v>
      </c>
      <c r="D1714" t="str">
        <f t="shared" si="35"/>
        <v>SquareHollowSections51/2x51/2x1/8</v>
      </c>
      <c r="E1714" s="46">
        <f t="shared" si="37"/>
        <v>21.96</v>
      </c>
      <c r="F1714">
        <v>0.114</v>
      </c>
      <c r="G1714">
        <v>1.83</v>
      </c>
      <c r="H1714" t="s">
        <v>1247</v>
      </c>
      <c r="I1714">
        <v>2</v>
      </c>
    </row>
    <row r="1715" spans="2:9" x14ac:dyDescent="0.2">
      <c r="B1715" t="s">
        <v>439</v>
      </c>
      <c r="C1715" s="1" t="s">
        <v>756</v>
      </c>
      <c r="D1715" t="str">
        <f t="shared" si="35"/>
        <v>SquareHollowSections5x5x1/2</v>
      </c>
      <c r="E1715" s="46">
        <f t="shared" si="37"/>
        <v>19.919999999999998</v>
      </c>
      <c r="F1715">
        <v>0.42799999999999999</v>
      </c>
      <c r="G1715">
        <v>1.66</v>
      </c>
      <c r="H1715" t="s">
        <v>1247</v>
      </c>
      <c r="I1715">
        <v>2</v>
      </c>
    </row>
    <row r="1716" spans="2:9" x14ac:dyDescent="0.2">
      <c r="B1716" t="s">
        <v>439</v>
      </c>
      <c r="C1716" s="1" t="s">
        <v>757</v>
      </c>
      <c r="D1716" t="str">
        <f t="shared" si="35"/>
        <v>SquareHollowSections5x5x3/8</v>
      </c>
      <c r="E1716" s="46">
        <f t="shared" si="37"/>
        <v>19.919999999999998</v>
      </c>
      <c r="F1716">
        <v>0.32900000000000001</v>
      </c>
      <c r="G1716">
        <v>1.66</v>
      </c>
      <c r="H1716" t="s">
        <v>1247</v>
      </c>
      <c r="I1716">
        <v>2</v>
      </c>
    </row>
    <row r="1717" spans="2:9" x14ac:dyDescent="0.2">
      <c r="B1717" t="s">
        <v>439</v>
      </c>
      <c r="C1717" s="1" t="s">
        <v>758</v>
      </c>
      <c r="D1717" t="str">
        <f t="shared" si="35"/>
        <v>SquareHollowSections5x5x5/16</v>
      </c>
      <c r="E1717" s="46">
        <f t="shared" si="37"/>
        <v>19.919999999999998</v>
      </c>
      <c r="F1717">
        <v>0.27700000000000002</v>
      </c>
      <c r="G1717">
        <v>1.66</v>
      </c>
      <c r="H1717" t="s">
        <v>1247</v>
      </c>
      <c r="I1717">
        <v>2</v>
      </c>
    </row>
    <row r="1718" spans="2:9" x14ac:dyDescent="0.2">
      <c r="B1718" t="s">
        <v>439</v>
      </c>
      <c r="C1718" s="1" t="s">
        <v>759</v>
      </c>
      <c r="D1718" t="str">
        <f t="shared" si="35"/>
        <v>SquareHollowSections5x5x1/4</v>
      </c>
      <c r="E1718" s="46">
        <f t="shared" si="37"/>
        <v>19.919999999999998</v>
      </c>
      <c r="F1718">
        <v>0.224</v>
      </c>
      <c r="G1718">
        <v>1.66</v>
      </c>
      <c r="H1718" t="s">
        <v>1247</v>
      </c>
      <c r="I1718">
        <v>2</v>
      </c>
    </row>
    <row r="1719" spans="2:9" x14ac:dyDescent="0.2">
      <c r="B1719" t="s">
        <v>439</v>
      </c>
      <c r="C1719" s="1" t="s">
        <v>760</v>
      </c>
      <c r="D1719" t="str">
        <f t="shared" ref="D1719:D1759" si="38">SUBSTITUTE(B1719&amp;C1719," ","")</f>
        <v>SquareHollowSections5x5x3/16</v>
      </c>
      <c r="E1719" s="46">
        <f t="shared" si="37"/>
        <v>19.919999999999998</v>
      </c>
      <c r="F1719">
        <v>0.16900000000000001</v>
      </c>
      <c r="G1719">
        <v>1.66</v>
      </c>
      <c r="H1719" t="s">
        <v>1247</v>
      </c>
      <c r="I1719">
        <v>2</v>
      </c>
    </row>
    <row r="1720" spans="2:9" x14ac:dyDescent="0.2">
      <c r="B1720" t="s">
        <v>439</v>
      </c>
      <c r="C1720" s="1" t="s">
        <v>761</v>
      </c>
      <c r="D1720" t="str">
        <f t="shared" si="38"/>
        <v>SquareHollowSections5x5x1/8</v>
      </c>
      <c r="E1720" s="46">
        <f t="shared" si="37"/>
        <v>19.919999999999998</v>
      </c>
      <c r="F1720">
        <v>0.114</v>
      </c>
      <c r="G1720">
        <v>1.66</v>
      </c>
      <c r="H1720" t="s">
        <v>1247</v>
      </c>
      <c r="I1720">
        <v>2</v>
      </c>
    </row>
    <row r="1721" spans="2:9" x14ac:dyDescent="0.2">
      <c r="B1721" t="s">
        <v>439</v>
      </c>
      <c r="C1721" s="1" t="s">
        <v>762</v>
      </c>
      <c r="D1721" t="str">
        <f t="shared" si="38"/>
        <v>SquareHollowSections41/2x41/2x1/2</v>
      </c>
      <c r="E1721" s="46">
        <f t="shared" si="37"/>
        <v>18</v>
      </c>
      <c r="F1721">
        <v>0.42399999999999999</v>
      </c>
      <c r="G1721">
        <v>1.5</v>
      </c>
      <c r="H1721" t="s">
        <v>1247</v>
      </c>
      <c r="I1721">
        <v>2</v>
      </c>
    </row>
    <row r="1722" spans="2:9" x14ac:dyDescent="0.2">
      <c r="B1722" t="s">
        <v>439</v>
      </c>
      <c r="C1722" s="1" t="s">
        <v>763</v>
      </c>
      <c r="D1722" t="str">
        <f t="shared" si="38"/>
        <v>SquareHollowSections41/2x41/2x3/8</v>
      </c>
      <c r="E1722" s="46">
        <f t="shared" si="37"/>
        <v>18</v>
      </c>
      <c r="F1722">
        <v>0.32600000000000001</v>
      </c>
      <c r="G1722">
        <v>1.5</v>
      </c>
      <c r="H1722" t="s">
        <v>1247</v>
      </c>
      <c r="I1722">
        <v>2</v>
      </c>
    </row>
    <row r="1723" spans="2:9" x14ac:dyDescent="0.2">
      <c r="B1723" t="s">
        <v>439</v>
      </c>
      <c r="C1723" s="1" t="s">
        <v>764</v>
      </c>
      <c r="D1723" t="str">
        <f t="shared" si="38"/>
        <v>SquareHollowSections41/2x41/2x5/16</v>
      </c>
      <c r="E1723" s="46">
        <f t="shared" si="37"/>
        <v>18</v>
      </c>
      <c r="F1723">
        <v>0.27500000000000002</v>
      </c>
      <c r="G1723">
        <v>1.5</v>
      </c>
      <c r="H1723" t="s">
        <v>1247</v>
      </c>
      <c r="I1723">
        <v>2</v>
      </c>
    </row>
    <row r="1724" spans="2:9" x14ac:dyDescent="0.2">
      <c r="B1724" t="s">
        <v>439</v>
      </c>
      <c r="C1724" s="1" t="s">
        <v>765</v>
      </c>
      <c r="D1724" t="str">
        <f t="shared" si="38"/>
        <v>SquareHollowSections41/2x41/2x1/4</v>
      </c>
      <c r="E1724" s="46">
        <f t="shared" si="37"/>
        <v>18</v>
      </c>
      <c r="F1724">
        <v>0.223</v>
      </c>
      <c r="G1724">
        <v>1.5</v>
      </c>
      <c r="H1724" t="s">
        <v>1247</v>
      </c>
      <c r="I1724">
        <v>2</v>
      </c>
    </row>
    <row r="1725" spans="2:9" x14ac:dyDescent="0.2">
      <c r="B1725" t="s">
        <v>439</v>
      </c>
      <c r="C1725" s="1" t="s">
        <v>766</v>
      </c>
      <c r="D1725" t="str">
        <f t="shared" si="38"/>
        <v>SquareHollowSections41/2x41/2x3/16</v>
      </c>
      <c r="E1725" s="46">
        <f t="shared" si="37"/>
        <v>18</v>
      </c>
      <c r="F1725">
        <v>0.16900000000000001</v>
      </c>
      <c r="G1725">
        <v>1.5</v>
      </c>
      <c r="H1725" t="s">
        <v>1247</v>
      </c>
      <c r="I1725">
        <v>2</v>
      </c>
    </row>
    <row r="1726" spans="2:9" x14ac:dyDescent="0.2">
      <c r="B1726" t="s">
        <v>439</v>
      </c>
      <c r="C1726" s="1" t="s">
        <v>767</v>
      </c>
      <c r="D1726" t="str">
        <f t="shared" si="38"/>
        <v>SquareHollowSections41/2x41/2x1/8</v>
      </c>
      <c r="E1726" s="46">
        <f t="shared" si="37"/>
        <v>18</v>
      </c>
      <c r="F1726">
        <v>0.114</v>
      </c>
      <c r="G1726">
        <v>1.5</v>
      </c>
      <c r="H1726" t="s">
        <v>1247</v>
      </c>
      <c r="I1726">
        <v>2</v>
      </c>
    </row>
    <row r="1727" spans="2:9" x14ac:dyDescent="0.2">
      <c r="B1727" t="s">
        <v>439</v>
      </c>
      <c r="C1727" s="1" t="s">
        <v>768</v>
      </c>
      <c r="D1727" t="str">
        <f t="shared" si="38"/>
        <v>SquareHollowSections4x4x1/2</v>
      </c>
      <c r="E1727" s="46">
        <f t="shared" si="37"/>
        <v>15.96</v>
      </c>
      <c r="F1727">
        <v>0.41799999999999998</v>
      </c>
      <c r="G1727">
        <v>1.33</v>
      </c>
      <c r="H1727" t="s">
        <v>1247</v>
      </c>
      <c r="I1727">
        <v>2</v>
      </c>
    </row>
    <row r="1728" spans="2:9" x14ac:dyDescent="0.2">
      <c r="B1728" t="s">
        <v>439</v>
      </c>
      <c r="C1728" s="1" t="s">
        <v>769</v>
      </c>
      <c r="D1728" t="str">
        <f t="shared" si="38"/>
        <v>SquareHollowSections4x4x3/8</v>
      </c>
      <c r="E1728" s="46">
        <f t="shared" si="37"/>
        <v>15.96</v>
      </c>
      <c r="F1728">
        <v>0.32300000000000001</v>
      </c>
      <c r="G1728">
        <v>1.33</v>
      </c>
      <c r="H1728" t="s">
        <v>1247</v>
      </c>
      <c r="I1728">
        <v>2</v>
      </c>
    </row>
    <row r="1729" spans="2:9" x14ac:dyDescent="0.2">
      <c r="B1729" t="s">
        <v>439</v>
      </c>
      <c r="C1729" s="1" t="s">
        <v>770</v>
      </c>
      <c r="D1729" t="str">
        <f t="shared" si="38"/>
        <v>SquareHollowSections4x4x5/16</v>
      </c>
      <c r="E1729" s="46">
        <f t="shared" si="37"/>
        <v>15.96</v>
      </c>
      <c r="F1729">
        <v>0.27300000000000002</v>
      </c>
      <c r="G1729">
        <v>1.33</v>
      </c>
      <c r="H1729" t="s">
        <v>1247</v>
      </c>
      <c r="I1729">
        <v>2</v>
      </c>
    </row>
    <row r="1730" spans="2:9" x14ac:dyDescent="0.2">
      <c r="B1730" t="s">
        <v>439</v>
      </c>
      <c r="C1730" s="1" t="s">
        <v>771</v>
      </c>
      <c r="D1730" t="str">
        <f t="shared" si="38"/>
        <v>SquareHollowSections4x4x1/4</v>
      </c>
      <c r="E1730" s="46">
        <f t="shared" si="37"/>
        <v>15.96</v>
      </c>
      <c r="F1730">
        <v>0.222</v>
      </c>
      <c r="G1730">
        <v>1.33</v>
      </c>
      <c r="H1730" t="s">
        <v>1247</v>
      </c>
      <c r="I1730">
        <v>2</v>
      </c>
    </row>
    <row r="1731" spans="2:9" x14ac:dyDescent="0.2">
      <c r="B1731" t="s">
        <v>439</v>
      </c>
      <c r="C1731" s="1" t="s">
        <v>772</v>
      </c>
      <c r="D1731" t="str">
        <f t="shared" si="38"/>
        <v>SquareHollowSections4x4x3/16</v>
      </c>
      <c r="E1731" s="46">
        <f t="shared" si="37"/>
        <v>15.96</v>
      </c>
      <c r="F1731">
        <v>0.16800000000000001</v>
      </c>
      <c r="G1731">
        <v>1.33</v>
      </c>
      <c r="H1731" t="s">
        <v>1247</v>
      </c>
      <c r="I1731">
        <v>2</v>
      </c>
    </row>
    <row r="1732" spans="2:9" x14ac:dyDescent="0.2">
      <c r="B1732" t="s">
        <v>439</v>
      </c>
      <c r="C1732" s="1" t="s">
        <v>773</v>
      </c>
      <c r="D1732" t="str">
        <f t="shared" si="38"/>
        <v>SquareHollowSections4x4x1/8</v>
      </c>
      <c r="E1732" s="46">
        <f t="shared" si="37"/>
        <v>15.96</v>
      </c>
      <c r="F1732">
        <v>0.113</v>
      </c>
      <c r="G1732">
        <v>1.33</v>
      </c>
      <c r="H1732" t="s">
        <v>1247</v>
      </c>
      <c r="I1732">
        <v>2</v>
      </c>
    </row>
    <row r="1733" spans="2:9" x14ac:dyDescent="0.2">
      <c r="B1733" t="s">
        <v>439</v>
      </c>
      <c r="C1733" s="1" t="s">
        <v>686</v>
      </c>
      <c r="D1733" t="str">
        <f t="shared" si="38"/>
        <v>SquareHollowSections31/2x31/2x3/8</v>
      </c>
      <c r="E1733" s="46">
        <f t="shared" si="37"/>
        <v>14.04</v>
      </c>
      <c r="F1733">
        <v>0.31900000000000001</v>
      </c>
      <c r="G1733">
        <v>1.17</v>
      </c>
      <c r="H1733" t="s">
        <v>1247</v>
      </c>
      <c r="I1733">
        <v>2</v>
      </c>
    </row>
    <row r="1734" spans="2:9" x14ac:dyDescent="0.2">
      <c r="B1734" t="s">
        <v>439</v>
      </c>
      <c r="C1734" s="1" t="s">
        <v>687</v>
      </c>
      <c r="D1734" t="str">
        <f t="shared" si="38"/>
        <v>SquareHollowSections31/2x31/2x5/16</v>
      </c>
      <c r="E1734" s="46">
        <f t="shared" si="37"/>
        <v>14.04</v>
      </c>
      <c r="F1734">
        <v>0.27100000000000002</v>
      </c>
      <c r="G1734">
        <v>1.17</v>
      </c>
      <c r="H1734" t="s">
        <v>1247</v>
      </c>
      <c r="I1734">
        <v>2</v>
      </c>
    </row>
    <row r="1735" spans="2:9" x14ac:dyDescent="0.2">
      <c r="B1735" t="s">
        <v>439</v>
      </c>
      <c r="C1735" s="1" t="s">
        <v>688</v>
      </c>
      <c r="D1735" t="str">
        <f t="shared" si="38"/>
        <v>SquareHollowSections31/2x31/2x1/4</v>
      </c>
      <c r="E1735" s="46">
        <f t="shared" si="37"/>
        <v>14.04</v>
      </c>
      <c r="F1735">
        <v>0.22</v>
      </c>
      <c r="G1735">
        <v>1.17</v>
      </c>
      <c r="H1735" t="s">
        <v>1247</v>
      </c>
      <c r="I1735">
        <v>2</v>
      </c>
    </row>
    <row r="1736" spans="2:9" x14ac:dyDescent="0.2">
      <c r="B1736" t="s">
        <v>439</v>
      </c>
      <c r="C1736" s="1" t="s">
        <v>689</v>
      </c>
      <c r="D1736" t="str">
        <f t="shared" si="38"/>
        <v>SquareHollowSections31/2x31/2x3/16</v>
      </c>
      <c r="E1736" s="46">
        <f t="shared" si="37"/>
        <v>14.04</v>
      </c>
      <c r="F1736">
        <v>0.16700000000000001</v>
      </c>
      <c r="G1736">
        <v>1.17</v>
      </c>
      <c r="H1736" t="s">
        <v>1247</v>
      </c>
      <c r="I1736">
        <v>2</v>
      </c>
    </row>
    <row r="1737" spans="2:9" x14ac:dyDescent="0.2">
      <c r="B1737" t="s">
        <v>439</v>
      </c>
      <c r="C1737" s="1" t="s">
        <v>690</v>
      </c>
      <c r="D1737" t="str">
        <f t="shared" si="38"/>
        <v>SquareHollowSections31/2x31/2x1/8</v>
      </c>
      <c r="E1737" s="46">
        <f t="shared" ref="E1737:E1759" si="39">G1737*12</f>
        <v>14.04</v>
      </c>
      <c r="F1737">
        <v>0.113</v>
      </c>
      <c r="G1737">
        <v>1.17</v>
      </c>
      <c r="H1737" t="s">
        <v>1247</v>
      </c>
      <c r="I1737">
        <v>2</v>
      </c>
    </row>
    <row r="1738" spans="2:9" x14ac:dyDescent="0.2">
      <c r="B1738" t="s">
        <v>439</v>
      </c>
      <c r="C1738" s="1" t="s">
        <v>774</v>
      </c>
      <c r="D1738" t="str">
        <f t="shared" si="38"/>
        <v>SquareHollowSections3x3x3/8</v>
      </c>
      <c r="E1738" s="46">
        <f t="shared" si="39"/>
        <v>12</v>
      </c>
      <c r="F1738">
        <v>0.314</v>
      </c>
      <c r="G1738">
        <v>1</v>
      </c>
      <c r="H1738" t="s">
        <v>1247</v>
      </c>
      <c r="I1738">
        <v>2</v>
      </c>
    </row>
    <row r="1739" spans="2:9" x14ac:dyDescent="0.2">
      <c r="B1739" t="s">
        <v>439</v>
      </c>
      <c r="C1739" s="1" t="s">
        <v>775</v>
      </c>
      <c r="D1739" t="str">
        <f t="shared" si="38"/>
        <v>SquareHollowSections3x3x5/16</v>
      </c>
      <c r="E1739" s="46">
        <f t="shared" si="39"/>
        <v>12</v>
      </c>
      <c r="F1739">
        <v>0.26700000000000002</v>
      </c>
      <c r="G1739">
        <v>1</v>
      </c>
      <c r="H1739" t="s">
        <v>1247</v>
      </c>
      <c r="I1739">
        <v>2</v>
      </c>
    </row>
    <row r="1740" spans="2:9" x14ac:dyDescent="0.2">
      <c r="B1740" t="s">
        <v>439</v>
      </c>
      <c r="C1740" s="1" t="s">
        <v>776</v>
      </c>
      <c r="D1740" t="str">
        <f t="shared" si="38"/>
        <v>SquareHollowSections3x3x1/4</v>
      </c>
      <c r="E1740" s="46">
        <f t="shared" si="39"/>
        <v>12</v>
      </c>
      <c r="F1740">
        <v>0.218</v>
      </c>
      <c r="G1740">
        <v>1</v>
      </c>
      <c r="H1740" t="s">
        <v>1247</v>
      </c>
      <c r="I1740">
        <v>2</v>
      </c>
    </row>
    <row r="1741" spans="2:9" x14ac:dyDescent="0.2">
      <c r="B1741" t="s">
        <v>439</v>
      </c>
      <c r="C1741" s="1" t="s">
        <v>777</v>
      </c>
      <c r="D1741" t="str">
        <f t="shared" si="38"/>
        <v>SquareHollowSections3x3x3/16</v>
      </c>
      <c r="E1741" s="46">
        <f t="shared" si="39"/>
        <v>12</v>
      </c>
      <c r="F1741">
        <v>0.16600000000000001</v>
      </c>
      <c r="G1741">
        <v>1</v>
      </c>
      <c r="H1741" t="s">
        <v>1247</v>
      </c>
      <c r="I1741">
        <v>2</v>
      </c>
    </row>
    <row r="1742" spans="2:9" x14ac:dyDescent="0.2">
      <c r="B1742" t="s">
        <v>439</v>
      </c>
      <c r="C1742" s="1" t="s">
        <v>778</v>
      </c>
      <c r="D1742" t="str">
        <f t="shared" si="38"/>
        <v>SquareHollowSections3x3x1/8</v>
      </c>
      <c r="E1742" s="46">
        <f t="shared" si="39"/>
        <v>12</v>
      </c>
      <c r="F1742">
        <v>0.112</v>
      </c>
      <c r="G1742">
        <v>1</v>
      </c>
      <c r="H1742" t="s">
        <v>1247</v>
      </c>
      <c r="I1742">
        <v>2</v>
      </c>
    </row>
    <row r="1743" spans="2:9" x14ac:dyDescent="0.2">
      <c r="B1743" t="s">
        <v>439</v>
      </c>
      <c r="C1743" s="1" t="s">
        <v>779</v>
      </c>
      <c r="D1743" t="str">
        <f t="shared" si="38"/>
        <v>SquareHollowSections21/2x21/2x5/16</v>
      </c>
      <c r="E1743" s="46">
        <f t="shared" si="39"/>
        <v>9.6000000000000014</v>
      </c>
      <c r="F1743">
        <v>0.26100000000000001</v>
      </c>
      <c r="G1743">
        <v>0.8</v>
      </c>
      <c r="H1743" t="s">
        <v>1247</v>
      </c>
      <c r="I1743">
        <v>2</v>
      </c>
    </row>
    <row r="1744" spans="2:9" x14ac:dyDescent="0.2">
      <c r="B1744" t="s">
        <v>439</v>
      </c>
      <c r="C1744" s="1" t="s">
        <v>780</v>
      </c>
      <c r="D1744" t="str">
        <f t="shared" si="38"/>
        <v>SquareHollowSections21/2x21/2x1/4</v>
      </c>
      <c r="E1744" s="46">
        <f t="shared" si="39"/>
        <v>9.6000000000000014</v>
      </c>
      <c r="F1744">
        <v>0.214</v>
      </c>
      <c r="G1744">
        <v>0.8</v>
      </c>
      <c r="H1744" t="s">
        <v>1247</v>
      </c>
      <c r="I1744">
        <v>2</v>
      </c>
    </row>
    <row r="1745" spans="2:9" x14ac:dyDescent="0.2">
      <c r="B1745" t="s">
        <v>439</v>
      </c>
      <c r="C1745" s="1" t="s">
        <v>781</v>
      </c>
      <c r="D1745" t="str">
        <f t="shared" si="38"/>
        <v>SquareHollowSections21/2x21/2x3/16</v>
      </c>
      <c r="E1745" s="46">
        <f t="shared" si="39"/>
        <v>9.6000000000000014</v>
      </c>
      <c r="F1745">
        <v>0.16400000000000001</v>
      </c>
      <c r="G1745">
        <v>0.8</v>
      </c>
      <c r="H1745" t="s">
        <v>1247</v>
      </c>
      <c r="I1745">
        <v>2</v>
      </c>
    </row>
    <row r="1746" spans="2:9" x14ac:dyDescent="0.2">
      <c r="B1746" t="s">
        <v>439</v>
      </c>
      <c r="C1746" s="1" t="s">
        <v>782</v>
      </c>
      <c r="D1746" t="str">
        <f t="shared" si="38"/>
        <v>SquareHollowSections21/2x21/2x1/8</v>
      </c>
      <c r="E1746" s="46">
        <f t="shared" si="39"/>
        <v>9.6000000000000014</v>
      </c>
      <c r="F1746">
        <v>0.112</v>
      </c>
      <c r="G1746">
        <v>0.8</v>
      </c>
      <c r="H1746" t="s">
        <v>1247</v>
      </c>
      <c r="I1746">
        <v>2</v>
      </c>
    </row>
    <row r="1747" spans="2:9" x14ac:dyDescent="0.2">
      <c r="B1747" t="s">
        <v>439</v>
      </c>
      <c r="C1747" s="1" t="s">
        <v>795</v>
      </c>
      <c r="D1747" t="str">
        <f t="shared" si="38"/>
        <v>SquareHollowSections21/4x21/4x1/4</v>
      </c>
      <c r="E1747" s="46">
        <f t="shared" si="39"/>
        <v>7.1999999999999993</v>
      </c>
      <c r="F1747">
        <v>0.21199999999999999</v>
      </c>
      <c r="G1747">
        <v>0.6</v>
      </c>
      <c r="H1747" t="s">
        <v>1247</v>
      </c>
      <c r="I1747">
        <v>2</v>
      </c>
    </row>
    <row r="1748" spans="2:9" x14ac:dyDescent="0.2">
      <c r="B1748" t="s">
        <v>439</v>
      </c>
      <c r="C1748" s="1" t="s">
        <v>783</v>
      </c>
      <c r="D1748" t="str">
        <f t="shared" si="38"/>
        <v>SquareHollowSections21/4x21/4x3/16</v>
      </c>
      <c r="E1748" s="46">
        <f t="shared" si="39"/>
        <v>7.1999999999999993</v>
      </c>
      <c r="F1748">
        <v>0.16300000000000001</v>
      </c>
      <c r="G1748">
        <v>0.6</v>
      </c>
      <c r="H1748" t="s">
        <v>1247</v>
      </c>
      <c r="I1748">
        <v>2</v>
      </c>
    </row>
    <row r="1749" spans="2:9" x14ac:dyDescent="0.2">
      <c r="B1749" t="s">
        <v>439</v>
      </c>
      <c r="C1749" s="1" t="s">
        <v>784</v>
      </c>
      <c r="D1749" t="str">
        <f t="shared" si="38"/>
        <v>SquareHollowSections21/4x21/4x1/8</v>
      </c>
      <c r="E1749" s="46">
        <f t="shared" si="39"/>
        <v>7.1999999999999993</v>
      </c>
      <c r="F1749">
        <v>0.111</v>
      </c>
      <c r="G1749">
        <v>0.6</v>
      </c>
      <c r="H1749" t="s">
        <v>1247</v>
      </c>
      <c r="I1749">
        <v>2</v>
      </c>
    </row>
    <row r="1750" spans="2:9" x14ac:dyDescent="0.2">
      <c r="B1750" t="s">
        <v>439</v>
      </c>
      <c r="C1750" s="1" t="s">
        <v>785</v>
      </c>
      <c r="D1750" t="str">
        <f t="shared" si="38"/>
        <v>SquareHollowSections2x2x1/4</v>
      </c>
      <c r="E1750" s="46">
        <f t="shared" si="39"/>
        <v>7.1999999999999993</v>
      </c>
      <c r="F1750">
        <v>0.20899999999999999</v>
      </c>
      <c r="G1750">
        <v>0.6</v>
      </c>
      <c r="H1750" t="s">
        <v>1247</v>
      </c>
      <c r="I1750">
        <v>2</v>
      </c>
    </row>
    <row r="1751" spans="2:9" x14ac:dyDescent="0.2">
      <c r="B1751" t="s">
        <v>439</v>
      </c>
      <c r="C1751" s="1" t="s">
        <v>786</v>
      </c>
      <c r="D1751" t="str">
        <f t="shared" si="38"/>
        <v>SquareHollowSections2x2x3/16</v>
      </c>
      <c r="E1751" s="46">
        <f t="shared" si="39"/>
        <v>7.1999999999999993</v>
      </c>
      <c r="F1751">
        <v>0.161</v>
      </c>
      <c r="G1751">
        <v>0.6</v>
      </c>
      <c r="H1751" t="s">
        <v>1247</v>
      </c>
      <c r="I1751">
        <v>2</v>
      </c>
    </row>
    <row r="1752" spans="2:9" x14ac:dyDescent="0.2">
      <c r="B1752" t="s">
        <v>439</v>
      </c>
      <c r="C1752" s="1" t="s">
        <v>787</v>
      </c>
      <c r="D1752" t="str">
        <f t="shared" si="38"/>
        <v>SquareHollowSections2x2x1/8</v>
      </c>
      <c r="E1752" s="46">
        <f t="shared" si="39"/>
        <v>7.1999999999999993</v>
      </c>
      <c r="F1752">
        <v>0.11</v>
      </c>
      <c r="G1752">
        <v>0.6</v>
      </c>
      <c r="H1752" t="s">
        <v>1247</v>
      </c>
      <c r="I1752">
        <v>2</v>
      </c>
    </row>
    <row r="1753" spans="2:9" x14ac:dyDescent="0.2">
      <c r="B1753" t="s">
        <v>439</v>
      </c>
      <c r="C1753" s="1" t="s">
        <v>788</v>
      </c>
      <c r="D1753" t="str">
        <f t="shared" si="38"/>
        <v>SquareHollowSections13/4x13/4x3/16</v>
      </c>
      <c r="E1753" s="46">
        <f t="shared" si="39"/>
        <v>6.3960000000000008</v>
      </c>
      <c r="F1753">
        <v>0.159</v>
      </c>
      <c r="G1753">
        <v>0.53300000000000003</v>
      </c>
      <c r="H1753" t="s">
        <v>1247</v>
      </c>
      <c r="I1753">
        <v>2</v>
      </c>
    </row>
    <row r="1754" spans="2:9" x14ac:dyDescent="0.2">
      <c r="B1754" t="s">
        <v>439</v>
      </c>
      <c r="C1754" s="1" t="s">
        <v>789</v>
      </c>
      <c r="D1754" t="str">
        <f t="shared" si="38"/>
        <v>SquareHollowSections15/8x15/8x3/16</v>
      </c>
      <c r="E1754" s="46">
        <f t="shared" si="39"/>
        <v>5.9039999999999999</v>
      </c>
      <c r="F1754">
        <v>0.158</v>
      </c>
      <c r="G1754">
        <v>0.49199999999999999</v>
      </c>
      <c r="H1754" t="s">
        <v>1247</v>
      </c>
      <c r="I1754">
        <v>2</v>
      </c>
    </row>
    <row r="1755" spans="2:9" x14ac:dyDescent="0.2">
      <c r="B1755" t="s">
        <v>439</v>
      </c>
      <c r="C1755" s="1" t="s">
        <v>790</v>
      </c>
      <c r="D1755" t="str">
        <f t="shared" si="38"/>
        <v>SquareHollowSections15/8x15/8x1/8</v>
      </c>
      <c r="E1755" s="46">
        <f t="shared" si="39"/>
        <v>6.0960000000000001</v>
      </c>
      <c r="F1755">
        <v>0.109</v>
      </c>
      <c r="G1755">
        <v>0.50800000000000001</v>
      </c>
      <c r="H1755" t="s">
        <v>1247</v>
      </c>
      <c r="I1755">
        <v>2</v>
      </c>
    </row>
    <row r="1756" spans="2:9" x14ac:dyDescent="0.2">
      <c r="B1756" t="s">
        <v>439</v>
      </c>
      <c r="C1756" s="1" t="s">
        <v>791</v>
      </c>
      <c r="D1756" t="str">
        <f t="shared" si="38"/>
        <v>SquareHollowSections11/2x11/2x3/16</v>
      </c>
      <c r="E1756" s="46">
        <f t="shared" si="39"/>
        <v>5.4</v>
      </c>
      <c r="F1756">
        <v>0.156</v>
      </c>
      <c r="G1756">
        <v>0.45</v>
      </c>
      <c r="H1756" t="s">
        <v>1247</v>
      </c>
      <c r="I1756">
        <v>2</v>
      </c>
    </row>
    <row r="1757" spans="2:9" x14ac:dyDescent="0.2">
      <c r="B1757" t="s">
        <v>439</v>
      </c>
      <c r="C1757" s="1" t="s">
        <v>792</v>
      </c>
      <c r="D1757" t="str">
        <f t="shared" si="38"/>
        <v>SquareHollowSections11/2x11/2x1/8</v>
      </c>
      <c r="E1757" s="46">
        <f t="shared" si="39"/>
        <v>5.6040000000000001</v>
      </c>
      <c r="F1757">
        <v>0.108</v>
      </c>
      <c r="G1757">
        <v>0.46700000000000003</v>
      </c>
      <c r="H1757" t="s">
        <v>1247</v>
      </c>
      <c r="I1757">
        <v>2</v>
      </c>
    </row>
    <row r="1758" spans="2:9" x14ac:dyDescent="0.2">
      <c r="B1758" t="s">
        <v>439</v>
      </c>
      <c r="C1758" s="1" t="s">
        <v>793</v>
      </c>
      <c r="D1758" t="str">
        <f t="shared" si="38"/>
        <v>SquareHollowSections11/4x11/4x3/16</v>
      </c>
      <c r="E1758" s="46">
        <f t="shared" si="39"/>
        <v>4.4039999999999999</v>
      </c>
      <c r="F1758">
        <v>0.152</v>
      </c>
      <c r="G1758">
        <v>0.36699999999999999</v>
      </c>
      <c r="H1758" t="s">
        <v>1247</v>
      </c>
      <c r="I1758">
        <v>2</v>
      </c>
    </row>
    <row r="1759" spans="2:9" x14ac:dyDescent="0.2">
      <c r="B1759" t="s">
        <v>439</v>
      </c>
      <c r="C1759" s="1" t="s">
        <v>794</v>
      </c>
      <c r="D1759" t="str">
        <f t="shared" si="38"/>
        <v>SquareHollowSections11/4x11/4x1/8</v>
      </c>
      <c r="E1759" s="46">
        <f t="shared" si="39"/>
        <v>4.5960000000000001</v>
      </c>
      <c r="F1759">
        <v>0.107</v>
      </c>
      <c r="G1759">
        <v>0.38300000000000001</v>
      </c>
      <c r="H1759" t="s">
        <v>1247</v>
      </c>
      <c r="I1759">
        <v>2</v>
      </c>
    </row>
    <row r="1761" spans="2:9" x14ac:dyDescent="0.2">
      <c r="B1761" t="s">
        <v>796</v>
      </c>
      <c r="C1761" s="1" t="s">
        <v>1509</v>
      </c>
      <c r="D1761" t="str">
        <f t="shared" ref="D1761:D1824" si="40">SUBSTITUTE(B1761&amp;C1761," ","")</f>
        <v>HSSSteelPipeHSS20.00x0.500</v>
      </c>
      <c r="E1761">
        <v>62.8</v>
      </c>
      <c r="F1761">
        <v>0.45400000000000001</v>
      </c>
      <c r="G1761">
        <v>5.23</v>
      </c>
      <c r="H1761" t="s">
        <v>1247</v>
      </c>
      <c r="I1761">
        <v>2</v>
      </c>
    </row>
    <row r="1762" spans="2:9" x14ac:dyDescent="0.2">
      <c r="B1762" t="s">
        <v>796</v>
      </c>
      <c r="C1762" s="1" t="s">
        <v>1510</v>
      </c>
      <c r="D1762" t="str">
        <f t="shared" si="40"/>
        <v>HSSSteelPipeHSS20.00x0.375</v>
      </c>
      <c r="E1762">
        <v>62.8</v>
      </c>
      <c r="F1762">
        <v>0.34300000000000003</v>
      </c>
      <c r="G1762">
        <v>5.23</v>
      </c>
      <c r="H1762" t="s">
        <v>1247</v>
      </c>
      <c r="I1762">
        <v>2</v>
      </c>
    </row>
    <row r="1763" spans="2:9" x14ac:dyDescent="0.2">
      <c r="B1763" t="s">
        <v>796</v>
      </c>
      <c r="C1763" s="1" t="s">
        <v>1511</v>
      </c>
      <c r="D1763" t="str">
        <f t="shared" si="40"/>
        <v>HSSSteelPipeHSS18.00x0.500</v>
      </c>
      <c r="E1763">
        <v>56.5</v>
      </c>
      <c r="F1763">
        <v>0.45300000000000001</v>
      </c>
      <c r="G1763">
        <v>4.71</v>
      </c>
      <c r="H1763" t="s">
        <v>1247</v>
      </c>
      <c r="I1763">
        <v>2</v>
      </c>
    </row>
    <row r="1764" spans="2:9" x14ac:dyDescent="0.2">
      <c r="B1764" t="s">
        <v>796</v>
      </c>
      <c r="C1764" s="1" t="s">
        <v>1512</v>
      </c>
      <c r="D1764" t="str">
        <f t="shared" si="40"/>
        <v>HSSSteelPipeHSS18.00x0.375</v>
      </c>
      <c r="E1764">
        <v>56.5</v>
      </c>
      <c r="F1764">
        <v>0.34200000000000003</v>
      </c>
      <c r="G1764">
        <v>4.71</v>
      </c>
      <c r="H1764" t="s">
        <v>1247</v>
      </c>
      <c r="I1764">
        <v>2</v>
      </c>
    </row>
    <row r="1765" spans="2:9" x14ac:dyDescent="0.2">
      <c r="B1765" t="s">
        <v>796</v>
      </c>
      <c r="C1765" s="1" t="s">
        <v>1513</v>
      </c>
      <c r="D1765" t="str">
        <f t="shared" si="40"/>
        <v>HSSSteelPipeHSS16.00x0.500</v>
      </c>
      <c r="E1765">
        <v>50.3</v>
      </c>
      <c r="F1765">
        <v>0.45100000000000001</v>
      </c>
      <c r="G1765">
        <v>4.1900000000000004</v>
      </c>
      <c r="H1765" t="s">
        <v>1247</v>
      </c>
      <c r="I1765">
        <v>2</v>
      </c>
    </row>
    <row r="1766" spans="2:9" x14ac:dyDescent="0.2">
      <c r="B1766" t="s">
        <v>796</v>
      </c>
      <c r="C1766" s="1" t="s">
        <v>1514</v>
      </c>
      <c r="D1766" t="str">
        <f t="shared" si="40"/>
        <v>HSSSteelPipeHSS16.00x0.438</v>
      </c>
      <c r="E1766">
        <v>50.3</v>
      </c>
      <c r="F1766">
        <v>0.39700000000000002</v>
      </c>
      <c r="G1766">
        <v>4.1900000000000004</v>
      </c>
      <c r="H1766" t="s">
        <v>1247</v>
      </c>
      <c r="I1766">
        <v>2</v>
      </c>
    </row>
    <row r="1767" spans="2:9" x14ac:dyDescent="0.2">
      <c r="B1767" t="s">
        <v>796</v>
      </c>
      <c r="C1767" s="1" t="s">
        <v>1515</v>
      </c>
      <c r="D1767" t="str">
        <f t="shared" si="40"/>
        <v>HSSSteelPipeHSS16.00x0.375</v>
      </c>
      <c r="E1767">
        <v>50.3</v>
      </c>
      <c r="F1767">
        <v>0.34100000000000003</v>
      </c>
      <c r="G1767">
        <v>4.1900000000000004</v>
      </c>
      <c r="H1767" t="s">
        <v>1247</v>
      </c>
      <c r="I1767">
        <v>2</v>
      </c>
    </row>
    <row r="1768" spans="2:9" x14ac:dyDescent="0.2">
      <c r="B1768" t="s">
        <v>796</v>
      </c>
      <c r="C1768" s="1" t="s">
        <v>1516</v>
      </c>
      <c r="D1768" t="str">
        <f t="shared" si="40"/>
        <v>HSSSteelPipeHSS16.00x0.312</v>
      </c>
      <c r="E1768">
        <v>50.3</v>
      </c>
      <c r="F1768">
        <v>0.28599999999999998</v>
      </c>
      <c r="G1768">
        <v>4.1900000000000004</v>
      </c>
      <c r="H1768" t="s">
        <v>1247</v>
      </c>
      <c r="I1768">
        <v>2</v>
      </c>
    </row>
    <row r="1769" spans="2:9" x14ac:dyDescent="0.2">
      <c r="B1769" t="s">
        <v>796</v>
      </c>
      <c r="C1769" s="1" t="s">
        <v>1517</v>
      </c>
      <c r="D1769" t="str">
        <f t="shared" si="40"/>
        <v>HSSSteelPipeHSS14.00x0.500</v>
      </c>
      <c r="E1769">
        <v>44</v>
      </c>
      <c r="F1769">
        <v>0.45</v>
      </c>
      <c r="G1769">
        <v>3.67</v>
      </c>
      <c r="H1769" t="s">
        <v>1247</v>
      </c>
      <c r="I1769">
        <v>2</v>
      </c>
    </row>
    <row r="1770" spans="2:9" x14ac:dyDescent="0.2">
      <c r="B1770" t="s">
        <v>796</v>
      </c>
      <c r="C1770" s="1" t="s">
        <v>1518</v>
      </c>
      <c r="D1770" t="str">
        <f t="shared" si="40"/>
        <v>HSSSteelPipeHSS14.00x0.375</v>
      </c>
      <c r="E1770">
        <v>44</v>
      </c>
      <c r="F1770">
        <v>0.34</v>
      </c>
      <c r="G1770">
        <v>3.67</v>
      </c>
      <c r="H1770" t="s">
        <v>1247</v>
      </c>
      <c r="I1770">
        <v>2</v>
      </c>
    </row>
    <row r="1771" spans="2:9" x14ac:dyDescent="0.2">
      <c r="B1771" t="s">
        <v>796</v>
      </c>
      <c r="C1771" s="1" t="s">
        <v>1519</v>
      </c>
      <c r="D1771" t="str">
        <f t="shared" si="40"/>
        <v>HSSSteelPipeHSS14.00x0.312</v>
      </c>
      <c r="E1771">
        <v>44</v>
      </c>
      <c r="F1771">
        <v>0.28499999999999998</v>
      </c>
      <c r="G1771">
        <v>3.67</v>
      </c>
      <c r="H1771" t="s">
        <v>1247</v>
      </c>
      <c r="I1771">
        <v>2</v>
      </c>
    </row>
    <row r="1772" spans="2:9" x14ac:dyDescent="0.2">
      <c r="B1772" t="s">
        <v>796</v>
      </c>
      <c r="C1772" s="1" t="s">
        <v>1520</v>
      </c>
      <c r="D1772" t="str">
        <f t="shared" si="40"/>
        <v>HSSSteelPipeHSS12.75x0.500</v>
      </c>
      <c r="E1772">
        <v>40.1</v>
      </c>
      <c r="F1772">
        <v>0.44800000000000001</v>
      </c>
      <c r="G1772">
        <v>3.34</v>
      </c>
      <c r="H1772" t="s">
        <v>1247</v>
      </c>
      <c r="I1772">
        <v>2</v>
      </c>
    </row>
    <row r="1773" spans="2:9" x14ac:dyDescent="0.2">
      <c r="B1773" t="s">
        <v>796</v>
      </c>
      <c r="C1773" s="1" t="s">
        <v>1521</v>
      </c>
      <c r="D1773" t="str">
        <f t="shared" si="40"/>
        <v>HSSSteelPipeHSS12.75x0.375</v>
      </c>
      <c r="E1773">
        <v>40.1</v>
      </c>
      <c r="F1773">
        <v>0.33900000000000002</v>
      </c>
      <c r="G1773">
        <v>3.34</v>
      </c>
      <c r="H1773" t="s">
        <v>1247</v>
      </c>
      <c r="I1773">
        <v>2</v>
      </c>
    </row>
    <row r="1774" spans="2:9" x14ac:dyDescent="0.2">
      <c r="B1774" t="s">
        <v>796</v>
      </c>
      <c r="C1774" s="1" t="s">
        <v>1522</v>
      </c>
      <c r="D1774" t="str">
        <f t="shared" si="40"/>
        <v>HSSSteelPipeHSS12.75x0.250</v>
      </c>
      <c r="E1774">
        <v>40.1</v>
      </c>
      <c r="F1774">
        <v>0.22900000000000001</v>
      </c>
      <c r="G1774">
        <v>3.34</v>
      </c>
      <c r="H1774" t="s">
        <v>1247</v>
      </c>
      <c r="I1774">
        <v>2</v>
      </c>
    </row>
    <row r="1775" spans="2:9" x14ac:dyDescent="0.2">
      <c r="B1775" t="s">
        <v>796</v>
      </c>
      <c r="C1775" s="1" t="s">
        <v>1523</v>
      </c>
      <c r="D1775" t="str">
        <f t="shared" si="40"/>
        <v>HSSSteelPipeHSS12.50x0.625</v>
      </c>
      <c r="E1775">
        <v>39.299999999999997</v>
      </c>
      <c r="F1775">
        <v>0.55400000000000005</v>
      </c>
      <c r="G1775">
        <v>3.28</v>
      </c>
      <c r="H1775" t="s">
        <v>1247</v>
      </c>
      <c r="I1775">
        <v>2</v>
      </c>
    </row>
    <row r="1776" spans="2:9" x14ac:dyDescent="0.2">
      <c r="B1776" t="s">
        <v>796</v>
      </c>
      <c r="C1776" s="1" t="s">
        <v>1524</v>
      </c>
      <c r="D1776" t="str">
        <f t="shared" si="40"/>
        <v>HSSSteelPipeHSS12.50x0.500</v>
      </c>
      <c r="E1776">
        <v>39.299999999999997</v>
      </c>
      <c r="F1776">
        <v>0.44800000000000001</v>
      </c>
      <c r="G1776">
        <v>3.28</v>
      </c>
      <c r="H1776" t="s">
        <v>1247</v>
      </c>
      <c r="I1776">
        <v>2</v>
      </c>
    </row>
    <row r="1777" spans="2:9" x14ac:dyDescent="0.2">
      <c r="B1777" t="s">
        <v>796</v>
      </c>
      <c r="C1777" s="1" t="s">
        <v>1525</v>
      </c>
      <c r="D1777" t="str">
        <f t="shared" si="40"/>
        <v>HSSSteelPipeHSS12.50x0.375</v>
      </c>
      <c r="E1777">
        <v>39.299999999999997</v>
      </c>
      <c r="F1777">
        <v>0.33900000000000002</v>
      </c>
      <c r="G1777">
        <v>3.28</v>
      </c>
      <c r="H1777" t="s">
        <v>1247</v>
      </c>
      <c r="I1777">
        <v>2</v>
      </c>
    </row>
    <row r="1778" spans="2:9" x14ac:dyDescent="0.2">
      <c r="B1778" t="s">
        <v>796</v>
      </c>
      <c r="C1778" s="1" t="s">
        <v>1526</v>
      </c>
      <c r="D1778" t="str">
        <f t="shared" si="40"/>
        <v>HSSSteelPipeHSS12.50x0.312</v>
      </c>
      <c r="E1778">
        <v>39.299999999999997</v>
      </c>
      <c r="F1778">
        <v>0.28399999999999997</v>
      </c>
      <c r="G1778">
        <v>3.28</v>
      </c>
      <c r="H1778" t="s">
        <v>1247</v>
      </c>
      <c r="I1778">
        <v>2</v>
      </c>
    </row>
    <row r="1779" spans="2:9" x14ac:dyDescent="0.2">
      <c r="B1779" t="s">
        <v>796</v>
      </c>
      <c r="C1779" s="1" t="s">
        <v>1527</v>
      </c>
      <c r="D1779" t="str">
        <f t="shared" si="40"/>
        <v>HSSSteelPipeHSS12.50x0.250</v>
      </c>
      <c r="E1779">
        <v>39.299999999999997</v>
      </c>
      <c r="F1779">
        <v>0.22900000000000001</v>
      </c>
      <c r="G1779">
        <v>3.28</v>
      </c>
      <c r="H1779" t="s">
        <v>1247</v>
      </c>
      <c r="I1779">
        <v>2</v>
      </c>
    </row>
    <row r="1780" spans="2:9" x14ac:dyDescent="0.2">
      <c r="B1780" t="s">
        <v>796</v>
      </c>
      <c r="C1780" s="1" t="s">
        <v>1528</v>
      </c>
      <c r="D1780" t="str">
        <f t="shared" si="40"/>
        <v>HSSSteelPipeHSS12.50x0.188</v>
      </c>
      <c r="E1780">
        <v>39.299999999999997</v>
      </c>
      <c r="F1780">
        <v>0.17199999999999999</v>
      </c>
      <c r="G1780">
        <v>3.28</v>
      </c>
      <c r="H1780" t="s">
        <v>1247</v>
      </c>
      <c r="I1780">
        <v>2</v>
      </c>
    </row>
    <row r="1781" spans="2:9" x14ac:dyDescent="0.2">
      <c r="B1781" t="s">
        <v>796</v>
      </c>
      <c r="C1781" s="1" t="s">
        <v>1529</v>
      </c>
      <c r="D1781" t="str">
        <f t="shared" si="40"/>
        <v>HSSSteelPipeHSS11.25x0.625</v>
      </c>
      <c r="E1781">
        <v>35.299999999999997</v>
      </c>
      <c r="F1781">
        <v>0.55100000000000005</v>
      </c>
      <c r="G1781">
        <v>2.94</v>
      </c>
      <c r="H1781" t="s">
        <v>1247</v>
      </c>
      <c r="I1781">
        <v>2</v>
      </c>
    </row>
    <row r="1782" spans="2:9" x14ac:dyDescent="0.2">
      <c r="B1782" t="s">
        <v>796</v>
      </c>
      <c r="C1782" s="1" t="s">
        <v>1530</v>
      </c>
      <c r="D1782" t="str">
        <f t="shared" si="40"/>
        <v>HSSSteelPipeHSS11.25x0.500</v>
      </c>
      <c r="E1782">
        <v>35.299999999999997</v>
      </c>
      <c r="F1782">
        <v>0.44600000000000001</v>
      </c>
      <c r="G1782">
        <v>2.94</v>
      </c>
      <c r="H1782" t="s">
        <v>1247</v>
      </c>
      <c r="I1782">
        <v>2</v>
      </c>
    </row>
    <row r="1783" spans="2:9" x14ac:dyDescent="0.2">
      <c r="B1783" t="s">
        <v>796</v>
      </c>
      <c r="C1783" s="1" t="s">
        <v>1531</v>
      </c>
      <c r="D1783" t="str">
        <f t="shared" si="40"/>
        <v>HSSSteelPipeHSS11.25x0.375</v>
      </c>
      <c r="E1783">
        <v>35.299999999999997</v>
      </c>
      <c r="F1783">
        <v>0.33800000000000002</v>
      </c>
      <c r="G1783">
        <v>2.94</v>
      </c>
      <c r="H1783" t="s">
        <v>1247</v>
      </c>
      <c r="I1783">
        <v>2</v>
      </c>
    </row>
    <row r="1784" spans="2:9" x14ac:dyDescent="0.2">
      <c r="B1784" t="s">
        <v>796</v>
      </c>
      <c r="C1784" s="1" t="s">
        <v>1532</v>
      </c>
      <c r="D1784" t="str">
        <f t="shared" si="40"/>
        <v>HSSSteelPipeHSS11.25x0.312</v>
      </c>
      <c r="E1784">
        <v>35.299999999999997</v>
      </c>
      <c r="F1784">
        <v>0.28299999999999997</v>
      </c>
      <c r="G1784">
        <v>2.94</v>
      </c>
      <c r="H1784" t="s">
        <v>1247</v>
      </c>
      <c r="I1784">
        <v>2</v>
      </c>
    </row>
    <row r="1785" spans="2:9" x14ac:dyDescent="0.2">
      <c r="B1785" t="s">
        <v>796</v>
      </c>
      <c r="C1785" s="1" t="s">
        <v>1533</v>
      </c>
      <c r="D1785" t="str">
        <f t="shared" si="40"/>
        <v>HSSSteelPipeHSS11.25x0.250</v>
      </c>
      <c r="E1785">
        <v>35.299999999999997</v>
      </c>
      <c r="F1785">
        <v>0.22800000000000001</v>
      </c>
      <c r="G1785">
        <v>2.94</v>
      </c>
      <c r="H1785" t="s">
        <v>1247</v>
      </c>
      <c r="I1785">
        <v>2</v>
      </c>
    </row>
    <row r="1786" spans="2:9" x14ac:dyDescent="0.2">
      <c r="B1786" t="s">
        <v>796</v>
      </c>
      <c r="C1786" s="1" t="s">
        <v>1534</v>
      </c>
      <c r="D1786" t="str">
        <f t="shared" si="40"/>
        <v>HSSSteelPipeHSS11.25x0.188</v>
      </c>
      <c r="E1786">
        <v>35.299999999999997</v>
      </c>
      <c r="F1786">
        <v>0.17100000000000001</v>
      </c>
      <c r="G1786">
        <v>2.94</v>
      </c>
      <c r="H1786" t="s">
        <v>1247</v>
      </c>
      <c r="I1786">
        <v>2</v>
      </c>
    </row>
    <row r="1787" spans="2:9" x14ac:dyDescent="0.2">
      <c r="B1787" t="s">
        <v>796</v>
      </c>
      <c r="C1787" s="1" t="s">
        <v>1535</v>
      </c>
      <c r="D1787" t="str">
        <f t="shared" si="40"/>
        <v>HSSSteelPipeHSS10.75x0.500</v>
      </c>
      <c r="E1787">
        <v>33.799999999999997</v>
      </c>
      <c r="F1787">
        <v>0.44500000000000001</v>
      </c>
      <c r="G1787">
        <v>2.82</v>
      </c>
      <c r="H1787" t="s">
        <v>1247</v>
      </c>
      <c r="I1787">
        <v>2</v>
      </c>
    </row>
    <row r="1788" spans="2:9" x14ac:dyDescent="0.2">
      <c r="B1788" t="s">
        <v>796</v>
      </c>
      <c r="C1788" s="1" t="s">
        <v>1536</v>
      </c>
      <c r="D1788" t="str">
        <f t="shared" si="40"/>
        <v>HSSSteelPipeHSS10.75x0.250</v>
      </c>
      <c r="E1788">
        <v>33.799999999999997</v>
      </c>
      <c r="F1788">
        <v>0.22800000000000001</v>
      </c>
      <c r="G1788">
        <v>2.82</v>
      </c>
      <c r="H1788" t="s">
        <v>1247</v>
      </c>
      <c r="I1788">
        <v>2</v>
      </c>
    </row>
    <row r="1789" spans="2:9" x14ac:dyDescent="0.2">
      <c r="B1789" t="s">
        <v>796</v>
      </c>
      <c r="C1789" s="1" t="s">
        <v>1537</v>
      </c>
      <c r="D1789" t="str">
        <f t="shared" si="40"/>
        <v>HSSSteelPipeHSS10.00x0.625</v>
      </c>
      <c r="E1789">
        <v>31.4</v>
      </c>
      <c r="F1789">
        <v>0.54700000000000004</v>
      </c>
      <c r="G1789">
        <v>2.62</v>
      </c>
      <c r="H1789" t="s">
        <v>1247</v>
      </c>
      <c r="I1789">
        <v>2</v>
      </c>
    </row>
    <row r="1790" spans="2:9" x14ac:dyDescent="0.2">
      <c r="B1790" t="s">
        <v>796</v>
      </c>
      <c r="C1790" s="1" t="s">
        <v>1538</v>
      </c>
      <c r="D1790" t="str">
        <f t="shared" si="40"/>
        <v>HSSSteelPipeHSS10.00x0.500</v>
      </c>
      <c r="E1790">
        <v>31.4</v>
      </c>
      <c r="F1790">
        <v>0.443</v>
      </c>
      <c r="G1790">
        <v>2.62</v>
      </c>
      <c r="H1790" t="s">
        <v>1247</v>
      </c>
      <c r="I1790">
        <v>2</v>
      </c>
    </row>
    <row r="1791" spans="2:9" x14ac:dyDescent="0.2">
      <c r="B1791" t="s">
        <v>796</v>
      </c>
      <c r="C1791" s="1" t="s">
        <v>1539</v>
      </c>
      <c r="D1791" t="str">
        <f t="shared" si="40"/>
        <v>HSSSteelPipeHSS10.00x0.375</v>
      </c>
      <c r="E1791">
        <v>31.4</v>
      </c>
      <c r="F1791">
        <v>0.33700000000000002</v>
      </c>
      <c r="G1791">
        <v>2.62</v>
      </c>
      <c r="H1791" t="s">
        <v>1247</v>
      </c>
      <c r="I1791">
        <v>2</v>
      </c>
    </row>
    <row r="1792" spans="2:9" x14ac:dyDescent="0.2">
      <c r="B1792" t="s">
        <v>796</v>
      </c>
      <c r="C1792" s="1" t="s">
        <v>1540</v>
      </c>
      <c r="D1792" t="str">
        <f t="shared" si="40"/>
        <v>HSSSteelPipeHSS10.00x0.312</v>
      </c>
      <c r="E1792">
        <v>31.4</v>
      </c>
      <c r="F1792">
        <v>0.28299999999999997</v>
      </c>
      <c r="G1792">
        <v>2.62</v>
      </c>
      <c r="H1792" t="s">
        <v>1247</v>
      </c>
      <c r="I1792">
        <v>2</v>
      </c>
    </row>
    <row r="1793" spans="2:9" x14ac:dyDescent="0.2">
      <c r="B1793" t="s">
        <v>796</v>
      </c>
      <c r="C1793" s="1" t="s">
        <v>1541</v>
      </c>
      <c r="D1793" t="str">
        <f t="shared" si="40"/>
        <v>HSSSteelPipeHSS10.00x0.250</v>
      </c>
      <c r="E1793">
        <v>31.4</v>
      </c>
      <c r="F1793">
        <v>0.22800000000000001</v>
      </c>
      <c r="G1793">
        <v>2.62</v>
      </c>
      <c r="H1793" t="s">
        <v>1247</v>
      </c>
      <c r="I1793">
        <v>2</v>
      </c>
    </row>
    <row r="1794" spans="2:9" x14ac:dyDescent="0.2">
      <c r="B1794" t="s">
        <v>796</v>
      </c>
      <c r="C1794" s="1" t="s">
        <v>1542</v>
      </c>
      <c r="D1794" t="str">
        <f t="shared" si="40"/>
        <v>HSSSteelPipeHSS10.00x0.188</v>
      </c>
      <c r="E1794">
        <v>31.4</v>
      </c>
      <c r="F1794">
        <v>0.17100000000000001</v>
      </c>
      <c r="G1794">
        <v>2.62</v>
      </c>
      <c r="H1794" t="s">
        <v>1247</v>
      </c>
      <c r="I1794">
        <v>2</v>
      </c>
    </row>
    <row r="1795" spans="2:9" x14ac:dyDescent="0.2">
      <c r="B1795" t="s">
        <v>796</v>
      </c>
      <c r="C1795" s="1" t="s">
        <v>1543</v>
      </c>
      <c r="D1795" t="str">
        <f t="shared" si="40"/>
        <v>HSSSteelPipeHSS9.625x0.500</v>
      </c>
      <c r="E1795">
        <v>30.2</v>
      </c>
      <c r="F1795">
        <v>0.443</v>
      </c>
      <c r="G1795">
        <v>2.52</v>
      </c>
      <c r="H1795" t="s">
        <v>1247</v>
      </c>
      <c r="I1795">
        <v>2</v>
      </c>
    </row>
    <row r="1796" spans="2:9" x14ac:dyDescent="0.2">
      <c r="B1796" t="s">
        <v>796</v>
      </c>
      <c r="C1796" s="1" t="s">
        <v>1544</v>
      </c>
      <c r="D1796" t="str">
        <f t="shared" si="40"/>
        <v>HSSSteelPipeHSS9.625x0.375</v>
      </c>
      <c r="E1796">
        <v>30.2</v>
      </c>
      <c r="F1796">
        <v>0.33600000000000002</v>
      </c>
      <c r="G1796">
        <v>2.52</v>
      </c>
      <c r="H1796" t="s">
        <v>1247</v>
      </c>
      <c r="I1796">
        <v>2</v>
      </c>
    </row>
    <row r="1797" spans="2:9" x14ac:dyDescent="0.2">
      <c r="B1797" t="s">
        <v>796</v>
      </c>
      <c r="C1797" s="1" t="s">
        <v>1545</v>
      </c>
      <c r="D1797" t="str">
        <f t="shared" si="40"/>
        <v>HSSSteelPipeHSS9.625x0.312</v>
      </c>
      <c r="E1797">
        <v>30.2</v>
      </c>
      <c r="F1797">
        <v>0.28199999999999997</v>
      </c>
      <c r="G1797">
        <v>2.52</v>
      </c>
      <c r="H1797" t="s">
        <v>1247</v>
      </c>
      <c r="I1797">
        <v>2</v>
      </c>
    </row>
    <row r="1798" spans="2:9" x14ac:dyDescent="0.2">
      <c r="B1798" t="s">
        <v>796</v>
      </c>
      <c r="C1798" s="1" t="s">
        <v>1546</v>
      </c>
      <c r="D1798" t="str">
        <f t="shared" si="40"/>
        <v>HSSSteelPipeHSS9.625x0.250</v>
      </c>
      <c r="E1798">
        <v>30.2</v>
      </c>
      <c r="F1798">
        <v>0.22700000000000001</v>
      </c>
      <c r="G1798">
        <v>2.52</v>
      </c>
      <c r="H1798" t="s">
        <v>1247</v>
      </c>
      <c r="I1798">
        <v>2</v>
      </c>
    </row>
    <row r="1799" spans="2:9" x14ac:dyDescent="0.2">
      <c r="B1799" t="s">
        <v>796</v>
      </c>
      <c r="C1799" s="1" t="s">
        <v>1547</v>
      </c>
      <c r="D1799" t="str">
        <f t="shared" si="40"/>
        <v>HSSSteelPipeHSS9.625x0.188</v>
      </c>
      <c r="E1799">
        <v>30.2</v>
      </c>
      <c r="F1799">
        <v>0.17100000000000001</v>
      </c>
      <c r="G1799">
        <v>2.52</v>
      </c>
      <c r="H1799" t="s">
        <v>1247</v>
      </c>
      <c r="I1799">
        <v>2</v>
      </c>
    </row>
    <row r="1800" spans="2:9" x14ac:dyDescent="0.2">
      <c r="B1800" t="s">
        <v>796</v>
      </c>
      <c r="C1800" s="1" t="s">
        <v>1548</v>
      </c>
      <c r="D1800" t="str">
        <f t="shared" si="40"/>
        <v>HSSSteelPipeHSS8.75x0.500</v>
      </c>
      <c r="E1800">
        <v>27.5</v>
      </c>
      <c r="F1800">
        <v>0.44</v>
      </c>
      <c r="G1800">
        <v>2.29</v>
      </c>
      <c r="H1800" t="s">
        <v>1247</v>
      </c>
      <c r="I1800">
        <v>2</v>
      </c>
    </row>
    <row r="1801" spans="2:9" x14ac:dyDescent="0.2">
      <c r="B1801" t="s">
        <v>796</v>
      </c>
      <c r="C1801" s="1" t="s">
        <v>1549</v>
      </c>
      <c r="D1801" t="str">
        <f t="shared" si="40"/>
        <v>HSSSteelPipeHSS8.75x0.375</v>
      </c>
      <c r="E1801">
        <v>27.5</v>
      </c>
      <c r="F1801">
        <v>0.33500000000000002</v>
      </c>
      <c r="G1801">
        <v>2.29</v>
      </c>
      <c r="H1801" t="s">
        <v>1247</v>
      </c>
      <c r="I1801">
        <v>2</v>
      </c>
    </row>
    <row r="1802" spans="2:9" x14ac:dyDescent="0.2">
      <c r="B1802" t="s">
        <v>796</v>
      </c>
      <c r="C1802" s="1" t="s">
        <v>1550</v>
      </c>
      <c r="D1802" t="str">
        <f t="shared" si="40"/>
        <v>HSSSteelPipeHSS8.75x0.312</v>
      </c>
      <c r="E1802">
        <v>27.5</v>
      </c>
      <c r="F1802">
        <v>0.28100000000000003</v>
      </c>
      <c r="G1802">
        <v>2.29</v>
      </c>
      <c r="H1802" t="s">
        <v>1247</v>
      </c>
      <c r="I1802">
        <v>2</v>
      </c>
    </row>
    <row r="1803" spans="2:9" x14ac:dyDescent="0.2">
      <c r="B1803" t="s">
        <v>796</v>
      </c>
      <c r="C1803" s="1" t="s">
        <v>1551</v>
      </c>
      <c r="D1803" t="str">
        <f t="shared" si="40"/>
        <v>HSSSteelPipeHSS8.75x0.250</v>
      </c>
      <c r="E1803">
        <v>27.5</v>
      </c>
      <c r="F1803">
        <v>0.22700000000000001</v>
      </c>
      <c r="G1803">
        <v>2.29</v>
      </c>
      <c r="H1803" t="s">
        <v>1247</v>
      </c>
      <c r="I1803">
        <v>2</v>
      </c>
    </row>
    <row r="1804" spans="2:9" x14ac:dyDescent="0.2">
      <c r="B1804" t="s">
        <v>796</v>
      </c>
      <c r="C1804" s="1" t="s">
        <v>1552</v>
      </c>
      <c r="D1804" t="str">
        <f t="shared" si="40"/>
        <v>HSSSteelPipeHSS8.75x0.188</v>
      </c>
      <c r="E1804">
        <v>27.5</v>
      </c>
      <c r="F1804">
        <v>0.17100000000000001</v>
      </c>
      <c r="G1804">
        <v>2.29</v>
      </c>
      <c r="H1804" t="s">
        <v>1247</v>
      </c>
      <c r="I1804">
        <v>2</v>
      </c>
    </row>
    <row r="1805" spans="2:9" x14ac:dyDescent="0.2">
      <c r="B1805" t="s">
        <v>796</v>
      </c>
      <c r="C1805" s="1" t="s">
        <v>1553</v>
      </c>
      <c r="D1805" t="str">
        <f t="shared" si="40"/>
        <v>HSSSteelPipeHSS8.625x0.500</v>
      </c>
      <c r="E1805">
        <v>27.1</v>
      </c>
      <c r="F1805">
        <v>0.44</v>
      </c>
      <c r="G1805">
        <v>2.2599999999999998</v>
      </c>
      <c r="H1805" t="s">
        <v>1247</v>
      </c>
      <c r="I1805">
        <v>2</v>
      </c>
    </row>
    <row r="1806" spans="2:9" x14ac:dyDescent="0.2">
      <c r="B1806" t="s">
        <v>796</v>
      </c>
      <c r="C1806" s="1" t="s">
        <v>1554</v>
      </c>
      <c r="D1806" t="str">
        <f t="shared" si="40"/>
        <v>HSSSteelPipeHSS8.625x0.375</v>
      </c>
      <c r="E1806">
        <v>27.1</v>
      </c>
      <c r="F1806">
        <v>0.33500000000000002</v>
      </c>
      <c r="G1806">
        <v>2.2599999999999998</v>
      </c>
      <c r="H1806" t="s">
        <v>1247</v>
      </c>
      <c r="I1806">
        <v>2</v>
      </c>
    </row>
    <row r="1807" spans="2:9" x14ac:dyDescent="0.2">
      <c r="B1807" t="s">
        <v>796</v>
      </c>
      <c r="C1807" s="1" t="s">
        <v>1555</v>
      </c>
      <c r="D1807" t="str">
        <f t="shared" si="40"/>
        <v>HSSSteelPipeHSS8.625x0.322</v>
      </c>
      <c r="E1807">
        <v>27.1</v>
      </c>
      <c r="F1807">
        <v>0.28999999999999998</v>
      </c>
      <c r="G1807">
        <v>2.2599999999999998</v>
      </c>
      <c r="H1807" t="s">
        <v>1247</v>
      </c>
      <c r="I1807">
        <v>2</v>
      </c>
    </row>
    <row r="1808" spans="2:9" x14ac:dyDescent="0.2">
      <c r="B1808" t="s">
        <v>796</v>
      </c>
      <c r="C1808" s="1" t="s">
        <v>1556</v>
      </c>
      <c r="D1808" t="str">
        <f t="shared" si="40"/>
        <v>HSSSteelPipeHSS8.625x0.250</v>
      </c>
      <c r="E1808">
        <v>27.1</v>
      </c>
      <c r="F1808">
        <v>0.22700000000000001</v>
      </c>
      <c r="G1808">
        <v>2.2599999999999998</v>
      </c>
      <c r="H1808" t="s">
        <v>1247</v>
      </c>
      <c r="I1808">
        <v>2</v>
      </c>
    </row>
    <row r="1809" spans="2:9" x14ac:dyDescent="0.2">
      <c r="B1809" t="s">
        <v>796</v>
      </c>
      <c r="C1809" s="1" t="s">
        <v>1557</v>
      </c>
      <c r="D1809" t="str">
        <f t="shared" si="40"/>
        <v>HSSSteelPipeHSS8.625x0.188</v>
      </c>
      <c r="E1809">
        <v>27.1</v>
      </c>
      <c r="F1809">
        <v>0.17</v>
      </c>
      <c r="G1809">
        <v>2.2599999999999998</v>
      </c>
      <c r="H1809" t="s">
        <v>1247</v>
      </c>
      <c r="I1809">
        <v>2</v>
      </c>
    </row>
    <row r="1810" spans="2:9" x14ac:dyDescent="0.2">
      <c r="B1810" t="s">
        <v>796</v>
      </c>
      <c r="C1810" s="1" t="s">
        <v>1558</v>
      </c>
      <c r="D1810" t="str">
        <f t="shared" si="40"/>
        <v>HSSSteelPipeHSS7.625x0.125</v>
      </c>
      <c r="E1810">
        <v>24</v>
      </c>
      <c r="F1810">
        <v>0.114</v>
      </c>
      <c r="G1810">
        <v>2</v>
      </c>
      <c r="H1810" t="s">
        <v>1247</v>
      </c>
      <c r="I1810">
        <v>2</v>
      </c>
    </row>
    <row r="1811" spans="2:9" x14ac:dyDescent="0.2">
      <c r="B1811" t="s">
        <v>796</v>
      </c>
      <c r="C1811" s="1" t="s">
        <v>1559</v>
      </c>
      <c r="D1811" t="str">
        <f t="shared" si="40"/>
        <v>HSSSteelPipeHSS7.50x0.500</v>
      </c>
      <c r="E1811">
        <v>23.6</v>
      </c>
      <c r="F1811">
        <v>0.436</v>
      </c>
      <c r="G1811">
        <v>1.97</v>
      </c>
      <c r="H1811" t="s">
        <v>1247</v>
      </c>
      <c r="I1811">
        <v>2</v>
      </c>
    </row>
    <row r="1812" spans="2:9" x14ac:dyDescent="0.2">
      <c r="B1812" t="s">
        <v>796</v>
      </c>
      <c r="C1812" s="1" t="s">
        <v>1560</v>
      </c>
      <c r="D1812" t="str">
        <f t="shared" si="40"/>
        <v>HSSSteelPipeHSS7.50x0.375</v>
      </c>
      <c r="E1812">
        <v>23.6</v>
      </c>
      <c r="F1812">
        <v>0.33300000000000002</v>
      </c>
      <c r="G1812">
        <v>1.97</v>
      </c>
      <c r="H1812" t="s">
        <v>1247</v>
      </c>
      <c r="I1812">
        <v>2</v>
      </c>
    </row>
    <row r="1813" spans="2:9" x14ac:dyDescent="0.2">
      <c r="B1813" t="s">
        <v>796</v>
      </c>
      <c r="C1813" s="1" t="s">
        <v>1561</v>
      </c>
      <c r="D1813" t="str">
        <f t="shared" si="40"/>
        <v>HSSSteelPipeHSS7.50x0.312</v>
      </c>
      <c r="E1813">
        <v>23.6</v>
      </c>
      <c r="F1813">
        <v>0.28000000000000003</v>
      </c>
      <c r="G1813">
        <v>1.97</v>
      </c>
      <c r="H1813" t="s">
        <v>1247</v>
      </c>
      <c r="I1813">
        <v>2</v>
      </c>
    </row>
    <row r="1814" spans="2:9" x14ac:dyDescent="0.2">
      <c r="B1814" t="s">
        <v>796</v>
      </c>
      <c r="C1814" s="1" t="s">
        <v>1562</v>
      </c>
      <c r="D1814" t="str">
        <f t="shared" si="40"/>
        <v>HSSSteelPipeHSS7.50x0.250</v>
      </c>
      <c r="E1814">
        <v>23.6</v>
      </c>
      <c r="F1814">
        <v>0.22600000000000001</v>
      </c>
      <c r="G1814">
        <v>1.97</v>
      </c>
      <c r="H1814" t="s">
        <v>1247</v>
      </c>
      <c r="I1814">
        <v>2</v>
      </c>
    </row>
    <row r="1815" spans="2:9" x14ac:dyDescent="0.2">
      <c r="B1815" t="s">
        <v>796</v>
      </c>
      <c r="C1815" s="1" t="s">
        <v>1563</v>
      </c>
      <c r="D1815" t="str">
        <f t="shared" si="40"/>
        <v>HSSSteelPipeHSS7.50x0.188</v>
      </c>
      <c r="E1815">
        <v>23.6</v>
      </c>
      <c r="F1815">
        <v>0.17</v>
      </c>
      <c r="G1815">
        <v>1.97</v>
      </c>
      <c r="H1815" t="s">
        <v>1247</v>
      </c>
      <c r="I1815">
        <v>2</v>
      </c>
    </row>
    <row r="1816" spans="2:9" x14ac:dyDescent="0.2">
      <c r="B1816" t="s">
        <v>796</v>
      </c>
      <c r="C1816" s="1" t="s">
        <v>1564</v>
      </c>
      <c r="D1816" t="str">
        <f t="shared" si="40"/>
        <v>HSSSteelPipeHSS7.00x0.500</v>
      </c>
      <c r="E1816">
        <v>22</v>
      </c>
      <c r="F1816">
        <v>0.434</v>
      </c>
      <c r="G1816">
        <v>1.83</v>
      </c>
      <c r="H1816" t="s">
        <v>1247</v>
      </c>
      <c r="I1816">
        <v>2</v>
      </c>
    </row>
    <row r="1817" spans="2:9" x14ac:dyDescent="0.2">
      <c r="B1817" t="s">
        <v>796</v>
      </c>
      <c r="C1817" s="1" t="s">
        <v>1565</v>
      </c>
      <c r="D1817" t="str">
        <f t="shared" si="40"/>
        <v>HSSSteelPipeHSS7.00x0.375</v>
      </c>
      <c r="E1817">
        <v>22</v>
      </c>
      <c r="F1817">
        <v>0.33200000000000002</v>
      </c>
      <c r="G1817">
        <v>1.83</v>
      </c>
      <c r="H1817" t="s">
        <v>1247</v>
      </c>
      <c r="I1817">
        <v>2</v>
      </c>
    </row>
    <row r="1818" spans="2:9" x14ac:dyDescent="0.2">
      <c r="B1818" t="s">
        <v>796</v>
      </c>
      <c r="C1818" s="1" t="s">
        <v>1566</v>
      </c>
      <c r="D1818" t="str">
        <f t="shared" si="40"/>
        <v>HSSSteelPipeHSS7.00x0.312</v>
      </c>
      <c r="E1818">
        <v>22</v>
      </c>
      <c r="F1818">
        <v>0.27900000000000003</v>
      </c>
      <c r="G1818">
        <v>1.83</v>
      </c>
      <c r="H1818" t="s">
        <v>1247</v>
      </c>
      <c r="I1818">
        <v>2</v>
      </c>
    </row>
    <row r="1819" spans="2:9" x14ac:dyDescent="0.2">
      <c r="B1819" t="s">
        <v>796</v>
      </c>
      <c r="C1819" s="1" t="s">
        <v>1567</v>
      </c>
      <c r="D1819" t="str">
        <f t="shared" si="40"/>
        <v>HSSSteelPipeHSS7.00x0.250</v>
      </c>
      <c r="E1819">
        <v>22</v>
      </c>
      <c r="F1819">
        <v>0.22500000000000001</v>
      </c>
      <c r="G1819">
        <v>1.83</v>
      </c>
      <c r="H1819" t="s">
        <v>1247</v>
      </c>
      <c r="I1819">
        <v>2</v>
      </c>
    </row>
    <row r="1820" spans="2:9" x14ac:dyDescent="0.2">
      <c r="B1820" t="s">
        <v>796</v>
      </c>
      <c r="C1820" s="1" t="s">
        <v>1568</v>
      </c>
      <c r="D1820" t="str">
        <f t="shared" si="40"/>
        <v>HSSSteelPipeHSS7.00x0.188</v>
      </c>
      <c r="E1820">
        <v>22</v>
      </c>
      <c r="F1820">
        <v>0.17</v>
      </c>
      <c r="G1820">
        <v>1.83</v>
      </c>
      <c r="H1820" t="s">
        <v>1247</v>
      </c>
      <c r="I1820">
        <v>2</v>
      </c>
    </row>
    <row r="1821" spans="2:9" x14ac:dyDescent="0.2">
      <c r="B1821" t="s">
        <v>796</v>
      </c>
      <c r="C1821" s="1" t="s">
        <v>1569</v>
      </c>
      <c r="D1821" t="str">
        <f t="shared" si="40"/>
        <v>HSSSteelPipeHSS7.00x0.125</v>
      </c>
      <c r="E1821">
        <v>22</v>
      </c>
      <c r="F1821">
        <v>0.114</v>
      </c>
      <c r="G1821">
        <v>1.83</v>
      </c>
      <c r="H1821" t="s">
        <v>1247</v>
      </c>
      <c r="I1821">
        <v>2</v>
      </c>
    </row>
    <row r="1822" spans="2:9" x14ac:dyDescent="0.2">
      <c r="B1822" t="s">
        <v>796</v>
      </c>
      <c r="C1822" s="1" t="s">
        <v>1570</v>
      </c>
      <c r="D1822" t="str">
        <f t="shared" si="40"/>
        <v>HSSSteelPipeHSS6.875x0.500</v>
      </c>
      <c r="E1822">
        <v>21.6</v>
      </c>
      <c r="F1822">
        <v>0.434</v>
      </c>
      <c r="G1822">
        <v>1.8</v>
      </c>
      <c r="H1822" t="s">
        <v>1247</v>
      </c>
      <c r="I1822">
        <v>2</v>
      </c>
    </row>
    <row r="1823" spans="2:9" x14ac:dyDescent="0.2">
      <c r="B1823" t="s">
        <v>796</v>
      </c>
      <c r="C1823" s="1" t="s">
        <v>1571</v>
      </c>
      <c r="D1823" t="str">
        <f t="shared" si="40"/>
        <v>HSSSteelPipeHSS6.875x0.375</v>
      </c>
      <c r="E1823">
        <v>21.6</v>
      </c>
      <c r="F1823">
        <v>0.33100000000000002</v>
      </c>
      <c r="G1823">
        <v>1.8</v>
      </c>
      <c r="H1823" t="s">
        <v>1247</v>
      </c>
      <c r="I1823">
        <v>2</v>
      </c>
    </row>
    <row r="1824" spans="2:9" x14ac:dyDescent="0.2">
      <c r="B1824" t="s">
        <v>796</v>
      </c>
      <c r="C1824" s="1" t="s">
        <v>1572</v>
      </c>
      <c r="D1824" t="str">
        <f t="shared" si="40"/>
        <v>HSSSteelPipeHSS6.875x0.312</v>
      </c>
      <c r="E1824">
        <v>21.6</v>
      </c>
      <c r="F1824">
        <v>0.27900000000000003</v>
      </c>
      <c r="G1824">
        <v>1.8</v>
      </c>
      <c r="H1824" t="s">
        <v>1247</v>
      </c>
      <c r="I1824">
        <v>2</v>
      </c>
    </row>
    <row r="1825" spans="2:9" x14ac:dyDescent="0.2">
      <c r="B1825" t="s">
        <v>796</v>
      </c>
      <c r="C1825" s="1" t="s">
        <v>1573</v>
      </c>
      <c r="D1825" t="str">
        <f t="shared" ref="D1825:D1888" si="41">SUBSTITUTE(B1825&amp;C1825," ","")</f>
        <v>HSSSteelPipeHSS6.875x0.250</v>
      </c>
      <c r="E1825">
        <v>21.6</v>
      </c>
      <c r="F1825">
        <v>0.22500000000000001</v>
      </c>
      <c r="G1825">
        <v>1.8</v>
      </c>
      <c r="H1825" t="s">
        <v>1247</v>
      </c>
      <c r="I1825">
        <v>2</v>
      </c>
    </row>
    <row r="1826" spans="2:9" x14ac:dyDescent="0.2">
      <c r="B1826" t="s">
        <v>796</v>
      </c>
      <c r="C1826" s="1" t="s">
        <v>1574</v>
      </c>
      <c r="D1826" t="str">
        <f t="shared" si="41"/>
        <v>HSSSteelPipeHSS6.875x0.188</v>
      </c>
      <c r="E1826">
        <v>21.6</v>
      </c>
      <c r="F1826">
        <v>0.17</v>
      </c>
      <c r="G1826">
        <v>1.8</v>
      </c>
      <c r="H1826" t="s">
        <v>1247</v>
      </c>
      <c r="I1826">
        <v>2</v>
      </c>
    </row>
    <row r="1827" spans="2:9" x14ac:dyDescent="0.2">
      <c r="B1827" t="s">
        <v>796</v>
      </c>
      <c r="C1827" s="1" t="s">
        <v>1575</v>
      </c>
      <c r="D1827" t="str">
        <f t="shared" si="41"/>
        <v>HSSSteelPipeHSS6.625x0.500</v>
      </c>
      <c r="E1827">
        <v>20.8</v>
      </c>
      <c r="F1827">
        <v>0.432</v>
      </c>
      <c r="G1827">
        <v>1.73</v>
      </c>
      <c r="H1827" t="s">
        <v>1247</v>
      </c>
      <c r="I1827">
        <v>2</v>
      </c>
    </row>
    <row r="1828" spans="2:9" x14ac:dyDescent="0.2">
      <c r="B1828" t="s">
        <v>796</v>
      </c>
      <c r="C1828" s="1" t="s">
        <v>1576</v>
      </c>
      <c r="D1828" t="str">
        <f t="shared" si="41"/>
        <v>HSSSteelPipeHSS6.625x0.432</v>
      </c>
      <c r="E1828">
        <v>20.8</v>
      </c>
      <c r="F1828">
        <v>0.378</v>
      </c>
      <c r="G1828">
        <v>1.73</v>
      </c>
      <c r="H1828" t="s">
        <v>1247</v>
      </c>
      <c r="I1828">
        <v>2</v>
      </c>
    </row>
    <row r="1829" spans="2:9" x14ac:dyDescent="0.2">
      <c r="B1829" t="s">
        <v>796</v>
      </c>
      <c r="C1829" s="1" t="s">
        <v>1577</v>
      </c>
      <c r="D1829" t="str">
        <f t="shared" si="41"/>
        <v>HSSSteelPipeHSS6.625x0.375</v>
      </c>
      <c r="E1829">
        <v>20.8</v>
      </c>
      <c r="F1829">
        <v>0.33100000000000002</v>
      </c>
      <c r="G1829">
        <v>1.73</v>
      </c>
      <c r="H1829" t="s">
        <v>1247</v>
      </c>
      <c r="I1829">
        <v>2</v>
      </c>
    </row>
    <row r="1830" spans="2:9" x14ac:dyDescent="0.2">
      <c r="B1830" t="s">
        <v>796</v>
      </c>
      <c r="C1830" s="1" t="s">
        <v>1578</v>
      </c>
      <c r="D1830" t="str">
        <f t="shared" si="41"/>
        <v>HSSSteelPipeHSS6.625x0.312</v>
      </c>
      <c r="E1830">
        <v>20.8</v>
      </c>
      <c r="F1830">
        <v>0.27800000000000002</v>
      </c>
      <c r="G1830">
        <v>1.73</v>
      </c>
      <c r="H1830" t="s">
        <v>1247</v>
      </c>
      <c r="I1830">
        <v>2</v>
      </c>
    </row>
    <row r="1831" spans="2:9" x14ac:dyDescent="0.2">
      <c r="B1831" t="s">
        <v>796</v>
      </c>
      <c r="C1831" s="1" t="s">
        <v>1579</v>
      </c>
      <c r="D1831" t="str">
        <f t="shared" si="41"/>
        <v>HSSSteelPipeHSS6.625x0.280</v>
      </c>
      <c r="E1831">
        <v>20.8</v>
      </c>
      <c r="F1831">
        <v>0.251</v>
      </c>
      <c r="G1831">
        <v>1.73</v>
      </c>
      <c r="H1831" t="s">
        <v>1247</v>
      </c>
      <c r="I1831">
        <v>2</v>
      </c>
    </row>
    <row r="1832" spans="2:9" x14ac:dyDescent="0.2">
      <c r="B1832" t="s">
        <v>796</v>
      </c>
      <c r="C1832" s="1" t="s">
        <v>1580</v>
      </c>
      <c r="D1832" t="str">
        <f t="shared" si="41"/>
        <v>HSSSteelPipeHSS6.625x0.250</v>
      </c>
      <c r="E1832">
        <v>20.8</v>
      </c>
      <c r="F1832">
        <v>0.22500000000000001</v>
      </c>
      <c r="G1832">
        <v>1.73</v>
      </c>
      <c r="H1832" t="s">
        <v>1247</v>
      </c>
      <c r="I1832">
        <v>2</v>
      </c>
    </row>
    <row r="1833" spans="2:9" x14ac:dyDescent="0.2">
      <c r="B1833" t="s">
        <v>796</v>
      </c>
      <c r="C1833" s="1" t="s">
        <v>1581</v>
      </c>
      <c r="D1833" t="str">
        <f t="shared" si="41"/>
        <v>HSSSteelPipeHSS6.625x0.188</v>
      </c>
      <c r="E1833">
        <v>20.8</v>
      </c>
      <c r="F1833">
        <v>0.16900000000000001</v>
      </c>
      <c r="G1833">
        <v>1.73</v>
      </c>
      <c r="H1833" t="s">
        <v>1247</v>
      </c>
      <c r="I1833">
        <v>2</v>
      </c>
    </row>
    <row r="1834" spans="2:9" x14ac:dyDescent="0.2">
      <c r="B1834" t="s">
        <v>796</v>
      </c>
      <c r="C1834" s="1" t="s">
        <v>1582</v>
      </c>
      <c r="D1834" t="str">
        <f t="shared" si="41"/>
        <v>HSSSteelPipeHSS6.625x0.125</v>
      </c>
      <c r="E1834">
        <v>20.8</v>
      </c>
      <c r="F1834">
        <v>0.114</v>
      </c>
      <c r="G1834">
        <v>1.73</v>
      </c>
      <c r="H1834" t="s">
        <v>1247</v>
      </c>
      <c r="I1834">
        <v>2</v>
      </c>
    </row>
    <row r="1835" spans="2:9" x14ac:dyDescent="0.2">
      <c r="B1835" t="s">
        <v>796</v>
      </c>
      <c r="C1835" s="1" t="s">
        <v>1583</v>
      </c>
      <c r="D1835" t="str">
        <f t="shared" si="41"/>
        <v>HSSSteelPipeHSS6.125x0.500</v>
      </c>
      <c r="E1835">
        <v>19.2</v>
      </c>
      <c r="F1835">
        <v>0.43</v>
      </c>
      <c r="G1835">
        <v>1.6</v>
      </c>
      <c r="H1835" t="s">
        <v>1247</v>
      </c>
      <c r="I1835">
        <v>2</v>
      </c>
    </row>
    <row r="1836" spans="2:9" x14ac:dyDescent="0.2">
      <c r="B1836" t="s">
        <v>796</v>
      </c>
      <c r="C1836" s="1" t="s">
        <v>1584</v>
      </c>
      <c r="D1836" t="str">
        <f t="shared" si="41"/>
        <v>HSSSteelPipeHSS6.125x0.375</v>
      </c>
      <c r="E1836">
        <v>19.2</v>
      </c>
      <c r="F1836">
        <v>0.32900000000000001</v>
      </c>
      <c r="G1836">
        <v>1.6</v>
      </c>
      <c r="H1836" t="s">
        <v>1247</v>
      </c>
      <c r="I1836">
        <v>2</v>
      </c>
    </row>
    <row r="1837" spans="2:9" x14ac:dyDescent="0.2">
      <c r="B1837" t="s">
        <v>796</v>
      </c>
      <c r="C1837" s="1" t="s">
        <v>1585</v>
      </c>
      <c r="D1837" t="str">
        <f t="shared" si="41"/>
        <v>HSSSteelPipeHSS6.125x0.312</v>
      </c>
      <c r="E1837">
        <v>19.2</v>
      </c>
      <c r="F1837">
        <v>0.27700000000000002</v>
      </c>
      <c r="G1837">
        <v>1.6</v>
      </c>
      <c r="H1837" t="s">
        <v>1247</v>
      </c>
      <c r="I1837">
        <v>2</v>
      </c>
    </row>
    <row r="1838" spans="2:9" x14ac:dyDescent="0.2">
      <c r="B1838" t="s">
        <v>796</v>
      </c>
      <c r="C1838" s="1" t="s">
        <v>1586</v>
      </c>
      <c r="D1838" t="str">
        <f t="shared" si="41"/>
        <v>HSSSteelPipeHSS6.125x0.250</v>
      </c>
      <c r="E1838">
        <v>19.2</v>
      </c>
      <c r="F1838">
        <v>0.224</v>
      </c>
      <c r="G1838">
        <v>1.6</v>
      </c>
      <c r="H1838" t="s">
        <v>1247</v>
      </c>
      <c r="I1838">
        <v>2</v>
      </c>
    </row>
    <row r="1839" spans="2:9" x14ac:dyDescent="0.2">
      <c r="B1839" t="s">
        <v>796</v>
      </c>
      <c r="C1839" s="1" t="s">
        <v>1587</v>
      </c>
      <c r="D1839" t="str">
        <f t="shared" si="41"/>
        <v>HSSSteelPipeHSS6.125x0.188</v>
      </c>
      <c r="E1839">
        <v>19.2</v>
      </c>
      <c r="F1839">
        <v>0.16900000000000001</v>
      </c>
      <c r="G1839">
        <v>1.6</v>
      </c>
      <c r="H1839" t="s">
        <v>1247</v>
      </c>
      <c r="I1839">
        <v>2</v>
      </c>
    </row>
    <row r="1840" spans="2:9" x14ac:dyDescent="0.2">
      <c r="B1840" t="s">
        <v>796</v>
      </c>
      <c r="C1840" s="1" t="s">
        <v>1588</v>
      </c>
      <c r="D1840" t="str">
        <f t="shared" si="41"/>
        <v>HSSSteelPipeHSS6.00x0.500</v>
      </c>
      <c r="E1840">
        <v>18.8</v>
      </c>
      <c r="F1840">
        <v>0.42899999999999999</v>
      </c>
      <c r="G1840">
        <v>1.57</v>
      </c>
      <c r="H1840" t="s">
        <v>1247</v>
      </c>
      <c r="I1840">
        <v>2</v>
      </c>
    </row>
    <row r="1841" spans="2:9" x14ac:dyDescent="0.2">
      <c r="B1841" t="s">
        <v>796</v>
      </c>
      <c r="C1841" s="1" t="s">
        <v>1589</v>
      </c>
      <c r="D1841" t="str">
        <f t="shared" si="41"/>
        <v>HSSSteelPipeHSS6.00x0.375</v>
      </c>
      <c r="E1841">
        <v>18.8</v>
      </c>
      <c r="F1841">
        <v>0.32900000000000001</v>
      </c>
      <c r="G1841">
        <v>1.57</v>
      </c>
      <c r="H1841" t="s">
        <v>1247</v>
      </c>
      <c r="I1841">
        <v>2</v>
      </c>
    </row>
    <row r="1842" spans="2:9" x14ac:dyDescent="0.2">
      <c r="B1842" t="s">
        <v>796</v>
      </c>
      <c r="C1842" s="1" t="s">
        <v>1590</v>
      </c>
      <c r="D1842" t="str">
        <f t="shared" si="41"/>
        <v>HSSSteelPipeHSS6.00x0.312</v>
      </c>
      <c r="E1842">
        <v>18.8</v>
      </c>
      <c r="F1842">
        <v>0.27700000000000002</v>
      </c>
      <c r="G1842">
        <v>1.57</v>
      </c>
      <c r="H1842" t="s">
        <v>1247</v>
      </c>
      <c r="I1842">
        <v>2</v>
      </c>
    </row>
    <row r="1843" spans="2:9" x14ac:dyDescent="0.2">
      <c r="B1843" t="s">
        <v>796</v>
      </c>
      <c r="C1843" s="1" t="s">
        <v>1591</v>
      </c>
      <c r="D1843" t="str">
        <f t="shared" si="41"/>
        <v>HSSSteelPipeHSS6.00x0.280</v>
      </c>
      <c r="E1843">
        <v>18.8</v>
      </c>
      <c r="F1843">
        <v>0.25</v>
      </c>
      <c r="G1843">
        <v>1.57</v>
      </c>
      <c r="H1843" t="s">
        <v>1247</v>
      </c>
      <c r="I1843">
        <v>2</v>
      </c>
    </row>
    <row r="1844" spans="2:9" x14ac:dyDescent="0.2">
      <c r="B1844" t="s">
        <v>796</v>
      </c>
      <c r="C1844" s="1" t="s">
        <v>1592</v>
      </c>
      <c r="D1844" t="str">
        <f t="shared" si="41"/>
        <v>HSSSteelPipeHSS6.00x0.250</v>
      </c>
      <c r="E1844">
        <v>18.8</v>
      </c>
      <c r="F1844">
        <v>0.224</v>
      </c>
      <c r="G1844">
        <v>1.57</v>
      </c>
      <c r="H1844" t="s">
        <v>1247</v>
      </c>
      <c r="I1844">
        <v>2</v>
      </c>
    </row>
    <row r="1845" spans="2:9" x14ac:dyDescent="0.2">
      <c r="B1845" t="s">
        <v>796</v>
      </c>
      <c r="C1845" s="1" t="s">
        <v>1593</v>
      </c>
      <c r="D1845" t="str">
        <f t="shared" si="41"/>
        <v>HSSSteelPipeHSS6.00x0.188</v>
      </c>
      <c r="E1845">
        <v>18.8</v>
      </c>
      <c r="F1845">
        <v>0.16900000000000001</v>
      </c>
      <c r="G1845">
        <v>1.57</v>
      </c>
      <c r="H1845" t="s">
        <v>1247</v>
      </c>
      <c r="I1845">
        <v>2</v>
      </c>
    </row>
    <row r="1846" spans="2:9" x14ac:dyDescent="0.2">
      <c r="B1846" t="s">
        <v>796</v>
      </c>
      <c r="C1846" s="1" t="s">
        <v>1594</v>
      </c>
      <c r="D1846" t="str">
        <f t="shared" si="41"/>
        <v>HSSSteelPipeHSS6.00x0.125</v>
      </c>
      <c r="E1846">
        <v>18.8</v>
      </c>
      <c r="F1846">
        <v>0.114</v>
      </c>
      <c r="G1846">
        <v>1.57</v>
      </c>
      <c r="H1846" t="s">
        <v>1247</v>
      </c>
      <c r="I1846">
        <v>2</v>
      </c>
    </row>
    <row r="1847" spans="2:9" x14ac:dyDescent="0.2">
      <c r="B1847" t="s">
        <v>796</v>
      </c>
      <c r="C1847" s="1" t="s">
        <v>1595</v>
      </c>
      <c r="D1847" t="str">
        <f t="shared" si="41"/>
        <v>HSSSteelPipeHSS5.563x0.375</v>
      </c>
      <c r="E1847">
        <v>17.5</v>
      </c>
      <c r="F1847">
        <v>0.32700000000000001</v>
      </c>
      <c r="G1847">
        <v>1.46</v>
      </c>
      <c r="H1847" t="s">
        <v>1247</v>
      </c>
      <c r="I1847">
        <v>2</v>
      </c>
    </row>
    <row r="1848" spans="2:9" x14ac:dyDescent="0.2">
      <c r="B1848" t="s">
        <v>796</v>
      </c>
      <c r="C1848" s="1" t="s">
        <v>1596</v>
      </c>
      <c r="D1848" t="str">
        <f t="shared" si="41"/>
        <v>HSSSteelPipeHSS5.563x0.258</v>
      </c>
      <c r="E1848">
        <v>17.5</v>
      </c>
      <c r="F1848">
        <v>0.23100000000000001</v>
      </c>
      <c r="G1848">
        <v>1.46</v>
      </c>
      <c r="H1848" t="s">
        <v>1247</v>
      </c>
      <c r="I1848">
        <v>2</v>
      </c>
    </row>
    <row r="1849" spans="2:9" x14ac:dyDescent="0.2">
      <c r="B1849" t="s">
        <v>796</v>
      </c>
      <c r="C1849" s="1" t="s">
        <v>1597</v>
      </c>
      <c r="D1849" t="str">
        <f t="shared" si="41"/>
        <v>HSSSteelPipeHSS5.563x0.188</v>
      </c>
      <c r="E1849">
        <v>17.5</v>
      </c>
      <c r="F1849">
        <v>0.16900000000000001</v>
      </c>
      <c r="G1849">
        <v>1.46</v>
      </c>
      <c r="H1849" t="s">
        <v>1247</v>
      </c>
      <c r="I1849">
        <v>2</v>
      </c>
    </row>
    <row r="1850" spans="2:9" x14ac:dyDescent="0.2">
      <c r="B1850" t="s">
        <v>796</v>
      </c>
      <c r="C1850" s="1" t="s">
        <v>1598</v>
      </c>
      <c r="D1850" t="str">
        <f t="shared" si="41"/>
        <v>HSSSteelPipeHSS5.563x0.134</v>
      </c>
      <c r="E1850">
        <v>17.5</v>
      </c>
      <c r="F1850">
        <v>0.122</v>
      </c>
      <c r="G1850">
        <v>1.46</v>
      </c>
      <c r="H1850" t="s">
        <v>1247</v>
      </c>
      <c r="I1850">
        <v>2</v>
      </c>
    </row>
    <row r="1851" spans="2:9" x14ac:dyDescent="0.2">
      <c r="B1851" t="s">
        <v>796</v>
      </c>
      <c r="C1851" s="1" t="s">
        <v>1599</v>
      </c>
      <c r="D1851" t="str">
        <f t="shared" si="41"/>
        <v>HSSSteelPipeHSS5.50x0.500</v>
      </c>
      <c r="E1851">
        <v>17.3</v>
      </c>
      <c r="F1851">
        <v>0.42599999999999999</v>
      </c>
      <c r="G1851">
        <v>1.44</v>
      </c>
      <c r="H1851" t="s">
        <v>1247</v>
      </c>
      <c r="I1851">
        <v>2</v>
      </c>
    </row>
    <row r="1852" spans="2:9" x14ac:dyDescent="0.2">
      <c r="B1852" t="s">
        <v>796</v>
      </c>
      <c r="C1852" s="1" t="s">
        <v>1600</v>
      </c>
      <c r="D1852" t="str">
        <f t="shared" si="41"/>
        <v>HSSSteelPipeHSS5.50x0.375</v>
      </c>
      <c r="E1852">
        <v>17.3</v>
      </c>
      <c r="F1852">
        <v>0.32700000000000001</v>
      </c>
      <c r="G1852">
        <v>1.44</v>
      </c>
      <c r="H1852" t="s">
        <v>1247</v>
      </c>
      <c r="I1852">
        <v>2</v>
      </c>
    </row>
    <row r="1853" spans="2:9" x14ac:dyDescent="0.2">
      <c r="B1853" t="s">
        <v>796</v>
      </c>
      <c r="C1853" s="1" t="s">
        <v>1601</v>
      </c>
      <c r="D1853" t="str">
        <f t="shared" si="41"/>
        <v>HSSSteelPipeHSS5.50x0.258</v>
      </c>
      <c r="E1853">
        <v>17.3</v>
      </c>
      <c r="F1853">
        <v>0.23</v>
      </c>
      <c r="G1853">
        <v>1.44</v>
      </c>
      <c r="H1853" t="s">
        <v>1247</v>
      </c>
      <c r="I1853">
        <v>2</v>
      </c>
    </row>
    <row r="1854" spans="2:9" x14ac:dyDescent="0.2">
      <c r="B1854" t="s">
        <v>796</v>
      </c>
      <c r="C1854" s="1" t="s">
        <v>1602</v>
      </c>
      <c r="D1854" t="str">
        <f t="shared" si="41"/>
        <v>HSSSteelPipeHSS5.00x0.500</v>
      </c>
      <c r="E1854">
        <v>15.7</v>
      </c>
      <c r="F1854">
        <v>0.42199999999999999</v>
      </c>
      <c r="G1854">
        <v>1.31</v>
      </c>
      <c r="H1854" t="s">
        <v>1247</v>
      </c>
      <c r="I1854">
        <v>2</v>
      </c>
    </row>
    <row r="1855" spans="2:9" x14ac:dyDescent="0.2">
      <c r="B1855" t="s">
        <v>796</v>
      </c>
      <c r="C1855" s="1" t="s">
        <v>1603</v>
      </c>
      <c r="D1855" t="str">
        <f t="shared" si="41"/>
        <v>HSSSteelPipeHSS5.00x0.375</v>
      </c>
      <c r="E1855">
        <v>15.7</v>
      </c>
      <c r="F1855">
        <v>0.32500000000000001</v>
      </c>
      <c r="G1855">
        <v>1.31</v>
      </c>
      <c r="H1855" t="s">
        <v>1247</v>
      </c>
      <c r="I1855">
        <v>2</v>
      </c>
    </row>
    <row r="1856" spans="2:9" x14ac:dyDescent="0.2">
      <c r="B1856" t="s">
        <v>796</v>
      </c>
      <c r="C1856" s="1" t="s">
        <v>1604</v>
      </c>
      <c r="D1856" t="str">
        <f t="shared" si="41"/>
        <v>HSSSteelPipeHSS5.00x0.312</v>
      </c>
      <c r="E1856">
        <v>15.7</v>
      </c>
      <c r="F1856">
        <v>0.27400000000000002</v>
      </c>
      <c r="G1856">
        <v>1.31</v>
      </c>
      <c r="H1856" t="s">
        <v>1247</v>
      </c>
      <c r="I1856">
        <v>2</v>
      </c>
    </row>
    <row r="1857" spans="2:9" x14ac:dyDescent="0.2">
      <c r="B1857" t="s">
        <v>796</v>
      </c>
      <c r="C1857" s="1" t="s">
        <v>1605</v>
      </c>
      <c r="D1857" t="str">
        <f t="shared" si="41"/>
        <v>HSSSteelPipeHSS5.00x0.258</v>
      </c>
      <c r="E1857">
        <v>15.7</v>
      </c>
      <c r="F1857">
        <v>0.22900000000000001</v>
      </c>
      <c r="G1857">
        <v>1.31</v>
      </c>
      <c r="H1857" t="s">
        <v>1247</v>
      </c>
      <c r="I1857">
        <v>2</v>
      </c>
    </row>
    <row r="1858" spans="2:9" x14ac:dyDescent="0.2">
      <c r="B1858" t="s">
        <v>796</v>
      </c>
      <c r="C1858" s="1" t="s">
        <v>1606</v>
      </c>
      <c r="D1858" t="str">
        <f t="shared" si="41"/>
        <v>HSSSteelPipeHSS5.00x0.250</v>
      </c>
      <c r="E1858">
        <v>15.7</v>
      </c>
      <c r="F1858">
        <v>0.222</v>
      </c>
      <c r="G1858">
        <v>1.31</v>
      </c>
      <c r="H1858" t="s">
        <v>1247</v>
      </c>
      <c r="I1858">
        <v>2</v>
      </c>
    </row>
    <row r="1859" spans="2:9" x14ac:dyDescent="0.2">
      <c r="B1859" t="s">
        <v>796</v>
      </c>
      <c r="C1859" s="1" t="s">
        <v>1607</v>
      </c>
      <c r="D1859" t="str">
        <f t="shared" si="41"/>
        <v>HSSSteelPipeHSS5.00x0.188</v>
      </c>
      <c r="E1859">
        <v>15.7</v>
      </c>
      <c r="F1859">
        <v>0.16800000000000001</v>
      </c>
      <c r="G1859">
        <v>1.31</v>
      </c>
      <c r="H1859" t="s">
        <v>1247</v>
      </c>
      <c r="I1859">
        <v>2</v>
      </c>
    </row>
    <row r="1860" spans="2:9" x14ac:dyDescent="0.2">
      <c r="B1860" t="s">
        <v>796</v>
      </c>
      <c r="C1860" s="1" t="s">
        <v>1608</v>
      </c>
      <c r="D1860" t="str">
        <f t="shared" si="41"/>
        <v>HSSSteelPipeHSS5.00x0.125</v>
      </c>
      <c r="E1860">
        <v>15.7</v>
      </c>
      <c r="F1860">
        <v>0.113</v>
      </c>
      <c r="G1860">
        <v>1.31</v>
      </c>
      <c r="H1860" t="s">
        <v>1247</v>
      </c>
      <c r="I1860">
        <v>2</v>
      </c>
    </row>
    <row r="1861" spans="2:9" x14ac:dyDescent="0.2">
      <c r="B1861" t="s">
        <v>796</v>
      </c>
      <c r="C1861" s="1" t="s">
        <v>1609</v>
      </c>
      <c r="D1861" t="str">
        <f t="shared" si="41"/>
        <v>HSSSteelPipeHSS4.50x0.337</v>
      </c>
      <c r="E1861">
        <v>14.1</v>
      </c>
      <c r="F1861">
        <v>0.29299999999999998</v>
      </c>
      <c r="G1861">
        <v>1.18</v>
      </c>
      <c r="H1861" t="s">
        <v>1247</v>
      </c>
      <c r="I1861">
        <v>2</v>
      </c>
    </row>
    <row r="1862" spans="2:9" x14ac:dyDescent="0.2">
      <c r="B1862" t="s">
        <v>796</v>
      </c>
      <c r="C1862" s="1" t="s">
        <v>1610</v>
      </c>
      <c r="D1862" t="str">
        <f t="shared" si="41"/>
        <v>HSSSteelPipeHSS4.50x0.237</v>
      </c>
      <c r="E1862">
        <v>14.1</v>
      </c>
      <c r="F1862">
        <v>0.21</v>
      </c>
      <c r="G1862">
        <v>1.18</v>
      </c>
      <c r="H1862" t="s">
        <v>1247</v>
      </c>
      <c r="I1862">
        <v>2</v>
      </c>
    </row>
    <row r="1863" spans="2:9" x14ac:dyDescent="0.2">
      <c r="B1863" t="s">
        <v>796</v>
      </c>
      <c r="C1863" s="1" t="s">
        <v>1611</v>
      </c>
      <c r="D1863" t="str">
        <f t="shared" si="41"/>
        <v>HSSSteelPipeHSS4.50x0.188</v>
      </c>
      <c r="E1863">
        <v>14.1</v>
      </c>
      <c r="F1863">
        <v>0.16700000000000001</v>
      </c>
      <c r="G1863">
        <v>1.18</v>
      </c>
      <c r="H1863" t="s">
        <v>1247</v>
      </c>
      <c r="I1863">
        <v>2</v>
      </c>
    </row>
    <row r="1864" spans="2:9" x14ac:dyDescent="0.2">
      <c r="B1864" t="s">
        <v>796</v>
      </c>
      <c r="C1864" s="1" t="s">
        <v>1612</v>
      </c>
      <c r="D1864" t="str">
        <f t="shared" si="41"/>
        <v>HSSSteelPipeHSS4.50x0.125</v>
      </c>
      <c r="E1864">
        <v>14.1</v>
      </c>
      <c r="F1864">
        <v>0.113</v>
      </c>
      <c r="G1864">
        <v>1.18</v>
      </c>
      <c r="H1864" t="s">
        <v>1247</v>
      </c>
      <c r="I1864">
        <v>2</v>
      </c>
    </row>
    <row r="1865" spans="2:9" x14ac:dyDescent="0.2">
      <c r="B1865" t="s">
        <v>796</v>
      </c>
      <c r="C1865" s="1" t="s">
        <v>1613</v>
      </c>
      <c r="D1865" t="str">
        <f t="shared" si="41"/>
        <v>HSSSteelPipeHSS4.00x0.337</v>
      </c>
      <c r="E1865">
        <v>12.6</v>
      </c>
      <c r="F1865">
        <v>0.28999999999999998</v>
      </c>
      <c r="G1865">
        <v>1.05</v>
      </c>
      <c r="H1865" t="s">
        <v>1247</v>
      </c>
      <c r="I1865">
        <v>2</v>
      </c>
    </row>
    <row r="1866" spans="2:9" x14ac:dyDescent="0.2">
      <c r="B1866" t="s">
        <v>796</v>
      </c>
      <c r="C1866" s="1" t="s">
        <v>1614</v>
      </c>
      <c r="D1866" t="str">
        <f t="shared" si="41"/>
        <v>HSSSteelPipeHSS4.00x0.313</v>
      </c>
      <c r="E1866">
        <v>12.6</v>
      </c>
      <c r="F1866">
        <v>0.27</v>
      </c>
      <c r="G1866">
        <v>1.05</v>
      </c>
      <c r="H1866" t="s">
        <v>1247</v>
      </c>
      <c r="I1866">
        <v>2</v>
      </c>
    </row>
    <row r="1867" spans="2:9" x14ac:dyDescent="0.2">
      <c r="B1867" t="s">
        <v>796</v>
      </c>
      <c r="C1867" s="1" t="s">
        <v>1615</v>
      </c>
      <c r="D1867" t="str">
        <f t="shared" si="41"/>
        <v>HSSSteelPipeHSS4.00x0.250</v>
      </c>
      <c r="E1867">
        <v>12.6</v>
      </c>
      <c r="F1867">
        <v>0.219</v>
      </c>
      <c r="G1867">
        <v>1.05</v>
      </c>
      <c r="H1867" t="s">
        <v>1247</v>
      </c>
      <c r="I1867">
        <v>2</v>
      </c>
    </row>
    <row r="1868" spans="2:9" x14ac:dyDescent="0.2">
      <c r="B1868" t="s">
        <v>796</v>
      </c>
      <c r="C1868" s="1" t="s">
        <v>1616</v>
      </c>
      <c r="D1868" t="str">
        <f t="shared" si="41"/>
        <v>HSSSteelPipeHSS4.00x0.237</v>
      </c>
      <c r="E1868">
        <v>12.6</v>
      </c>
      <c r="F1868">
        <v>0.20899999999999999</v>
      </c>
      <c r="G1868">
        <v>1.05</v>
      </c>
      <c r="H1868" t="s">
        <v>1247</v>
      </c>
      <c r="I1868">
        <v>2</v>
      </c>
    </row>
    <row r="1869" spans="2:9" x14ac:dyDescent="0.2">
      <c r="B1869" t="s">
        <v>796</v>
      </c>
      <c r="C1869" s="1" t="s">
        <v>1617</v>
      </c>
      <c r="D1869" t="str">
        <f t="shared" si="41"/>
        <v>HSSSteelPipeHSS4.00x0.226</v>
      </c>
      <c r="E1869">
        <v>12.6</v>
      </c>
      <c r="F1869">
        <v>0.2</v>
      </c>
      <c r="G1869">
        <v>1.05</v>
      </c>
      <c r="H1869" t="s">
        <v>1247</v>
      </c>
      <c r="I1869">
        <v>2</v>
      </c>
    </row>
    <row r="1870" spans="2:9" x14ac:dyDescent="0.2">
      <c r="B1870" t="s">
        <v>796</v>
      </c>
      <c r="C1870" s="1" t="s">
        <v>1618</v>
      </c>
      <c r="D1870" t="str">
        <f t="shared" si="41"/>
        <v>HSSSteelPipeHSS4.00x0.220</v>
      </c>
      <c r="E1870">
        <v>12.6</v>
      </c>
      <c r="F1870">
        <v>0.19400000000000001</v>
      </c>
      <c r="G1870">
        <v>1.05</v>
      </c>
      <c r="H1870" t="s">
        <v>1247</v>
      </c>
      <c r="I1870">
        <v>2</v>
      </c>
    </row>
    <row r="1871" spans="2:9" x14ac:dyDescent="0.2">
      <c r="B1871" t="s">
        <v>796</v>
      </c>
      <c r="C1871" s="1" t="s">
        <v>1619</v>
      </c>
      <c r="D1871" t="str">
        <f t="shared" si="41"/>
        <v>HSSSteelPipeHSS4.00x0.188</v>
      </c>
      <c r="E1871">
        <v>12.6</v>
      </c>
      <c r="F1871">
        <v>0.16600000000000001</v>
      </c>
      <c r="G1871">
        <v>1.05</v>
      </c>
      <c r="H1871" t="s">
        <v>1247</v>
      </c>
      <c r="I1871">
        <v>2</v>
      </c>
    </row>
    <row r="1872" spans="2:9" x14ac:dyDescent="0.2">
      <c r="B1872" t="s">
        <v>796</v>
      </c>
      <c r="C1872" s="1" t="s">
        <v>1620</v>
      </c>
      <c r="D1872" t="str">
        <f t="shared" si="41"/>
        <v>HSSSteelPipeHSS4.00x0.125</v>
      </c>
      <c r="E1872">
        <v>12.6</v>
      </c>
      <c r="F1872">
        <v>0.113</v>
      </c>
      <c r="G1872">
        <v>1.05</v>
      </c>
      <c r="H1872" t="s">
        <v>1247</v>
      </c>
      <c r="I1872">
        <v>2</v>
      </c>
    </row>
    <row r="1873" spans="2:9" x14ac:dyDescent="0.2">
      <c r="B1873" t="s">
        <v>796</v>
      </c>
      <c r="C1873" s="1" t="s">
        <v>1621</v>
      </c>
      <c r="D1873" t="str">
        <f t="shared" si="41"/>
        <v>HSSSteelPipeHSS3.50x0.313</v>
      </c>
      <c r="E1873">
        <v>11</v>
      </c>
      <c r="F1873">
        <v>0.26700000000000002</v>
      </c>
      <c r="G1873">
        <v>0.91700000000000004</v>
      </c>
      <c r="H1873" t="s">
        <v>1247</v>
      </c>
      <c r="I1873">
        <v>2</v>
      </c>
    </row>
    <row r="1874" spans="2:9" x14ac:dyDescent="0.2">
      <c r="B1874" t="s">
        <v>796</v>
      </c>
      <c r="C1874" s="1" t="s">
        <v>1622</v>
      </c>
      <c r="D1874" t="str">
        <f t="shared" si="41"/>
        <v>HSSSteelPipeHSS3.50x0.300</v>
      </c>
      <c r="E1874">
        <v>11</v>
      </c>
      <c r="F1874">
        <v>0.25800000000000001</v>
      </c>
      <c r="G1874">
        <v>0.91700000000000004</v>
      </c>
      <c r="H1874" t="s">
        <v>1247</v>
      </c>
      <c r="I1874">
        <v>2</v>
      </c>
    </row>
    <row r="1875" spans="2:9" x14ac:dyDescent="0.2">
      <c r="B1875" t="s">
        <v>796</v>
      </c>
      <c r="C1875" s="1" t="s">
        <v>1623</v>
      </c>
      <c r="D1875" t="str">
        <f t="shared" si="41"/>
        <v>HSSSteelPipeHSS3.50x0.250</v>
      </c>
      <c r="E1875">
        <v>11</v>
      </c>
      <c r="F1875">
        <v>0.217</v>
      </c>
      <c r="G1875">
        <v>0.91700000000000004</v>
      </c>
      <c r="H1875" t="s">
        <v>1247</v>
      </c>
      <c r="I1875">
        <v>2</v>
      </c>
    </row>
    <row r="1876" spans="2:9" x14ac:dyDescent="0.2">
      <c r="B1876" t="s">
        <v>796</v>
      </c>
      <c r="C1876" s="1" t="s">
        <v>1624</v>
      </c>
      <c r="D1876" t="str">
        <f t="shared" si="41"/>
        <v>HSSSteelPipeHSS3.50x0.216</v>
      </c>
      <c r="E1876">
        <v>11</v>
      </c>
      <c r="F1876">
        <v>0.189</v>
      </c>
      <c r="G1876">
        <v>0.91700000000000004</v>
      </c>
      <c r="H1876" t="s">
        <v>1247</v>
      </c>
      <c r="I1876">
        <v>2</v>
      </c>
    </row>
    <row r="1877" spans="2:9" x14ac:dyDescent="0.2">
      <c r="B1877" t="s">
        <v>796</v>
      </c>
      <c r="C1877" s="1" t="s">
        <v>1625</v>
      </c>
      <c r="D1877" t="str">
        <f t="shared" si="41"/>
        <v>HSSSteelPipeHSS3.50x0.203</v>
      </c>
      <c r="E1877">
        <v>11</v>
      </c>
      <c r="F1877">
        <v>0.17899999999999999</v>
      </c>
      <c r="G1877">
        <v>0.91700000000000004</v>
      </c>
      <c r="H1877" t="s">
        <v>1247</v>
      </c>
      <c r="I1877">
        <v>2</v>
      </c>
    </row>
    <row r="1878" spans="2:9" x14ac:dyDescent="0.2">
      <c r="B1878" t="s">
        <v>796</v>
      </c>
      <c r="C1878" s="1" t="s">
        <v>1626</v>
      </c>
      <c r="D1878" t="str">
        <f t="shared" si="41"/>
        <v>HSSSteelPipeHSS3.50x0.188</v>
      </c>
      <c r="E1878">
        <v>11</v>
      </c>
      <c r="F1878">
        <v>0.16500000000000001</v>
      </c>
      <c r="G1878">
        <v>0.91700000000000004</v>
      </c>
      <c r="H1878" t="s">
        <v>1247</v>
      </c>
      <c r="I1878">
        <v>2</v>
      </c>
    </row>
    <row r="1879" spans="2:9" x14ac:dyDescent="0.2">
      <c r="B1879" t="s">
        <v>796</v>
      </c>
      <c r="C1879" s="1" t="s">
        <v>1627</v>
      </c>
      <c r="D1879" t="str">
        <f t="shared" si="41"/>
        <v>HSSSteelPipeHSS3.50x0.125</v>
      </c>
      <c r="E1879">
        <v>11</v>
      </c>
      <c r="F1879">
        <v>0.112</v>
      </c>
      <c r="G1879">
        <v>0.91700000000000004</v>
      </c>
      <c r="H1879" t="s">
        <v>1247</v>
      </c>
      <c r="I1879">
        <v>2</v>
      </c>
    </row>
    <row r="1880" spans="2:9" x14ac:dyDescent="0.2">
      <c r="B1880" t="s">
        <v>796</v>
      </c>
      <c r="C1880" s="1" t="s">
        <v>1628</v>
      </c>
      <c r="D1880" t="str">
        <f t="shared" si="41"/>
        <v>HSSSteelPipeHSS3.00x0.313</v>
      </c>
      <c r="E1880">
        <v>9.42</v>
      </c>
      <c r="F1880">
        <v>0.254</v>
      </c>
      <c r="G1880">
        <v>0.78500000000000003</v>
      </c>
      <c r="H1880" t="s">
        <v>1247</v>
      </c>
      <c r="I1880">
        <v>2</v>
      </c>
    </row>
    <row r="1881" spans="2:9" x14ac:dyDescent="0.2">
      <c r="B1881" t="s">
        <v>796</v>
      </c>
      <c r="C1881" s="1" t="s">
        <v>1629</v>
      </c>
      <c r="D1881" t="str">
        <f t="shared" si="41"/>
        <v>HSSSteelPipeHSS3.00x0.250</v>
      </c>
      <c r="E1881">
        <v>9.42</v>
      </c>
      <c r="F1881">
        <v>0.215</v>
      </c>
      <c r="G1881">
        <v>0.78500000000000003</v>
      </c>
      <c r="H1881" t="s">
        <v>1247</v>
      </c>
      <c r="I1881">
        <v>2</v>
      </c>
    </row>
    <row r="1882" spans="2:9" x14ac:dyDescent="0.2">
      <c r="B1882" t="s">
        <v>796</v>
      </c>
      <c r="C1882" s="1" t="s">
        <v>1630</v>
      </c>
      <c r="D1882" t="str">
        <f t="shared" si="41"/>
        <v>HSSSteelPipeHSS3.00x0.216</v>
      </c>
      <c r="E1882">
        <v>9.42</v>
      </c>
      <c r="F1882">
        <v>0.188</v>
      </c>
      <c r="G1882">
        <v>0.78500000000000003</v>
      </c>
      <c r="H1882" t="s">
        <v>1247</v>
      </c>
      <c r="I1882">
        <v>2</v>
      </c>
    </row>
    <row r="1883" spans="2:9" x14ac:dyDescent="0.2">
      <c r="B1883" t="s">
        <v>796</v>
      </c>
      <c r="C1883" s="1" t="s">
        <v>1631</v>
      </c>
      <c r="D1883" t="str">
        <f t="shared" si="41"/>
        <v>HSSSteelPipeHSS3.00x0.203</v>
      </c>
      <c r="E1883">
        <v>9.42</v>
      </c>
      <c r="F1883">
        <v>0.17699999999999999</v>
      </c>
      <c r="G1883">
        <v>0.78500000000000003</v>
      </c>
      <c r="H1883" t="s">
        <v>1247</v>
      </c>
      <c r="I1883">
        <v>2</v>
      </c>
    </row>
    <row r="1884" spans="2:9" x14ac:dyDescent="0.2">
      <c r="B1884" t="s">
        <v>796</v>
      </c>
      <c r="C1884" s="1" t="s">
        <v>1632</v>
      </c>
      <c r="D1884" t="str">
        <f t="shared" si="41"/>
        <v>HSSSteelPipeHSS3.00x0.188</v>
      </c>
      <c r="E1884">
        <v>9.42</v>
      </c>
      <c r="F1884">
        <v>0.16400000000000001</v>
      </c>
      <c r="G1884">
        <v>0.78500000000000003</v>
      </c>
      <c r="H1884" t="s">
        <v>1247</v>
      </c>
      <c r="I1884">
        <v>2</v>
      </c>
    </row>
    <row r="1885" spans="2:9" x14ac:dyDescent="0.2">
      <c r="B1885" t="s">
        <v>796</v>
      </c>
      <c r="C1885" s="1" t="s">
        <v>1633</v>
      </c>
      <c r="D1885" t="str">
        <f t="shared" si="41"/>
        <v>HSSSteelPipeHSS3.00x0.152</v>
      </c>
      <c r="E1885">
        <v>9.42</v>
      </c>
      <c r="F1885">
        <v>0.13500000000000001</v>
      </c>
      <c r="G1885">
        <v>0.78500000000000003</v>
      </c>
      <c r="H1885" t="s">
        <v>1247</v>
      </c>
      <c r="I1885">
        <v>2</v>
      </c>
    </row>
    <row r="1886" spans="2:9" x14ac:dyDescent="0.2">
      <c r="B1886" t="s">
        <v>796</v>
      </c>
      <c r="C1886" s="1" t="s">
        <v>1634</v>
      </c>
      <c r="D1886" t="str">
        <f t="shared" si="41"/>
        <v>HSSSteelPipeHSS3.00x0.134</v>
      </c>
      <c r="E1886">
        <v>9.42</v>
      </c>
      <c r="F1886">
        <v>0.12</v>
      </c>
      <c r="G1886">
        <v>0.78500000000000003</v>
      </c>
      <c r="H1886" t="s">
        <v>1247</v>
      </c>
      <c r="I1886">
        <v>2</v>
      </c>
    </row>
    <row r="1887" spans="2:9" x14ac:dyDescent="0.2">
      <c r="B1887" t="s">
        <v>796</v>
      </c>
      <c r="C1887" s="1" t="s">
        <v>1635</v>
      </c>
      <c r="D1887" t="str">
        <f t="shared" si="41"/>
        <v>HSSSteelPipeHSS3.00x0.120</v>
      </c>
      <c r="E1887">
        <v>9.42</v>
      </c>
      <c r="F1887">
        <v>0.108</v>
      </c>
      <c r="G1887">
        <v>0.78500000000000003</v>
      </c>
      <c r="H1887" t="s">
        <v>1247</v>
      </c>
      <c r="I1887">
        <v>2</v>
      </c>
    </row>
    <row r="1888" spans="2:9" x14ac:dyDescent="0.2">
      <c r="B1888" t="s">
        <v>796</v>
      </c>
      <c r="C1888" s="1" t="s">
        <v>1636</v>
      </c>
      <c r="D1888" t="str">
        <f t="shared" si="41"/>
        <v>HSSSteelPipeHSS2.87x0.250</v>
      </c>
      <c r="E1888">
        <v>9.0299999999999994</v>
      </c>
      <c r="F1888">
        <v>0.214</v>
      </c>
      <c r="G1888">
        <v>0.753</v>
      </c>
      <c r="H1888" t="s">
        <v>1247</v>
      </c>
      <c r="I1888">
        <v>2</v>
      </c>
    </row>
    <row r="1889" spans="2:9" x14ac:dyDescent="0.2">
      <c r="B1889" t="s">
        <v>796</v>
      </c>
      <c r="C1889" s="1" t="s">
        <v>1637</v>
      </c>
      <c r="D1889" t="str">
        <f t="shared" ref="D1889:D1901" si="42">SUBSTITUTE(B1889&amp;C1889," ","")</f>
        <v>HSSSteelPipeHSS2.87x0.203</v>
      </c>
      <c r="E1889">
        <v>9.0299999999999994</v>
      </c>
      <c r="F1889">
        <v>0.17699999999999999</v>
      </c>
      <c r="G1889">
        <v>0.753</v>
      </c>
      <c r="H1889" t="s">
        <v>1247</v>
      </c>
      <c r="I1889">
        <v>2</v>
      </c>
    </row>
    <row r="1890" spans="2:9" x14ac:dyDescent="0.2">
      <c r="B1890" t="s">
        <v>796</v>
      </c>
      <c r="C1890" s="1" t="s">
        <v>1638</v>
      </c>
      <c r="D1890" t="str">
        <f t="shared" si="42"/>
        <v>HSSSteelPipeHSS2.87x0.188</v>
      </c>
      <c r="E1890">
        <v>9.0299999999999994</v>
      </c>
      <c r="F1890">
        <v>0.16300000000000001</v>
      </c>
      <c r="G1890">
        <v>0.753</v>
      </c>
      <c r="H1890" t="s">
        <v>1247</v>
      </c>
      <c r="I1890">
        <v>2</v>
      </c>
    </row>
    <row r="1891" spans="2:9" x14ac:dyDescent="0.2">
      <c r="B1891" t="s">
        <v>796</v>
      </c>
      <c r="C1891" s="1" t="s">
        <v>1639</v>
      </c>
      <c r="D1891" t="str">
        <f t="shared" si="42"/>
        <v>HSSSteelPipeHSS2.87x0.125</v>
      </c>
      <c r="E1891">
        <v>9.0299999999999994</v>
      </c>
      <c r="F1891">
        <v>0.111</v>
      </c>
      <c r="G1891">
        <v>0.753</v>
      </c>
      <c r="H1891" t="s">
        <v>1247</v>
      </c>
      <c r="I1891">
        <v>2</v>
      </c>
    </row>
    <row r="1892" spans="2:9" x14ac:dyDescent="0.2">
      <c r="B1892" t="s">
        <v>796</v>
      </c>
      <c r="C1892" s="1" t="s">
        <v>1640</v>
      </c>
      <c r="D1892" t="str">
        <f t="shared" si="42"/>
        <v>HSSSteelPipeHSS2.50x0.250</v>
      </c>
      <c r="E1892">
        <v>7.85</v>
      </c>
      <c r="F1892">
        <v>0.21099999999999999</v>
      </c>
      <c r="G1892">
        <v>0.65400000000000003</v>
      </c>
      <c r="H1892" t="s">
        <v>1247</v>
      </c>
      <c r="I1892">
        <v>2</v>
      </c>
    </row>
    <row r="1893" spans="2:9" x14ac:dyDescent="0.2">
      <c r="B1893" t="s">
        <v>796</v>
      </c>
      <c r="C1893" s="1" t="s">
        <v>1641</v>
      </c>
      <c r="D1893" t="str">
        <f t="shared" si="42"/>
        <v>HSSSteelPipeHSS2.50x0.188</v>
      </c>
      <c r="E1893">
        <v>7.85</v>
      </c>
      <c r="F1893">
        <v>0.16200000000000001</v>
      </c>
      <c r="G1893">
        <v>0.65400000000000003</v>
      </c>
      <c r="H1893" t="s">
        <v>1247</v>
      </c>
      <c r="I1893">
        <v>2</v>
      </c>
    </row>
    <row r="1894" spans="2:9" x14ac:dyDescent="0.2">
      <c r="B1894" t="s">
        <v>796</v>
      </c>
      <c r="C1894" s="1" t="s">
        <v>1642</v>
      </c>
      <c r="D1894" t="str">
        <f t="shared" si="42"/>
        <v>HSSSteelPipeHSS2.50x0.125</v>
      </c>
      <c r="E1894">
        <v>7.85</v>
      </c>
      <c r="F1894">
        <v>0.111</v>
      </c>
      <c r="G1894">
        <v>0.65400000000000003</v>
      </c>
      <c r="H1894" t="s">
        <v>1247</v>
      </c>
      <c r="I1894">
        <v>2</v>
      </c>
    </row>
    <row r="1895" spans="2:9" x14ac:dyDescent="0.2">
      <c r="B1895" t="s">
        <v>796</v>
      </c>
      <c r="C1895" s="1" t="s">
        <v>1643</v>
      </c>
      <c r="D1895" t="str">
        <f t="shared" si="42"/>
        <v>HSSSteelPipeHSS2.375x0.250</v>
      </c>
      <c r="E1895">
        <v>7.46</v>
      </c>
      <c r="F1895">
        <v>0.21</v>
      </c>
      <c r="G1895">
        <v>0.622</v>
      </c>
      <c r="H1895" t="s">
        <v>1247</v>
      </c>
      <c r="I1895">
        <v>2</v>
      </c>
    </row>
    <row r="1896" spans="2:9" x14ac:dyDescent="0.2">
      <c r="B1896" t="s">
        <v>796</v>
      </c>
      <c r="C1896" s="1" t="s">
        <v>1644</v>
      </c>
      <c r="D1896" t="str">
        <f t="shared" si="42"/>
        <v>HSSSteelPipeHSS2.375x0.218</v>
      </c>
      <c r="E1896">
        <v>7.46</v>
      </c>
      <c r="F1896">
        <v>0.186</v>
      </c>
      <c r="G1896">
        <v>0.622</v>
      </c>
      <c r="H1896" t="s">
        <v>1247</v>
      </c>
      <c r="I1896">
        <v>2</v>
      </c>
    </row>
    <row r="1897" spans="2:9" x14ac:dyDescent="0.2">
      <c r="B1897" t="s">
        <v>796</v>
      </c>
      <c r="C1897" s="1" t="s">
        <v>1645</v>
      </c>
      <c r="D1897" t="str">
        <f t="shared" si="42"/>
        <v>HSSSteelPipeHSS2.375x0.188</v>
      </c>
      <c r="E1897">
        <v>7.46</v>
      </c>
      <c r="F1897">
        <v>0.161</v>
      </c>
      <c r="G1897">
        <v>0.622</v>
      </c>
      <c r="H1897" t="s">
        <v>1247</v>
      </c>
      <c r="I1897">
        <v>2</v>
      </c>
    </row>
    <row r="1898" spans="2:9" x14ac:dyDescent="0.2">
      <c r="B1898" t="s">
        <v>796</v>
      </c>
      <c r="C1898" s="1" t="s">
        <v>1646</v>
      </c>
      <c r="D1898" t="str">
        <f t="shared" si="42"/>
        <v>HSSSteelPipeHSS2.375x0.154</v>
      </c>
      <c r="E1898">
        <v>7.46</v>
      </c>
      <c r="F1898">
        <v>0.13400000000000001</v>
      </c>
      <c r="G1898">
        <v>0.622</v>
      </c>
      <c r="H1898" t="s">
        <v>1247</v>
      </c>
      <c r="I1898">
        <v>2</v>
      </c>
    </row>
    <row r="1899" spans="2:9" x14ac:dyDescent="0.2">
      <c r="B1899" t="s">
        <v>796</v>
      </c>
      <c r="C1899" s="1" t="s">
        <v>1647</v>
      </c>
      <c r="D1899" t="str">
        <f t="shared" si="42"/>
        <v>HSSSteelPipeHSS2.375x0.125</v>
      </c>
      <c r="E1899">
        <v>7.46</v>
      </c>
      <c r="F1899">
        <v>0.11</v>
      </c>
      <c r="G1899">
        <v>0.622</v>
      </c>
      <c r="H1899" t="s">
        <v>1247</v>
      </c>
      <c r="I1899">
        <v>2</v>
      </c>
    </row>
    <row r="1900" spans="2:9" x14ac:dyDescent="0.2">
      <c r="B1900" t="s">
        <v>796</v>
      </c>
      <c r="C1900" s="1" t="s">
        <v>1648</v>
      </c>
      <c r="D1900" t="str">
        <f t="shared" si="42"/>
        <v>HSSSteelPipeHSS1.90x0.145</v>
      </c>
      <c r="E1900">
        <v>5.97</v>
      </c>
      <c r="F1900">
        <v>0.125</v>
      </c>
      <c r="G1900">
        <v>0.498</v>
      </c>
      <c r="H1900" t="s">
        <v>1247</v>
      </c>
      <c r="I1900">
        <v>2</v>
      </c>
    </row>
    <row r="1901" spans="2:9" x14ac:dyDescent="0.2">
      <c r="B1901" t="s">
        <v>796</v>
      </c>
      <c r="C1901" s="1" t="s">
        <v>1649</v>
      </c>
      <c r="D1901" t="str">
        <f t="shared" si="42"/>
        <v>HSSSteelPipeHSS1.66x0.140</v>
      </c>
      <c r="E1901">
        <v>5.22</v>
      </c>
      <c r="F1901">
        <v>0.12</v>
      </c>
      <c r="G1901">
        <v>0.435</v>
      </c>
      <c r="H1901" t="s">
        <v>1247</v>
      </c>
      <c r="I1901">
        <v>2</v>
      </c>
    </row>
    <row r="1903" spans="2:9" x14ac:dyDescent="0.2">
      <c r="B1903" t="s">
        <v>797</v>
      </c>
      <c r="C1903" s="11" t="s">
        <v>1650</v>
      </c>
      <c r="D1903" t="str">
        <f t="shared" ref="D1903:D1942" si="43">SUBSTITUTE(B1903&amp;C1903," ","")</f>
        <v>StandardSteelPipe12x0.375</v>
      </c>
      <c r="E1903">
        <v>40.1</v>
      </c>
      <c r="F1903">
        <v>0.36399999999999999</v>
      </c>
      <c r="G1903">
        <v>3.34</v>
      </c>
      <c r="H1903" t="s">
        <v>1247</v>
      </c>
      <c r="I1903">
        <v>2</v>
      </c>
    </row>
    <row r="1904" spans="2:9" x14ac:dyDescent="0.2">
      <c r="B1904" t="s">
        <v>797</v>
      </c>
      <c r="C1904" s="11" t="s">
        <v>1651</v>
      </c>
      <c r="D1904" t="str">
        <f t="shared" si="43"/>
        <v>StandardSteelPipe10x0.365</v>
      </c>
      <c r="E1904">
        <v>33.799999999999997</v>
      </c>
      <c r="F1904">
        <v>0.35299999999999998</v>
      </c>
      <c r="G1904">
        <v>2.81</v>
      </c>
      <c r="H1904" t="s">
        <v>1247</v>
      </c>
      <c r="I1904">
        <v>2</v>
      </c>
    </row>
    <row r="1905" spans="2:9" x14ac:dyDescent="0.2">
      <c r="B1905" t="s">
        <v>797</v>
      </c>
      <c r="C1905" s="11" t="s">
        <v>1652</v>
      </c>
      <c r="D1905" t="str">
        <f t="shared" si="43"/>
        <v>StandardSteelPipe8x0.322</v>
      </c>
      <c r="E1905">
        <v>27.1</v>
      </c>
      <c r="F1905">
        <v>0.31</v>
      </c>
      <c r="G1905">
        <v>2.2599999999999998</v>
      </c>
      <c r="H1905" t="s">
        <v>1247</v>
      </c>
      <c r="I1905">
        <v>2</v>
      </c>
    </row>
    <row r="1906" spans="2:9" x14ac:dyDescent="0.2">
      <c r="B1906" t="s">
        <v>797</v>
      </c>
      <c r="C1906" s="11" t="s">
        <v>1653</v>
      </c>
      <c r="D1906" t="str">
        <f t="shared" si="43"/>
        <v>StandardSteelPipe6x0.28</v>
      </c>
      <c r="E1906">
        <v>20.8</v>
      </c>
      <c r="F1906">
        <v>0.26800000000000002</v>
      </c>
      <c r="G1906">
        <v>1.73</v>
      </c>
      <c r="H1906" t="s">
        <v>1247</v>
      </c>
      <c r="I1906">
        <v>2</v>
      </c>
    </row>
    <row r="1907" spans="2:9" x14ac:dyDescent="0.2">
      <c r="B1907" t="s">
        <v>797</v>
      </c>
      <c r="C1907" s="11" t="s">
        <v>1654</v>
      </c>
      <c r="D1907" t="str">
        <f t="shared" si="43"/>
        <v>StandardSteelPipe5x0.258</v>
      </c>
      <c r="E1907">
        <v>17.5</v>
      </c>
      <c r="F1907">
        <v>0.246</v>
      </c>
      <c r="G1907">
        <v>1.46</v>
      </c>
      <c r="H1907" t="s">
        <v>1247</v>
      </c>
      <c r="I1907">
        <v>2</v>
      </c>
    </row>
    <row r="1908" spans="2:9" x14ac:dyDescent="0.2">
      <c r="B1908" t="s">
        <v>797</v>
      </c>
      <c r="C1908" s="11" t="s">
        <v>1655</v>
      </c>
      <c r="D1908" t="str">
        <f t="shared" si="43"/>
        <v>StandardSteelPipe4x0.237</v>
      </c>
      <c r="E1908">
        <v>14.1</v>
      </c>
      <c r="F1908">
        <v>0.22500000000000001</v>
      </c>
      <c r="G1908">
        <v>1.18</v>
      </c>
      <c r="H1908" t="s">
        <v>1247</v>
      </c>
      <c r="I1908">
        <v>2</v>
      </c>
    </row>
    <row r="1909" spans="2:9" x14ac:dyDescent="0.2">
      <c r="B1909" t="s">
        <v>797</v>
      </c>
      <c r="C1909" s="11" t="s">
        <v>1656</v>
      </c>
      <c r="D1909" t="str">
        <f t="shared" si="43"/>
        <v>StandardSteelPipe31/2x0.226</v>
      </c>
      <c r="E1909">
        <v>12.6</v>
      </c>
      <c r="F1909">
        <v>0.21299999999999999</v>
      </c>
      <c r="G1909">
        <v>1.05</v>
      </c>
      <c r="H1909" t="s">
        <v>1247</v>
      </c>
      <c r="I1909">
        <v>2</v>
      </c>
    </row>
    <row r="1910" spans="2:9" x14ac:dyDescent="0.2">
      <c r="B1910" t="s">
        <v>797</v>
      </c>
      <c r="C1910" s="11" t="s">
        <v>1657</v>
      </c>
      <c r="D1910" t="str">
        <f t="shared" si="43"/>
        <v>StandardSteelPipe3x0.216</v>
      </c>
      <c r="E1910">
        <v>11</v>
      </c>
      <c r="F1910">
        <v>0.20300000000000001</v>
      </c>
      <c r="G1910">
        <v>0.91600000000000004</v>
      </c>
      <c r="H1910" t="s">
        <v>1247</v>
      </c>
      <c r="I1910">
        <v>2</v>
      </c>
    </row>
    <row r="1911" spans="2:9" x14ac:dyDescent="0.2">
      <c r="B1911" t="s">
        <v>797</v>
      </c>
      <c r="C1911" s="11" t="s">
        <v>1658</v>
      </c>
      <c r="D1911" t="str">
        <f t="shared" si="43"/>
        <v>StandardSteelPipe21/2x0.203</v>
      </c>
      <c r="E1911">
        <v>9.0299999999999994</v>
      </c>
      <c r="F1911">
        <v>0.189</v>
      </c>
      <c r="G1911">
        <v>0.753</v>
      </c>
      <c r="H1911" t="s">
        <v>1247</v>
      </c>
      <c r="I1911">
        <v>2</v>
      </c>
    </row>
    <row r="1912" spans="2:9" x14ac:dyDescent="0.2">
      <c r="B1912" t="s">
        <v>797</v>
      </c>
      <c r="C1912" s="11" t="s">
        <v>1659</v>
      </c>
      <c r="D1912" t="str">
        <f t="shared" si="43"/>
        <v>StandardSteelPipe2x0.154</v>
      </c>
      <c r="E1912">
        <v>7.46</v>
      </c>
      <c r="F1912">
        <v>0.14399999999999999</v>
      </c>
      <c r="G1912">
        <v>0.622</v>
      </c>
      <c r="H1912" t="s">
        <v>1247</v>
      </c>
      <c r="I1912">
        <v>2</v>
      </c>
    </row>
    <row r="1913" spans="2:9" x14ac:dyDescent="0.2">
      <c r="B1913" t="s">
        <v>797</v>
      </c>
      <c r="C1913" s="11" t="s">
        <v>1660</v>
      </c>
      <c r="D1913" t="str">
        <f t="shared" si="43"/>
        <v>StandardSteelPipe11/2x0.145</v>
      </c>
      <c r="E1913">
        <v>5.97</v>
      </c>
      <c r="F1913">
        <v>0.13400000000000001</v>
      </c>
      <c r="G1913">
        <v>0.497</v>
      </c>
      <c r="H1913" t="s">
        <v>1247</v>
      </c>
      <c r="I1913">
        <v>2</v>
      </c>
    </row>
    <row r="1914" spans="2:9" x14ac:dyDescent="0.2">
      <c r="B1914" t="s">
        <v>797</v>
      </c>
      <c r="C1914" s="11" t="s">
        <v>1661</v>
      </c>
      <c r="D1914" t="str">
        <f t="shared" si="43"/>
        <v>StandardSteelPipe11/4x0.14</v>
      </c>
      <c r="E1914">
        <v>5.22</v>
      </c>
      <c r="F1914">
        <v>0.128</v>
      </c>
      <c r="G1914">
        <v>0.435</v>
      </c>
      <c r="H1914" t="s">
        <v>1247</v>
      </c>
      <c r="I1914">
        <v>2</v>
      </c>
    </row>
    <row r="1915" spans="2:9" x14ac:dyDescent="0.2">
      <c r="B1915" t="s">
        <v>797</v>
      </c>
      <c r="C1915" s="11" t="s">
        <v>1662</v>
      </c>
      <c r="D1915" t="str">
        <f t="shared" si="43"/>
        <v>StandardSteelPipe1x0.133</v>
      </c>
      <c r="E1915">
        <v>4.13</v>
      </c>
      <c r="F1915">
        <v>0.12</v>
      </c>
      <c r="G1915">
        <v>0.34399999999999997</v>
      </c>
      <c r="H1915" t="s">
        <v>1247</v>
      </c>
      <c r="I1915">
        <v>2</v>
      </c>
    </row>
    <row r="1916" spans="2:9" x14ac:dyDescent="0.2">
      <c r="B1916" t="s">
        <v>797</v>
      </c>
      <c r="C1916" s="12" t="s">
        <v>1663</v>
      </c>
      <c r="D1916" t="str">
        <f t="shared" si="43"/>
        <v>StandardSteelPipe3/4x0.113</v>
      </c>
      <c r="E1916">
        <v>3.3</v>
      </c>
      <c r="F1916">
        <v>0.10100000000000001</v>
      </c>
      <c r="G1916">
        <v>0.27500000000000002</v>
      </c>
      <c r="H1916" t="s">
        <v>1247</v>
      </c>
      <c r="I1916">
        <v>2</v>
      </c>
    </row>
    <row r="1917" spans="2:9" x14ac:dyDescent="0.2">
      <c r="B1917" t="s">
        <v>797</v>
      </c>
      <c r="C1917" s="12" t="s">
        <v>1664</v>
      </c>
      <c r="D1917" t="str">
        <f t="shared" si="43"/>
        <v>StandardSteelPipe1/2x0.109</v>
      </c>
      <c r="E1917">
        <v>2.64</v>
      </c>
      <c r="F1917">
        <v>9.4899999999999998E-2</v>
      </c>
      <c r="G1917">
        <v>0.22</v>
      </c>
      <c r="H1917" t="s">
        <v>1247</v>
      </c>
      <c r="I1917">
        <v>2</v>
      </c>
    </row>
    <row r="1919" spans="2:9" x14ac:dyDescent="0.2">
      <c r="B1919" t="s">
        <v>799</v>
      </c>
      <c r="C1919" s="11" t="s">
        <v>1665</v>
      </c>
      <c r="D1919" t="str">
        <f t="shared" si="43"/>
        <v>ExtraStrongPipe12x0.5</v>
      </c>
      <c r="E1919">
        <v>40.1</v>
      </c>
      <c r="F1919">
        <v>0.48</v>
      </c>
      <c r="G1919">
        <v>3.34</v>
      </c>
      <c r="H1919" t="s">
        <v>1247</v>
      </c>
      <c r="I1919">
        <v>2</v>
      </c>
    </row>
    <row r="1920" spans="2:9" x14ac:dyDescent="0.2">
      <c r="B1920" t="s">
        <v>799</v>
      </c>
      <c r="C1920" s="11" t="s">
        <v>1666</v>
      </c>
      <c r="D1920" t="str">
        <f t="shared" si="43"/>
        <v>ExtraStrongPipe10x0.5</v>
      </c>
      <c r="E1920">
        <v>33.799999999999997</v>
      </c>
      <c r="F1920">
        <v>0.47699999999999998</v>
      </c>
      <c r="G1920">
        <v>2.81</v>
      </c>
      <c r="H1920" t="s">
        <v>1247</v>
      </c>
      <c r="I1920">
        <v>2</v>
      </c>
    </row>
    <row r="1921" spans="2:9" x14ac:dyDescent="0.2">
      <c r="B1921" t="s">
        <v>799</v>
      </c>
      <c r="C1921" s="11" t="s">
        <v>1667</v>
      </c>
      <c r="D1921" t="str">
        <f t="shared" si="43"/>
        <v>ExtraStrongPipe8x0.5</v>
      </c>
      <c r="E1921">
        <v>27.1</v>
      </c>
      <c r="F1921">
        <v>0.47099999999999997</v>
      </c>
      <c r="G1921">
        <v>2.2599999999999998</v>
      </c>
      <c r="H1921" t="s">
        <v>1247</v>
      </c>
      <c r="I1921">
        <v>2</v>
      </c>
    </row>
    <row r="1922" spans="2:9" x14ac:dyDescent="0.2">
      <c r="B1922" t="s">
        <v>799</v>
      </c>
      <c r="C1922" s="11" t="s">
        <v>1668</v>
      </c>
      <c r="D1922" t="str">
        <f t="shared" si="43"/>
        <v>ExtraStrongPipe6x0.432</v>
      </c>
      <c r="E1922">
        <v>20.8</v>
      </c>
      <c r="F1922">
        <v>0.40400000000000003</v>
      </c>
      <c r="G1922">
        <v>1.73</v>
      </c>
      <c r="H1922" t="s">
        <v>1247</v>
      </c>
      <c r="I1922">
        <v>2</v>
      </c>
    </row>
    <row r="1923" spans="2:9" x14ac:dyDescent="0.2">
      <c r="B1923" t="s">
        <v>799</v>
      </c>
      <c r="C1923" s="11" t="s">
        <v>1669</v>
      </c>
      <c r="D1923" t="str">
        <f t="shared" si="43"/>
        <v>ExtraStrongPipe5x0.375</v>
      </c>
      <c r="E1923">
        <v>17.5</v>
      </c>
      <c r="F1923">
        <v>0.35</v>
      </c>
      <c r="G1923">
        <v>1.46</v>
      </c>
      <c r="H1923" t="s">
        <v>1247</v>
      </c>
      <c r="I1923">
        <v>2</v>
      </c>
    </row>
    <row r="1924" spans="2:9" x14ac:dyDescent="0.2">
      <c r="B1924" t="s">
        <v>799</v>
      </c>
      <c r="C1924" s="11" t="s">
        <v>1670</v>
      </c>
      <c r="D1924" t="str">
        <f t="shared" si="43"/>
        <v>ExtraStrongPipe4x0.337</v>
      </c>
      <c r="E1924">
        <v>14.1</v>
      </c>
      <c r="F1924">
        <v>0.312</v>
      </c>
      <c r="G1924">
        <v>1.18</v>
      </c>
      <c r="H1924" t="s">
        <v>1247</v>
      </c>
      <c r="I1924">
        <v>2</v>
      </c>
    </row>
    <row r="1925" spans="2:9" x14ac:dyDescent="0.2">
      <c r="B1925" t="s">
        <v>799</v>
      </c>
      <c r="C1925" s="11" t="s">
        <v>1671</v>
      </c>
      <c r="D1925" t="str">
        <f t="shared" si="43"/>
        <v>ExtraStrongPipe31/2x0.318</v>
      </c>
      <c r="E1925">
        <v>12.6</v>
      </c>
      <c r="F1925">
        <v>0.29299999999999998</v>
      </c>
      <c r="G1925">
        <v>1.05</v>
      </c>
      <c r="H1925" t="s">
        <v>1247</v>
      </c>
      <c r="I1925">
        <v>2</v>
      </c>
    </row>
    <row r="1926" spans="2:9" x14ac:dyDescent="0.2">
      <c r="B1926" t="s">
        <v>799</v>
      </c>
      <c r="C1926" s="11" t="s">
        <v>1672</v>
      </c>
      <c r="D1926" t="str">
        <f t="shared" si="43"/>
        <v>ExtraStrongPipe3x0.3</v>
      </c>
      <c r="E1926">
        <v>11</v>
      </c>
      <c r="F1926">
        <v>0.27400000000000002</v>
      </c>
      <c r="G1926">
        <v>0.91600000000000004</v>
      </c>
      <c r="H1926" t="s">
        <v>1247</v>
      </c>
      <c r="I1926">
        <v>2</v>
      </c>
    </row>
    <row r="1927" spans="2:9" x14ac:dyDescent="0.2">
      <c r="B1927" t="s">
        <v>799</v>
      </c>
      <c r="C1927" s="11" t="s">
        <v>1673</v>
      </c>
      <c r="D1927" t="str">
        <f t="shared" si="43"/>
        <v>ExtraStrongPipe21/2x0.276</v>
      </c>
      <c r="E1927">
        <v>9.0299999999999994</v>
      </c>
      <c r="F1927">
        <v>0.25</v>
      </c>
      <c r="G1927">
        <v>0.753</v>
      </c>
      <c r="H1927" t="s">
        <v>1247</v>
      </c>
      <c r="I1927">
        <v>2</v>
      </c>
    </row>
    <row r="1928" spans="2:9" x14ac:dyDescent="0.2">
      <c r="B1928" t="s">
        <v>799</v>
      </c>
      <c r="C1928" s="11" t="s">
        <v>1674</v>
      </c>
      <c r="D1928" t="str">
        <f t="shared" si="43"/>
        <v>ExtraStrongPipe2x0.218</v>
      </c>
      <c r="E1928">
        <v>7.46</v>
      </c>
      <c r="F1928">
        <v>0.19800000000000001</v>
      </c>
      <c r="G1928">
        <v>0.622</v>
      </c>
      <c r="H1928" t="s">
        <v>1247</v>
      </c>
      <c r="I1928">
        <v>2</v>
      </c>
    </row>
    <row r="1929" spans="2:9" x14ac:dyDescent="0.2">
      <c r="B1929" t="s">
        <v>799</v>
      </c>
      <c r="C1929" s="11" t="s">
        <v>1675</v>
      </c>
      <c r="D1929" t="str">
        <f t="shared" si="43"/>
        <v>ExtraStrongPipe11/2x0.2</v>
      </c>
      <c r="E1929">
        <v>5.97</v>
      </c>
      <c r="F1929">
        <v>0.17899999999999999</v>
      </c>
      <c r="G1929">
        <v>0.497</v>
      </c>
      <c r="H1929" t="s">
        <v>1247</v>
      </c>
      <c r="I1929">
        <v>2</v>
      </c>
    </row>
    <row r="1930" spans="2:9" x14ac:dyDescent="0.2">
      <c r="B1930" t="s">
        <v>799</v>
      </c>
      <c r="C1930" s="11" t="s">
        <v>1676</v>
      </c>
      <c r="D1930" t="str">
        <f t="shared" si="43"/>
        <v>ExtraStrongPipe11/4x0.191</v>
      </c>
      <c r="E1930">
        <v>5.22</v>
      </c>
      <c r="F1930">
        <v>0.16900000000000001</v>
      </c>
      <c r="G1930">
        <v>0.435</v>
      </c>
      <c r="H1930" t="s">
        <v>1247</v>
      </c>
      <c r="I1930">
        <v>2</v>
      </c>
    </row>
    <row r="1931" spans="2:9" x14ac:dyDescent="0.2">
      <c r="B1931" t="s">
        <v>799</v>
      </c>
      <c r="C1931" s="11" t="s">
        <v>1677</v>
      </c>
      <c r="D1931" t="str">
        <f t="shared" si="43"/>
        <v>ExtraStrongPipe1x0.179</v>
      </c>
      <c r="E1931">
        <v>4.13</v>
      </c>
      <c r="F1931">
        <v>0.155</v>
      </c>
      <c r="G1931">
        <v>0.34399999999999997</v>
      </c>
      <c r="H1931" t="s">
        <v>1247</v>
      </c>
      <c r="I1931">
        <v>2</v>
      </c>
    </row>
    <row r="1932" spans="2:9" x14ac:dyDescent="0.2">
      <c r="B1932" t="s">
        <v>799</v>
      </c>
      <c r="C1932" s="11" t="s">
        <v>1678</v>
      </c>
      <c r="D1932" t="str">
        <f t="shared" si="43"/>
        <v>ExtraStrongPipe3/4x0.154</v>
      </c>
      <c r="E1932">
        <v>3.3</v>
      </c>
      <c r="F1932">
        <v>0.13100000000000001</v>
      </c>
      <c r="G1932">
        <v>0.27500000000000002</v>
      </c>
      <c r="H1932" t="s">
        <v>1247</v>
      </c>
      <c r="I1932">
        <v>2</v>
      </c>
    </row>
    <row r="1933" spans="2:9" x14ac:dyDescent="0.2">
      <c r="B1933" t="s">
        <v>799</v>
      </c>
      <c r="C1933" s="1" t="s">
        <v>1679</v>
      </c>
      <c r="D1933" t="str">
        <f t="shared" si="43"/>
        <v>ExtraStrongPipe1/2x0.147</v>
      </c>
      <c r="E1933">
        <v>2.64</v>
      </c>
      <c r="F1933">
        <v>0.121</v>
      </c>
      <c r="G1933">
        <v>0.22</v>
      </c>
      <c r="H1933" t="s">
        <v>1247</v>
      </c>
      <c r="I1933">
        <v>2</v>
      </c>
    </row>
    <row r="1935" spans="2:9" x14ac:dyDescent="0.2">
      <c r="B1935" t="s">
        <v>800</v>
      </c>
      <c r="C1935" s="11" t="s">
        <v>1680</v>
      </c>
      <c r="D1935" t="str">
        <f t="shared" si="43"/>
        <v>DoubleExtraStrongPipe8x0.875</v>
      </c>
      <c r="E1935">
        <v>27.1</v>
      </c>
      <c r="F1935">
        <v>0.78600000000000003</v>
      </c>
      <c r="G1935">
        <v>2.2599999999999998</v>
      </c>
      <c r="H1935" t="s">
        <v>1247</v>
      </c>
      <c r="I1935">
        <v>2</v>
      </c>
    </row>
    <row r="1936" spans="2:9" x14ac:dyDescent="0.2">
      <c r="B1936" t="s">
        <v>800</v>
      </c>
      <c r="C1936" s="11" t="s">
        <v>1681</v>
      </c>
      <c r="D1936" t="str">
        <f t="shared" si="43"/>
        <v>DoubleExtraStrongPipe6x0.864</v>
      </c>
      <c r="E1936">
        <v>20.8</v>
      </c>
      <c r="F1936">
        <v>0.751</v>
      </c>
      <c r="G1936">
        <v>1.73</v>
      </c>
      <c r="H1936" t="s">
        <v>1247</v>
      </c>
      <c r="I1936">
        <v>2</v>
      </c>
    </row>
    <row r="1937" spans="2:9" x14ac:dyDescent="0.2">
      <c r="B1937" t="s">
        <v>800</v>
      </c>
      <c r="C1937" s="11" t="s">
        <v>1682</v>
      </c>
      <c r="D1937" t="str">
        <f t="shared" si="43"/>
        <v>DoubleExtraStrongPipe5x0.75</v>
      </c>
      <c r="E1937">
        <v>17.5</v>
      </c>
      <c r="F1937">
        <v>0.64900000000000002</v>
      </c>
      <c r="G1937">
        <v>1.46</v>
      </c>
      <c r="H1937" t="s">
        <v>1247</v>
      </c>
      <c r="I1937">
        <v>2</v>
      </c>
    </row>
    <row r="1938" spans="2:9" x14ac:dyDescent="0.2">
      <c r="B1938" t="s">
        <v>800</v>
      </c>
      <c r="C1938" s="11" t="s">
        <v>1683</v>
      </c>
      <c r="D1938" t="str">
        <f t="shared" si="43"/>
        <v>DoubleExtraStrongPipe4x0.674</v>
      </c>
      <c r="E1938">
        <v>14.1</v>
      </c>
      <c r="F1938">
        <v>0.57299999999999995</v>
      </c>
      <c r="G1938">
        <v>1.18</v>
      </c>
      <c r="H1938" t="s">
        <v>1247</v>
      </c>
      <c r="I1938">
        <v>2</v>
      </c>
    </row>
    <row r="1939" spans="2:9" x14ac:dyDescent="0.2">
      <c r="B1939" t="s">
        <v>800</v>
      </c>
      <c r="C1939" s="11" t="s">
        <v>1684</v>
      </c>
      <c r="D1939" t="str">
        <f t="shared" si="43"/>
        <v>DoubleExtraStrongPipe31/2x0.638</v>
      </c>
      <c r="E1939">
        <v>5.6520000000000001</v>
      </c>
      <c r="F1939">
        <v>0.5</v>
      </c>
      <c r="G1939">
        <v>11</v>
      </c>
      <c r="H1939" t="s">
        <v>1247</v>
      </c>
      <c r="I1939">
        <v>2</v>
      </c>
    </row>
    <row r="1940" spans="2:9" x14ac:dyDescent="0.2">
      <c r="B1940" t="s">
        <v>800</v>
      </c>
      <c r="C1940" s="11" t="s">
        <v>1685</v>
      </c>
      <c r="D1940" t="str">
        <f t="shared" si="43"/>
        <v>DoubleExtraStrongPipe3x0.6</v>
      </c>
      <c r="E1940">
        <v>11</v>
      </c>
      <c r="F1940">
        <v>0.497</v>
      </c>
      <c r="G1940">
        <v>0.91600000000000004</v>
      </c>
      <c r="H1940" t="s">
        <v>1247</v>
      </c>
      <c r="I1940">
        <v>2</v>
      </c>
    </row>
    <row r="1941" spans="2:9" x14ac:dyDescent="0.2">
      <c r="B1941" t="s">
        <v>800</v>
      </c>
      <c r="C1941" s="11" t="s">
        <v>1686</v>
      </c>
      <c r="D1941" t="str">
        <f t="shared" si="43"/>
        <v>DoubleExtraStrongPipe21/2x0.552</v>
      </c>
      <c r="E1941">
        <v>9.0299999999999994</v>
      </c>
      <c r="F1941">
        <v>0.44600000000000001</v>
      </c>
      <c r="G1941">
        <v>0.753</v>
      </c>
      <c r="H1941" t="s">
        <v>1247</v>
      </c>
      <c r="I1941">
        <v>2</v>
      </c>
    </row>
    <row r="1942" spans="2:9" x14ac:dyDescent="0.2">
      <c r="B1942" t="s">
        <v>800</v>
      </c>
      <c r="C1942" s="11" t="s">
        <v>1687</v>
      </c>
      <c r="D1942" t="str">
        <f t="shared" si="43"/>
        <v>DoubleExtraStrongPipe2x0.436</v>
      </c>
      <c r="E1942">
        <v>7.46</v>
      </c>
      <c r="F1942">
        <v>0.35599999999999998</v>
      </c>
      <c r="G1942">
        <v>0.622</v>
      </c>
      <c r="H1942" t="s">
        <v>1247</v>
      </c>
      <c r="I1942">
        <v>2</v>
      </c>
    </row>
  </sheetData>
  <sheetProtection algorithmName="SHA-512" hashValue="BwrkgyYJlAmtMqjin9z0kr5iqB8faWEo1Jpc/XNWmzHUxvDnf8B3DFrIk1dUJjyNwXlu1aWeEHI5+ePB9PSOXQ==" saltValue="atdqcLhjo1qE76iBcj5nLw==" spinCount="100000" sheet="1" selectLockedCells="1" selectUnlockedCells="1"/>
  <pageMargins left="0.7" right="0.7" top="0.75" bottom="0.75" header="0.3" footer="0.3"/>
  <customProperties>
    <customPr name="_pios_id" r:id="rId1"/>
  </customPropertie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B2:W275"/>
  <sheetViews>
    <sheetView topLeftCell="K1" zoomScale="70" zoomScaleNormal="70" workbookViewId="0">
      <selection activeCell="B9" sqref="B9:G9"/>
    </sheetView>
  </sheetViews>
  <sheetFormatPr defaultColWidth="11.42578125" defaultRowHeight="12.75" x14ac:dyDescent="0.2"/>
  <cols>
    <col min="2" max="2" width="44.5703125" customWidth="1"/>
    <col min="3" max="11" width="15.5703125" style="1" customWidth="1"/>
    <col min="12" max="12" width="19.140625" style="1" customWidth="1"/>
    <col min="13" max="17" width="15.5703125" customWidth="1"/>
  </cols>
  <sheetData>
    <row r="2" spans="2:23" s="4" customFormat="1" ht="51.75" customHeight="1" x14ac:dyDescent="0.2">
      <c r="B2" s="4" t="s">
        <v>0</v>
      </c>
      <c r="C2" s="39" t="s">
        <v>803</v>
      </c>
      <c r="D2" s="40" t="s">
        <v>2</v>
      </c>
      <c r="E2" s="40" t="s">
        <v>3</v>
      </c>
      <c r="F2" s="40" t="s">
        <v>4</v>
      </c>
      <c r="G2" s="40" t="s">
        <v>5</v>
      </c>
      <c r="H2" s="40" t="s">
        <v>6</v>
      </c>
      <c r="I2" s="39" t="s">
        <v>7</v>
      </c>
      <c r="J2" s="39" t="s">
        <v>438</v>
      </c>
      <c r="K2" s="39" t="s">
        <v>439</v>
      </c>
      <c r="L2" s="39" t="s">
        <v>796</v>
      </c>
      <c r="M2" s="39" t="s">
        <v>797</v>
      </c>
      <c r="N2" s="39" t="s">
        <v>799</v>
      </c>
      <c r="O2" s="39" t="s">
        <v>800</v>
      </c>
      <c r="P2" s="39" t="s">
        <v>802</v>
      </c>
      <c r="Q2" s="39" t="s">
        <v>801</v>
      </c>
      <c r="R2" s="39" t="s">
        <v>306</v>
      </c>
      <c r="S2" s="39" t="s">
        <v>808</v>
      </c>
      <c r="U2" s="4" t="s">
        <v>1693</v>
      </c>
      <c r="V2" s="4" t="s">
        <v>1702</v>
      </c>
      <c r="W2" s="4" t="s">
        <v>4091</v>
      </c>
    </row>
    <row r="3" spans="2:23" s="4" customFormat="1" ht="12.75" customHeight="1" x14ac:dyDescent="0.2">
      <c r="C3" s="7"/>
      <c r="D3" s="8"/>
      <c r="E3" s="8"/>
      <c r="F3" s="8"/>
      <c r="G3" s="8"/>
      <c r="H3" s="8"/>
      <c r="I3" s="7"/>
      <c r="J3" s="7"/>
      <c r="K3" s="7"/>
      <c r="L3" s="7"/>
      <c r="M3" s="3"/>
      <c r="N3" s="3"/>
      <c r="O3" s="3"/>
      <c r="P3" s="3"/>
      <c r="Q3" s="3"/>
      <c r="V3" s="72" t="s">
        <v>1704</v>
      </c>
      <c r="W3" s="72" t="s">
        <v>4089</v>
      </c>
    </row>
    <row r="4" spans="2:23" ht="12.75" customHeight="1" x14ac:dyDescent="0.2">
      <c r="B4" s="6" t="s">
        <v>1</v>
      </c>
      <c r="C4" s="1" t="s">
        <v>274</v>
      </c>
      <c r="D4" s="1" t="s">
        <v>3282</v>
      </c>
      <c r="E4" s="1" t="s">
        <v>276</v>
      </c>
      <c r="F4" s="9" t="s">
        <v>289</v>
      </c>
      <c r="G4" s="1" t="s">
        <v>1256</v>
      </c>
      <c r="H4" t="s">
        <v>1432</v>
      </c>
      <c r="I4" s="41" t="s">
        <v>1381</v>
      </c>
      <c r="J4" s="41" t="s">
        <v>440</v>
      </c>
      <c r="K4" s="1" t="s">
        <v>714</v>
      </c>
      <c r="L4" s="1" t="s">
        <v>1509</v>
      </c>
      <c r="M4" s="11" t="s">
        <v>1650</v>
      </c>
      <c r="N4" s="11" t="s">
        <v>1665</v>
      </c>
      <c r="O4" s="11" t="s">
        <v>1680</v>
      </c>
      <c r="P4" s="1" t="s">
        <v>274</v>
      </c>
      <c r="Q4" s="1" t="s">
        <v>274</v>
      </c>
      <c r="R4" s="1" t="s">
        <v>303</v>
      </c>
      <c r="S4">
        <v>10</v>
      </c>
      <c r="U4" s="48" t="s">
        <v>1694</v>
      </c>
      <c r="V4" t="s">
        <v>1705</v>
      </c>
      <c r="W4" t="s">
        <v>4090</v>
      </c>
    </row>
    <row r="5" spans="2:23" x14ac:dyDescent="0.2">
      <c r="B5" s="6" t="s">
        <v>798</v>
      </c>
      <c r="C5" s="1" t="s">
        <v>273</v>
      </c>
      <c r="D5" s="1" t="s">
        <v>3283</v>
      </c>
      <c r="E5" s="1" t="s">
        <v>283</v>
      </c>
      <c r="F5" s="9" t="s">
        <v>3570</v>
      </c>
      <c r="G5" s="1" t="s">
        <v>1257</v>
      </c>
      <c r="H5" t="s">
        <v>1433</v>
      </c>
      <c r="I5" s="41" t="s">
        <v>1382</v>
      </c>
      <c r="J5" s="41" t="s">
        <v>441</v>
      </c>
      <c r="K5" s="1" t="s">
        <v>715</v>
      </c>
      <c r="L5" s="1" t="s">
        <v>1510</v>
      </c>
      <c r="M5" s="11" t="s">
        <v>1651</v>
      </c>
      <c r="N5" s="11" t="s">
        <v>1666</v>
      </c>
      <c r="O5" s="11" t="s">
        <v>1681</v>
      </c>
      <c r="P5" s="1" t="s">
        <v>273</v>
      </c>
      <c r="Q5" s="1" t="s">
        <v>273</v>
      </c>
      <c r="R5" s="1" t="s">
        <v>815</v>
      </c>
      <c r="S5">
        <v>15</v>
      </c>
      <c r="U5" s="48" t="s">
        <v>1695</v>
      </c>
    </row>
    <row r="6" spans="2:23" x14ac:dyDescent="0.2">
      <c r="B6" s="6" t="s">
        <v>3</v>
      </c>
      <c r="C6" s="1" t="s">
        <v>272</v>
      </c>
      <c r="D6" s="1" t="s">
        <v>3284</v>
      </c>
      <c r="E6" s="1" t="s">
        <v>3571</v>
      </c>
      <c r="F6" s="9" t="s">
        <v>3572</v>
      </c>
      <c r="G6" s="1" t="s">
        <v>1258</v>
      </c>
      <c r="H6" s="42" t="s">
        <v>1434</v>
      </c>
      <c r="I6" s="41" t="s">
        <v>1383</v>
      </c>
      <c r="J6" s="41" t="s">
        <v>442</v>
      </c>
      <c r="K6" s="1" t="s">
        <v>716</v>
      </c>
      <c r="L6" s="1" t="s">
        <v>1511</v>
      </c>
      <c r="M6" s="11" t="s">
        <v>1652</v>
      </c>
      <c r="N6" s="11" t="s">
        <v>1667</v>
      </c>
      <c r="O6" s="11" t="s">
        <v>1682</v>
      </c>
      <c r="P6" s="1" t="s">
        <v>272</v>
      </c>
      <c r="Q6" s="1" t="s">
        <v>272</v>
      </c>
      <c r="R6" s="1" t="s">
        <v>304</v>
      </c>
      <c r="S6">
        <v>20</v>
      </c>
      <c r="U6" s="48" t="s">
        <v>1696</v>
      </c>
    </row>
    <row r="7" spans="2:23" x14ac:dyDescent="0.2">
      <c r="B7" s="6" t="s">
        <v>4</v>
      </c>
      <c r="C7" s="1" t="s">
        <v>271</v>
      </c>
      <c r="D7" s="1" t="s">
        <v>3285</v>
      </c>
      <c r="E7" s="1" t="s">
        <v>277</v>
      </c>
      <c r="F7" s="9" t="s">
        <v>3573</v>
      </c>
      <c r="G7" s="1" t="s">
        <v>1259</v>
      </c>
      <c r="H7" s="42" t="s">
        <v>1435</v>
      </c>
      <c r="I7" s="41" t="s">
        <v>1384</v>
      </c>
      <c r="J7" s="41" t="s">
        <v>443</v>
      </c>
      <c r="K7" s="1" t="s">
        <v>717</v>
      </c>
      <c r="L7" s="1" t="s">
        <v>1512</v>
      </c>
      <c r="M7" s="11" t="s">
        <v>1653</v>
      </c>
      <c r="N7" s="11" t="s">
        <v>1668</v>
      </c>
      <c r="O7" s="11" t="s">
        <v>1683</v>
      </c>
      <c r="P7" s="1" t="s">
        <v>271</v>
      </c>
      <c r="Q7" s="1" t="s">
        <v>271</v>
      </c>
      <c r="R7" s="1" t="s">
        <v>816</v>
      </c>
      <c r="S7">
        <v>25</v>
      </c>
      <c r="U7" s="48" t="s">
        <v>1697</v>
      </c>
    </row>
    <row r="8" spans="2:23" x14ac:dyDescent="0.2">
      <c r="B8" s="6" t="s">
        <v>5</v>
      </c>
      <c r="C8" s="1" t="s">
        <v>270</v>
      </c>
      <c r="D8" s="1" t="s">
        <v>437</v>
      </c>
      <c r="E8" s="1" t="s">
        <v>284</v>
      </c>
      <c r="F8" s="9" t="s">
        <v>290</v>
      </c>
      <c r="G8" s="1" t="s">
        <v>1260</v>
      </c>
      <c r="H8" s="42" t="s">
        <v>1436</v>
      </c>
      <c r="I8" s="41" t="s">
        <v>1385</v>
      </c>
      <c r="J8" s="41" t="s">
        <v>444</v>
      </c>
      <c r="K8" s="1" t="s">
        <v>718</v>
      </c>
      <c r="L8" s="1" t="s">
        <v>1513</v>
      </c>
      <c r="M8" s="11" t="s">
        <v>1654</v>
      </c>
      <c r="N8" s="11" t="s">
        <v>1669</v>
      </c>
      <c r="O8" s="12" t="s">
        <v>1684</v>
      </c>
      <c r="P8" s="1" t="s">
        <v>270</v>
      </c>
      <c r="Q8" s="1" t="s">
        <v>270</v>
      </c>
      <c r="R8" s="1" t="s">
        <v>809</v>
      </c>
      <c r="S8">
        <v>30</v>
      </c>
    </row>
    <row r="9" spans="2:23" x14ac:dyDescent="0.2">
      <c r="B9" s="6" t="s">
        <v>6</v>
      </c>
      <c r="C9" s="1" t="s">
        <v>269</v>
      </c>
      <c r="D9" s="1" t="s">
        <v>436</v>
      </c>
      <c r="E9" s="1" t="s">
        <v>3574</v>
      </c>
      <c r="F9" s="9" t="s">
        <v>291</v>
      </c>
      <c r="G9" s="1" t="s">
        <v>1261</v>
      </c>
      <c r="H9" s="42" t="s">
        <v>1437</v>
      </c>
      <c r="I9" s="41" t="s">
        <v>1386</v>
      </c>
      <c r="J9" s="41" t="s">
        <v>445</v>
      </c>
      <c r="K9" s="1" t="s">
        <v>719</v>
      </c>
      <c r="L9" s="1" t="s">
        <v>1514</v>
      </c>
      <c r="M9" s="11" t="s">
        <v>1655</v>
      </c>
      <c r="N9" s="11" t="s">
        <v>1670</v>
      </c>
      <c r="O9" s="11" t="s">
        <v>1685</v>
      </c>
      <c r="P9" s="1" t="s">
        <v>269</v>
      </c>
      <c r="Q9" s="1" t="s">
        <v>269</v>
      </c>
      <c r="R9" s="1" t="s">
        <v>817</v>
      </c>
      <c r="S9">
        <v>40</v>
      </c>
    </row>
    <row r="10" spans="2:23" x14ac:dyDescent="0.2">
      <c r="B10" s="6" t="s">
        <v>7</v>
      </c>
      <c r="C10" s="1" t="s">
        <v>268</v>
      </c>
      <c r="D10" s="1" t="s">
        <v>3286</v>
      </c>
      <c r="E10" s="1" t="s">
        <v>278</v>
      </c>
      <c r="F10" s="9" t="s">
        <v>292</v>
      </c>
      <c r="G10" s="1" t="s">
        <v>1262</v>
      </c>
      <c r="H10" s="42" t="s">
        <v>1438</v>
      </c>
      <c r="I10" s="41" t="s">
        <v>1387</v>
      </c>
      <c r="J10" s="41" t="s">
        <v>446</v>
      </c>
      <c r="K10" s="1" t="s">
        <v>720</v>
      </c>
      <c r="L10" s="1" t="s">
        <v>1515</v>
      </c>
      <c r="M10" s="11" t="s">
        <v>1656</v>
      </c>
      <c r="N10" s="11" t="s">
        <v>1671</v>
      </c>
      <c r="O10" s="11" t="s">
        <v>1686</v>
      </c>
      <c r="P10" s="1" t="s">
        <v>268</v>
      </c>
      <c r="Q10" s="1" t="s">
        <v>268</v>
      </c>
      <c r="R10" s="1" t="s">
        <v>810</v>
      </c>
    </row>
    <row r="11" spans="2:23" x14ac:dyDescent="0.2">
      <c r="B11" s="6" t="s">
        <v>438</v>
      </c>
      <c r="C11" s="1" t="s">
        <v>267</v>
      </c>
      <c r="D11" s="1" t="s">
        <v>435</v>
      </c>
      <c r="E11" s="1" t="s">
        <v>285</v>
      </c>
      <c r="F11" s="9" t="s">
        <v>3575</v>
      </c>
      <c r="G11" s="1" t="s">
        <v>1263</v>
      </c>
      <c r="H11" t="s">
        <v>1439</v>
      </c>
      <c r="I11" s="41" t="s">
        <v>1388</v>
      </c>
      <c r="J11" s="41" t="s">
        <v>447</v>
      </c>
      <c r="K11" s="1" t="s">
        <v>721</v>
      </c>
      <c r="L11" s="1" t="s">
        <v>1516</v>
      </c>
      <c r="M11" s="11" t="s">
        <v>1657</v>
      </c>
      <c r="N11" s="11" t="s">
        <v>1672</v>
      </c>
      <c r="O11" s="11" t="s">
        <v>1687</v>
      </c>
      <c r="P11" s="1" t="s">
        <v>267</v>
      </c>
      <c r="Q11" s="1" t="s">
        <v>267</v>
      </c>
    </row>
    <row r="12" spans="2:23" x14ac:dyDescent="0.2">
      <c r="B12" s="6" t="s">
        <v>439</v>
      </c>
      <c r="C12" s="1" t="s">
        <v>266</v>
      </c>
      <c r="D12" s="1" t="s">
        <v>3287</v>
      </c>
      <c r="E12" s="1" t="s">
        <v>286</v>
      </c>
      <c r="F12" s="9" t="s">
        <v>293</v>
      </c>
      <c r="G12" s="1" t="s">
        <v>1264</v>
      </c>
      <c r="H12" s="42" t="s">
        <v>1440</v>
      </c>
      <c r="I12" s="41" t="s">
        <v>1389</v>
      </c>
      <c r="J12" s="41" t="s">
        <v>448</v>
      </c>
      <c r="K12" s="1" t="s">
        <v>722</v>
      </c>
      <c r="L12" s="1" t="s">
        <v>1517</v>
      </c>
      <c r="M12" s="11" t="s">
        <v>1658</v>
      </c>
      <c r="N12" s="11" t="s">
        <v>1673</v>
      </c>
      <c r="P12" s="1" t="s">
        <v>266</v>
      </c>
      <c r="Q12" s="1" t="s">
        <v>266</v>
      </c>
    </row>
    <row r="13" spans="2:23" x14ac:dyDescent="0.2">
      <c r="B13" s="6" t="s">
        <v>796</v>
      </c>
      <c r="C13" s="1" t="s">
        <v>265</v>
      </c>
      <c r="D13" s="1" t="s">
        <v>434</v>
      </c>
      <c r="E13" s="1" t="s">
        <v>3576</v>
      </c>
      <c r="F13" s="9" t="s">
        <v>294</v>
      </c>
      <c r="G13" s="1" t="s">
        <v>1265</v>
      </c>
      <c r="H13" s="42" t="s">
        <v>1441</v>
      </c>
      <c r="I13" s="41" t="s">
        <v>1390</v>
      </c>
      <c r="J13" s="41" t="s">
        <v>449</v>
      </c>
      <c r="K13" s="1" t="s">
        <v>723</v>
      </c>
      <c r="L13" s="1" t="s">
        <v>1518</v>
      </c>
      <c r="M13" s="11" t="s">
        <v>1659</v>
      </c>
      <c r="N13" s="11" t="s">
        <v>1674</v>
      </c>
      <c r="P13" s="1" t="s">
        <v>265</v>
      </c>
      <c r="Q13" s="1" t="s">
        <v>265</v>
      </c>
    </row>
    <row r="14" spans="2:23" x14ac:dyDescent="0.2">
      <c r="B14" s="6" t="s">
        <v>797</v>
      </c>
      <c r="C14" s="1" t="s">
        <v>264</v>
      </c>
      <c r="D14" s="1" t="s">
        <v>3288</v>
      </c>
      <c r="E14" s="1" t="s">
        <v>279</v>
      </c>
      <c r="F14" s="9" t="s">
        <v>295</v>
      </c>
      <c r="G14" s="1" t="s">
        <v>1266</v>
      </c>
      <c r="H14" s="42" t="s">
        <v>1442</v>
      </c>
      <c r="I14" s="41" t="s">
        <v>1391</v>
      </c>
      <c r="J14" s="41" t="s">
        <v>450</v>
      </c>
      <c r="K14" s="1" t="s">
        <v>724</v>
      </c>
      <c r="L14" s="1" t="s">
        <v>1519</v>
      </c>
      <c r="M14" s="11" t="s">
        <v>1660</v>
      </c>
      <c r="N14" s="11" t="s">
        <v>1675</v>
      </c>
      <c r="P14" s="1" t="s">
        <v>264</v>
      </c>
      <c r="Q14" s="1" t="s">
        <v>264</v>
      </c>
    </row>
    <row r="15" spans="2:23" x14ac:dyDescent="0.2">
      <c r="B15" s="6" t="s">
        <v>799</v>
      </c>
      <c r="C15" s="1" t="s">
        <v>263</v>
      </c>
      <c r="D15" s="1" t="s">
        <v>3289</v>
      </c>
      <c r="E15" s="1" t="s">
        <v>287</v>
      </c>
      <c r="F15" s="9" t="s">
        <v>296</v>
      </c>
      <c r="G15" s="1" t="s">
        <v>1267</v>
      </c>
      <c r="H15" s="42" t="s">
        <v>1443</v>
      </c>
      <c r="I15" s="41" t="s">
        <v>1392</v>
      </c>
      <c r="J15" s="41" t="s">
        <v>451</v>
      </c>
      <c r="K15" s="1" t="s">
        <v>725</v>
      </c>
      <c r="L15" s="1" t="s">
        <v>1520</v>
      </c>
      <c r="M15" s="11" t="s">
        <v>1661</v>
      </c>
      <c r="N15" s="11" t="s">
        <v>1676</v>
      </c>
      <c r="P15" s="1" t="s">
        <v>263</v>
      </c>
      <c r="Q15" s="1" t="s">
        <v>263</v>
      </c>
    </row>
    <row r="16" spans="2:23" x14ac:dyDescent="0.2">
      <c r="B16" s="6" t="s">
        <v>800</v>
      </c>
      <c r="C16" s="1" t="s">
        <v>262</v>
      </c>
      <c r="D16" s="1" t="s">
        <v>433</v>
      </c>
      <c r="E16" s="1" t="s">
        <v>3577</v>
      </c>
      <c r="F16" s="9" t="s">
        <v>297</v>
      </c>
      <c r="G16" s="1" t="s">
        <v>1268</v>
      </c>
      <c r="H16" s="42" t="s">
        <v>1444</v>
      </c>
      <c r="I16" s="41" t="s">
        <v>1393</v>
      </c>
      <c r="J16" s="41" t="s">
        <v>452</v>
      </c>
      <c r="K16" s="1" t="s">
        <v>726</v>
      </c>
      <c r="L16" s="1" t="s">
        <v>1521</v>
      </c>
      <c r="M16" s="11" t="s">
        <v>1662</v>
      </c>
      <c r="N16" s="11" t="s">
        <v>1677</v>
      </c>
      <c r="P16" s="1" t="s">
        <v>262</v>
      </c>
      <c r="Q16" s="1" t="s">
        <v>262</v>
      </c>
    </row>
    <row r="17" spans="2:17" x14ac:dyDescent="0.2">
      <c r="B17" s="6" t="s">
        <v>802</v>
      </c>
      <c r="C17" s="1" t="s">
        <v>261</v>
      </c>
      <c r="D17" s="1" t="s">
        <v>3290</v>
      </c>
      <c r="E17" s="1" t="s">
        <v>3578</v>
      </c>
      <c r="F17" s="9" t="s">
        <v>3579</v>
      </c>
      <c r="G17" s="1" t="s">
        <v>1269</v>
      </c>
      <c r="H17" s="42" t="s">
        <v>1445</v>
      </c>
      <c r="I17" s="41" t="s">
        <v>1394</v>
      </c>
      <c r="J17" s="41" t="s">
        <v>453</v>
      </c>
      <c r="K17" s="1" t="s">
        <v>727</v>
      </c>
      <c r="L17" s="1" t="s">
        <v>1522</v>
      </c>
      <c r="M17" s="12" t="s">
        <v>1663</v>
      </c>
      <c r="N17" s="11" t="s">
        <v>1678</v>
      </c>
      <c r="P17" s="1" t="s">
        <v>261</v>
      </c>
      <c r="Q17" s="1" t="s">
        <v>261</v>
      </c>
    </row>
    <row r="18" spans="2:17" x14ac:dyDescent="0.2">
      <c r="B18" s="6" t="s">
        <v>801</v>
      </c>
      <c r="C18" s="1" t="s">
        <v>260</v>
      </c>
      <c r="D18" s="1" t="s">
        <v>432</v>
      </c>
      <c r="E18" s="1" t="s">
        <v>3580</v>
      </c>
      <c r="F18" s="9" t="s">
        <v>3581</v>
      </c>
      <c r="G18" s="1" t="s">
        <v>1270</v>
      </c>
      <c r="H18" t="s">
        <v>1446</v>
      </c>
      <c r="I18" s="41" t="s">
        <v>1395</v>
      </c>
      <c r="J18" s="41" t="s">
        <v>454</v>
      </c>
      <c r="K18" s="1" t="s">
        <v>728</v>
      </c>
      <c r="L18" s="1" t="s">
        <v>1523</v>
      </c>
      <c r="M18" s="12" t="s">
        <v>1664</v>
      </c>
      <c r="N18" s="1" t="s">
        <v>1679</v>
      </c>
      <c r="P18" s="1" t="s">
        <v>260</v>
      </c>
      <c r="Q18" s="1" t="s">
        <v>260</v>
      </c>
    </row>
    <row r="19" spans="2:17" x14ac:dyDescent="0.2">
      <c r="C19" s="1" t="s">
        <v>259</v>
      </c>
      <c r="D19" s="1" t="s">
        <v>431</v>
      </c>
      <c r="E19" s="1" t="s">
        <v>3582</v>
      </c>
      <c r="F19" s="9" t="s">
        <v>3583</v>
      </c>
      <c r="G19" s="1" t="s">
        <v>1271</v>
      </c>
      <c r="H19" s="42" t="s">
        <v>1447</v>
      </c>
      <c r="I19" s="41" t="s">
        <v>1396</v>
      </c>
      <c r="J19" s="41" t="s">
        <v>455</v>
      </c>
      <c r="K19" s="1" t="s">
        <v>729</v>
      </c>
      <c r="L19" s="1" t="s">
        <v>1524</v>
      </c>
      <c r="P19" s="1" t="s">
        <v>259</v>
      </c>
      <c r="Q19" s="1" t="s">
        <v>259</v>
      </c>
    </row>
    <row r="20" spans="2:17" x14ac:dyDescent="0.2">
      <c r="C20" s="1" t="s">
        <v>258</v>
      </c>
      <c r="D20" s="1" t="s">
        <v>3291</v>
      </c>
      <c r="E20" s="1" t="s">
        <v>3584</v>
      </c>
      <c r="F20" s="9" t="s">
        <v>3585</v>
      </c>
      <c r="G20" s="1" t="s">
        <v>1272</v>
      </c>
      <c r="H20" s="42" t="s">
        <v>1448</v>
      </c>
      <c r="I20" s="41" t="s">
        <v>1397</v>
      </c>
      <c r="J20" s="41" t="s">
        <v>456</v>
      </c>
      <c r="K20" s="1" t="s">
        <v>730</v>
      </c>
      <c r="L20" s="1" t="s">
        <v>1525</v>
      </c>
      <c r="P20" s="1" t="s">
        <v>258</v>
      </c>
      <c r="Q20" s="1" t="s">
        <v>258</v>
      </c>
    </row>
    <row r="21" spans="2:17" x14ac:dyDescent="0.2">
      <c r="C21" s="1" t="s">
        <v>257</v>
      </c>
      <c r="D21" s="1" t="s">
        <v>3292</v>
      </c>
      <c r="E21" s="1" t="s">
        <v>3586</v>
      </c>
      <c r="F21" s="9" t="s">
        <v>298</v>
      </c>
      <c r="G21" s="1" t="s">
        <v>1273</v>
      </c>
      <c r="H21" s="42" t="s">
        <v>1449</v>
      </c>
      <c r="I21" s="41" t="s">
        <v>1398</v>
      </c>
      <c r="J21" s="41" t="s">
        <v>457</v>
      </c>
      <c r="K21" s="1" t="s">
        <v>731</v>
      </c>
      <c r="L21" s="1" t="s">
        <v>1526</v>
      </c>
      <c r="P21" s="1" t="s">
        <v>257</v>
      </c>
      <c r="Q21" s="1" t="s">
        <v>257</v>
      </c>
    </row>
    <row r="22" spans="2:17" x14ac:dyDescent="0.2">
      <c r="C22" s="1" t="s">
        <v>256</v>
      </c>
      <c r="D22" s="1" t="s">
        <v>430</v>
      </c>
      <c r="E22" s="1" t="s">
        <v>3587</v>
      </c>
      <c r="F22" s="9" t="s">
        <v>299</v>
      </c>
      <c r="G22" s="1" t="s">
        <v>1274</v>
      </c>
      <c r="H22" t="s">
        <v>1450</v>
      </c>
      <c r="I22" s="41" t="s">
        <v>1399</v>
      </c>
      <c r="J22" s="41" t="s">
        <v>458</v>
      </c>
      <c r="K22" s="1" t="s">
        <v>732</v>
      </c>
      <c r="L22" s="1" t="s">
        <v>1527</v>
      </c>
      <c r="P22" s="1" t="s">
        <v>256</v>
      </c>
      <c r="Q22" s="1" t="s">
        <v>256</v>
      </c>
    </row>
    <row r="23" spans="2:17" x14ac:dyDescent="0.2">
      <c r="C23" s="1" t="s">
        <v>255</v>
      </c>
      <c r="D23" s="1" t="s">
        <v>429</v>
      </c>
      <c r="E23" s="1" t="s">
        <v>280</v>
      </c>
      <c r="F23" s="9" t="s">
        <v>3588</v>
      </c>
      <c r="G23" s="1" t="s">
        <v>1275</v>
      </c>
      <c r="H23" t="s">
        <v>1451</v>
      </c>
      <c r="I23" s="41" t="s">
        <v>1400</v>
      </c>
      <c r="J23" s="41" t="s">
        <v>459</v>
      </c>
      <c r="K23" s="1" t="s">
        <v>733</v>
      </c>
      <c r="L23" s="1" t="s">
        <v>1528</v>
      </c>
      <c r="P23" s="1" t="s">
        <v>255</v>
      </c>
      <c r="Q23" s="1" t="s">
        <v>255</v>
      </c>
    </row>
    <row r="24" spans="2:17" x14ac:dyDescent="0.2">
      <c r="C24" s="1" t="s">
        <v>254</v>
      </c>
      <c r="D24" s="1" t="s">
        <v>428</v>
      </c>
      <c r="E24" s="1" t="s">
        <v>3589</v>
      </c>
      <c r="F24" s="9" t="s">
        <v>3590</v>
      </c>
      <c r="G24" s="1" t="s">
        <v>1276</v>
      </c>
      <c r="H24" s="42" t="s">
        <v>1452</v>
      </c>
      <c r="I24" s="41" t="s">
        <v>1401</v>
      </c>
      <c r="J24" s="41" t="s">
        <v>460</v>
      </c>
      <c r="K24" s="1" t="s">
        <v>734</v>
      </c>
      <c r="L24" s="1" t="s">
        <v>1529</v>
      </c>
      <c r="P24" s="1" t="s">
        <v>254</v>
      </c>
      <c r="Q24" s="1" t="s">
        <v>254</v>
      </c>
    </row>
    <row r="25" spans="2:17" x14ac:dyDescent="0.2">
      <c r="C25" s="1" t="s">
        <v>253</v>
      </c>
      <c r="D25" s="1" t="s">
        <v>3293</v>
      </c>
      <c r="E25" s="1" t="s">
        <v>3591</v>
      </c>
      <c r="F25" s="9" t="s">
        <v>3592</v>
      </c>
      <c r="G25" s="1" t="s">
        <v>1277</v>
      </c>
      <c r="H25" s="42" t="s">
        <v>1453</v>
      </c>
      <c r="I25" s="41" t="s">
        <v>1402</v>
      </c>
      <c r="J25" s="41" t="s">
        <v>461</v>
      </c>
      <c r="K25" s="1" t="s">
        <v>735</v>
      </c>
      <c r="L25" s="1" t="s">
        <v>1530</v>
      </c>
      <c r="P25" s="1" t="s">
        <v>253</v>
      </c>
      <c r="Q25" s="1" t="s">
        <v>253</v>
      </c>
    </row>
    <row r="26" spans="2:17" x14ac:dyDescent="0.2">
      <c r="C26" s="1" t="s">
        <v>252</v>
      </c>
      <c r="D26" s="1" t="s">
        <v>427</v>
      </c>
      <c r="E26" s="1" t="s">
        <v>281</v>
      </c>
      <c r="F26" s="9" t="s">
        <v>3593</v>
      </c>
      <c r="G26" s="1" t="s">
        <v>1278</v>
      </c>
      <c r="H26" s="42" t="s">
        <v>1454</v>
      </c>
      <c r="I26" s="41" t="s">
        <v>1403</v>
      </c>
      <c r="J26" s="41" t="s">
        <v>462</v>
      </c>
      <c r="K26" s="1" t="s">
        <v>736</v>
      </c>
      <c r="L26" s="1" t="s">
        <v>1531</v>
      </c>
      <c r="P26" s="1" t="s">
        <v>252</v>
      </c>
      <c r="Q26" s="1" t="s">
        <v>252</v>
      </c>
    </row>
    <row r="27" spans="2:17" x14ac:dyDescent="0.2">
      <c r="C27" s="1" t="s">
        <v>251</v>
      </c>
      <c r="D27" s="1" t="s">
        <v>3294</v>
      </c>
      <c r="E27" s="1" t="s">
        <v>3594</v>
      </c>
      <c r="F27" s="9" t="s">
        <v>3595</v>
      </c>
      <c r="G27" s="1" t="s">
        <v>1279</v>
      </c>
      <c r="H27" s="42" t="s">
        <v>1455</v>
      </c>
      <c r="I27" s="41" t="s">
        <v>1404</v>
      </c>
      <c r="J27" s="41" t="s">
        <v>463</v>
      </c>
      <c r="K27" s="1" t="s">
        <v>737</v>
      </c>
      <c r="L27" s="1" t="s">
        <v>1532</v>
      </c>
      <c r="P27" s="1" t="s">
        <v>251</v>
      </c>
      <c r="Q27" s="1" t="s">
        <v>251</v>
      </c>
    </row>
    <row r="28" spans="2:17" x14ac:dyDescent="0.2">
      <c r="C28" s="1" t="s">
        <v>250</v>
      </c>
      <c r="D28" s="1" t="s">
        <v>3295</v>
      </c>
      <c r="E28" s="1" t="s">
        <v>3596</v>
      </c>
      <c r="F28" s="9" t="s">
        <v>300</v>
      </c>
      <c r="G28" s="1" t="s">
        <v>1280</v>
      </c>
      <c r="H28" s="42" t="s">
        <v>1456</v>
      </c>
      <c r="I28" s="41" t="s">
        <v>1405</v>
      </c>
      <c r="J28" s="41" t="s">
        <v>464</v>
      </c>
      <c r="K28" s="1" t="s">
        <v>738</v>
      </c>
      <c r="L28" s="1" t="s">
        <v>1533</v>
      </c>
      <c r="P28" s="1" t="s">
        <v>250</v>
      </c>
      <c r="Q28" s="1" t="s">
        <v>250</v>
      </c>
    </row>
    <row r="29" spans="2:17" x14ac:dyDescent="0.2">
      <c r="C29" s="1" t="s">
        <v>249</v>
      </c>
      <c r="D29" s="1" t="s">
        <v>3296</v>
      </c>
      <c r="E29" s="1" t="s">
        <v>3597</v>
      </c>
      <c r="F29" s="9" t="s">
        <v>3598</v>
      </c>
      <c r="G29" s="1" t="s">
        <v>1281</v>
      </c>
      <c r="H29" s="42" t="s">
        <v>1457</v>
      </c>
      <c r="I29" s="41" t="s">
        <v>1406</v>
      </c>
      <c r="J29" s="41" t="s">
        <v>465</v>
      </c>
      <c r="K29" s="1" t="s">
        <v>739</v>
      </c>
      <c r="L29" s="1" t="s">
        <v>1534</v>
      </c>
      <c r="P29" s="1" t="s">
        <v>249</v>
      </c>
      <c r="Q29" s="1" t="s">
        <v>249</v>
      </c>
    </row>
    <row r="30" spans="2:17" x14ac:dyDescent="0.2">
      <c r="C30" s="1" t="s">
        <v>248</v>
      </c>
      <c r="D30" s="1" t="s">
        <v>426</v>
      </c>
      <c r="E30" s="1" t="s">
        <v>3599</v>
      </c>
      <c r="F30" s="9" t="s">
        <v>3600</v>
      </c>
      <c r="G30" s="1" t="s">
        <v>1282</v>
      </c>
      <c r="H30" s="42" t="s">
        <v>1458</v>
      </c>
      <c r="I30" s="41" t="s">
        <v>1407</v>
      </c>
      <c r="J30" s="41" t="s">
        <v>466</v>
      </c>
      <c r="K30" s="1" t="s">
        <v>740</v>
      </c>
      <c r="L30" s="1" t="s">
        <v>1535</v>
      </c>
      <c r="P30" s="1" t="s">
        <v>248</v>
      </c>
      <c r="Q30" s="1" t="s">
        <v>248</v>
      </c>
    </row>
    <row r="31" spans="2:17" x14ac:dyDescent="0.2">
      <c r="C31" s="1" t="s">
        <v>247</v>
      </c>
      <c r="D31" s="1" t="s">
        <v>425</v>
      </c>
      <c r="E31" s="1" t="s">
        <v>282</v>
      </c>
      <c r="F31" s="9" t="s">
        <v>3601</v>
      </c>
      <c r="G31" s="1" t="s">
        <v>1283</v>
      </c>
      <c r="H31" t="s">
        <v>1503</v>
      </c>
      <c r="I31" s="41" t="s">
        <v>1408</v>
      </c>
      <c r="J31" s="43" t="s">
        <v>1506</v>
      </c>
      <c r="K31" s="1" t="s">
        <v>741</v>
      </c>
      <c r="L31" s="1" t="s">
        <v>1536</v>
      </c>
      <c r="P31" s="1" t="s">
        <v>247</v>
      </c>
      <c r="Q31" s="1" t="s">
        <v>247</v>
      </c>
    </row>
    <row r="32" spans="2:17" x14ac:dyDescent="0.2">
      <c r="C32" s="1" t="s">
        <v>246</v>
      </c>
      <c r="D32" s="1" t="s">
        <v>424</v>
      </c>
      <c r="E32" s="1" t="s">
        <v>288</v>
      </c>
      <c r="F32" s="9" t="s">
        <v>3602</v>
      </c>
      <c r="G32" s="1" t="s">
        <v>1284</v>
      </c>
      <c r="H32" s="42" t="s">
        <v>1504</v>
      </c>
      <c r="I32" s="41" t="s">
        <v>1409</v>
      </c>
      <c r="J32" s="41" t="s">
        <v>467</v>
      </c>
      <c r="K32" s="1" t="s">
        <v>742</v>
      </c>
      <c r="L32" s="1" t="s">
        <v>1537</v>
      </c>
      <c r="P32" s="1" t="s">
        <v>246</v>
      </c>
      <c r="Q32" s="1" t="s">
        <v>246</v>
      </c>
    </row>
    <row r="33" spans="3:17" x14ac:dyDescent="0.2">
      <c r="C33" s="1" t="s">
        <v>245</v>
      </c>
      <c r="D33" s="1" t="s">
        <v>3297</v>
      </c>
      <c r="E33" s="1" t="s">
        <v>3603</v>
      </c>
      <c r="F33" s="9" t="s">
        <v>301</v>
      </c>
      <c r="G33" s="1" t="s">
        <v>1285</v>
      </c>
      <c r="H33" s="42" t="s">
        <v>1505</v>
      </c>
      <c r="I33" s="41" t="s">
        <v>1410</v>
      </c>
      <c r="J33" s="41" t="s">
        <v>468</v>
      </c>
      <c r="K33" s="1" t="s">
        <v>743</v>
      </c>
      <c r="L33" s="1" t="s">
        <v>1538</v>
      </c>
      <c r="P33" s="1" t="s">
        <v>245</v>
      </c>
      <c r="Q33" s="1" t="s">
        <v>245</v>
      </c>
    </row>
    <row r="34" spans="3:17" x14ac:dyDescent="0.2">
      <c r="C34" s="1" t="s">
        <v>244</v>
      </c>
      <c r="D34" s="1" t="s">
        <v>3298</v>
      </c>
      <c r="F34" s="9" t="s">
        <v>3604</v>
      </c>
      <c r="G34" s="1" t="s">
        <v>1286</v>
      </c>
      <c r="H34" t="s">
        <v>1459</v>
      </c>
      <c r="I34" s="41" t="s">
        <v>1427</v>
      </c>
      <c r="J34" s="41" t="s">
        <v>469</v>
      </c>
      <c r="K34" s="1" t="s">
        <v>744</v>
      </c>
      <c r="L34" s="1" t="s">
        <v>1539</v>
      </c>
      <c r="P34" s="1" t="s">
        <v>244</v>
      </c>
      <c r="Q34" s="1" t="s">
        <v>244</v>
      </c>
    </row>
    <row r="35" spans="3:17" x14ac:dyDescent="0.2">
      <c r="C35" s="1" t="s">
        <v>243</v>
      </c>
      <c r="D35" s="1" t="s">
        <v>3299</v>
      </c>
      <c r="F35" s="9" t="s">
        <v>3605</v>
      </c>
      <c r="G35" s="1" t="s">
        <v>1287</v>
      </c>
      <c r="H35" s="42" t="s">
        <v>1460</v>
      </c>
      <c r="I35" s="41" t="s">
        <v>1428</v>
      </c>
      <c r="J35" s="41" t="s">
        <v>470</v>
      </c>
      <c r="K35" s="1" t="s">
        <v>745</v>
      </c>
      <c r="L35" s="1" t="s">
        <v>1540</v>
      </c>
      <c r="P35" s="1" t="s">
        <v>243</v>
      </c>
      <c r="Q35" s="1" t="s">
        <v>243</v>
      </c>
    </row>
    <row r="36" spans="3:17" x14ac:dyDescent="0.2">
      <c r="C36" s="1" t="s">
        <v>242</v>
      </c>
      <c r="D36" s="1" t="s">
        <v>3300</v>
      </c>
      <c r="F36" s="9" t="s">
        <v>3606</v>
      </c>
      <c r="G36" s="1" t="s">
        <v>1288</v>
      </c>
      <c r="H36" s="42" t="s">
        <v>1461</v>
      </c>
      <c r="I36" s="41" t="s">
        <v>1429</v>
      </c>
      <c r="J36" s="41" t="s">
        <v>471</v>
      </c>
      <c r="K36" s="1" t="s">
        <v>746</v>
      </c>
      <c r="L36" s="1" t="s">
        <v>1541</v>
      </c>
      <c r="P36" s="1" t="s">
        <v>242</v>
      </c>
      <c r="Q36" s="1" t="s">
        <v>242</v>
      </c>
    </row>
    <row r="37" spans="3:17" x14ac:dyDescent="0.2">
      <c r="C37" s="1" t="s">
        <v>241</v>
      </c>
      <c r="D37" s="1" t="s">
        <v>423</v>
      </c>
      <c r="F37" s="10" t="s">
        <v>302</v>
      </c>
      <c r="G37" s="1" t="s">
        <v>1289</v>
      </c>
      <c r="H37" s="42" t="s">
        <v>1462</v>
      </c>
      <c r="I37" s="41" t="s">
        <v>1430</v>
      </c>
      <c r="J37" s="41" t="s">
        <v>472</v>
      </c>
      <c r="K37" s="1" t="s">
        <v>747</v>
      </c>
      <c r="L37" s="1" t="s">
        <v>1542</v>
      </c>
      <c r="P37" s="1" t="s">
        <v>241</v>
      </c>
      <c r="Q37" s="1" t="s">
        <v>241</v>
      </c>
    </row>
    <row r="38" spans="3:17" x14ac:dyDescent="0.2">
      <c r="C38" s="1" t="s">
        <v>240</v>
      </c>
      <c r="D38" s="1" t="s">
        <v>422</v>
      </c>
      <c r="G38" s="1" t="s">
        <v>1290</v>
      </c>
      <c r="H38" s="42" t="s">
        <v>1463</v>
      </c>
      <c r="I38" s="41" t="s">
        <v>1431</v>
      </c>
      <c r="J38" s="41" t="s">
        <v>473</v>
      </c>
      <c r="K38" s="1" t="s">
        <v>748</v>
      </c>
      <c r="L38" s="1" t="s">
        <v>1543</v>
      </c>
      <c r="P38" s="1" t="s">
        <v>240</v>
      </c>
      <c r="Q38" s="1" t="s">
        <v>240</v>
      </c>
    </row>
    <row r="39" spans="3:17" x14ac:dyDescent="0.2">
      <c r="C39" s="1" t="s">
        <v>239</v>
      </c>
      <c r="D39" s="1" t="s">
        <v>421</v>
      </c>
      <c r="G39" s="1" t="s">
        <v>1291</v>
      </c>
      <c r="H39" s="42" t="s">
        <v>1464</v>
      </c>
      <c r="I39" s="41" t="s">
        <v>1411</v>
      </c>
      <c r="J39" s="41" t="s">
        <v>474</v>
      </c>
      <c r="K39" s="1" t="s">
        <v>749</v>
      </c>
      <c r="L39" s="1" t="s">
        <v>1544</v>
      </c>
      <c r="P39" s="1" t="s">
        <v>239</v>
      </c>
      <c r="Q39" s="1" t="s">
        <v>239</v>
      </c>
    </row>
    <row r="40" spans="3:17" x14ac:dyDescent="0.2">
      <c r="C40" s="1" t="s">
        <v>238</v>
      </c>
      <c r="D40" s="1" t="s">
        <v>3301</v>
      </c>
      <c r="G40" s="1" t="s">
        <v>1292</v>
      </c>
      <c r="H40" t="s">
        <v>1465</v>
      </c>
      <c r="I40" s="41" t="s">
        <v>1412</v>
      </c>
      <c r="J40" s="41" t="s">
        <v>475</v>
      </c>
      <c r="K40" s="1" t="s">
        <v>750</v>
      </c>
      <c r="L40" s="1" t="s">
        <v>1545</v>
      </c>
      <c r="P40" s="1" t="s">
        <v>238</v>
      </c>
      <c r="Q40" s="1" t="s">
        <v>238</v>
      </c>
    </row>
    <row r="41" spans="3:17" x14ac:dyDescent="0.2">
      <c r="C41" s="1" t="s">
        <v>237</v>
      </c>
      <c r="D41" s="1" t="s">
        <v>420</v>
      </c>
      <c r="G41" s="1" t="s">
        <v>1293</v>
      </c>
      <c r="H41" s="42" t="s">
        <v>1466</v>
      </c>
      <c r="I41" s="41" t="s">
        <v>1413</v>
      </c>
      <c r="J41" s="41" t="s">
        <v>476</v>
      </c>
      <c r="K41" t="s">
        <v>631</v>
      </c>
      <c r="L41" s="1" t="s">
        <v>1546</v>
      </c>
      <c r="P41" s="1" t="s">
        <v>237</v>
      </c>
      <c r="Q41" s="1" t="s">
        <v>237</v>
      </c>
    </row>
    <row r="42" spans="3:17" x14ac:dyDescent="0.2">
      <c r="C42" s="1" t="s">
        <v>236</v>
      </c>
      <c r="D42" s="1" t="s">
        <v>419</v>
      </c>
      <c r="G42" s="1" t="s">
        <v>1294</v>
      </c>
      <c r="H42" s="42" t="s">
        <v>1467</v>
      </c>
      <c r="I42" s="41" t="s">
        <v>1414</v>
      </c>
      <c r="J42" s="41" t="s">
        <v>477</v>
      </c>
      <c r="K42" s="1" t="s">
        <v>751</v>
      </c>
      <c r="L42" s="1" t="s">
        <v>1547</v>
      </c>
      <c r="P42" s="1" t="s">
        <v>236</v>
      </c>
      <c r="Q42" s="1" t="s">
        <v>236</v>
      </c>
    </row>
    <row r="43" spans="3:17" x14ac:dyDescent="0.2">
      <c r="C43" s="1" t="s">
        <v>235</v>
      </c>
      <c r="D43" s="1" t="s">
        <v>418</v>
      </c>
      <c r="G43" s="1" t="s">
        <v>1295</v>
      </c>
      <c r="H43" s="42" t="s">
        <v>1468</v>
      </c>
      <c r="I43" s="41" t="s">
        <v>1415</v>
      </c>
      <c r="J43" s="41" t="s">
        <v>478</v>
      </c>
      <c r="K43" s="1" t="s">
        <v>752</v>
      </c>
      <c r="L43" s="1" t="s">
        <v>1548</v>
      </c>
      <c r="P43" s="1" t="s">
        <v>235</v>
      </c>
      <c r="Q43" s="1" t="s">
        <v>235</v>
      </c>
    </row>
    <row r="44" spans="3:17" x14ac:dyDescent="0.2">
      <c r="C44" s="1" t="s">
        <v>234</v>
      </c>
      <c r="D44" s="1" t="s">
        <v>417</v>
      </c>
      <c r="G44" s="1" t="s">
        <v>1296</v>
      </c>
      <c r="H44" s="42" t="s">
        <v>1469</v>
      </c>
      <c r="I44" s="41" t="s">
        <v>1416</v>
      </c>
      <c r="J44" s="41" t="s">
        <v>479</v>
      </c>
      <c r="K44" s="1" t="s">
        <v>753</v>
      </c>
      <c r="L44" s="1" t="s">
        <v>1549</v>
      </c>
      <c r="P44" s="1" t="s">
        <v>234</v>
      </c>
      <c r="Q44" s="1" t="s">
        <v>234</v>
      </c>
    </row>
    <row r="45" spans="3:17" x14ac:dyDescent="0.2">
      <c r="C45" s="1" t="s">
        <v>233</v>
      </c>
      <c r="D45" s="1" t="s">
        <v>416</v>
      </c>
      <c r="G45" s="1" t="s">
        <v>1297</v>
      </c>
      <c r="H45" t="s">
        <v>1470</v>
      </c>
      <c r="I45" s="41" t="s">
        <v>1422</v>
      </c>
      <c r="J45" s="41" t="s">
        <v>480</v>
      </c>
      <c r="K45" s="1" t="s">
        <v>754</v>
      </c>
      <c r="L45" s="1" t="s">
        <v>1550</v>
      </c>
      <c r="P45" s="1" t="s">
        <v>233</v>
      </c>
      <c r="Q45" s="1" t="s">
        <v>233</v>
      </c>
    </row>
    <row r="46" spans="3:17" x14ac:dyDescent="0.2">
      <c r="C46" s="1" t="s">
        <v>232</v>
      </c>
      <c r="D46" s="1" t="s">
        <v>3302</v>
      </c>
      <c r="G46" s="1" t="s">
        <v>1298</v>
      </c>
      <c r="H46" s="42" t="s">
        <v>1471</v>
      </c>
      <c r="I46" s="41" t="s">
        <v>1423</v>
      </c>
      <c r="J46" s="41" t="s">
        <v>481</v>
      </c>
      <c r="K46" s="1" t="s">
        <v>755</v>
      </c>
      <c r="L46" s="1" t="s">
        <v>1551</v>
      </c>
      <c r="P46" s="1" t="s">
        <v>232</v>
      </c>
      <c r="Q46" s="1" t="s">
        <v>232</v>
      </c>
    </row>
    <row r="47" spans="3:17" x14ac:dyDescent="0.2">
      <c r="C47" s="1" t="s">
        <v>231</v>
      </c>
      <c r="D47" s="1" t="s">
        <v>415</v>
      </c>
      <c r="G47" s="1" t="s">
        <v>1299</v>
      </c>
      <c r="H47" s="42" t="s">
        <v>1472</v>
      </c>
      <c r="I47" s="41" t="s">
        <v>1424</v>
      </c>
      <c r="J47" s="41" t="s">
        <v>482</v>
      </c>
      <c r="K47" s="1" t="s">
        <v>756</v>
      </c>
      <c r="L47" s="1" t="s">
        <v>1552</v>
      </c>
      <c r="P47" s="1" t="s">
        <v>231</v>
      </c>
      <c r="Q47" s="1" t="s">
        <v>231</v>
      </c>
    </row>
    <row r="48" spans="3:17" x14ac:dyDescent="0.2">
      <c r="C48" s="1" t="s">
        <v>230</v>
      </c>
      <c r="D48" s="1" t="s">
        <v>414</v>
      </c>
      <c r="G48" s="1" t="s">
        <v>1300</v>
      </c>
      <c r="H48" s="42" t="s">
        <v>1473</v>
      </c>
      <c r="I48" s="41" t="s">
        <v>1425</v>
      </c>
      <c r="J48" s="41" t="s">
        <v>483</v>
      </c>
      <c r="K48" s="1" t="s">
        <v>757</v>
      </c>
      <c r="L48" s="1" t="s">
        <v>1553</v>
      </c>
      <c r="P48" s="1" t="s">
        <v>230</v>
      </c>
      <c r="Q48" s="1" t="s">
        <v>230</v>
      </c>
    </row>
    <row r="49" spans="3:17" x14ac:dyDescent="0.2">
      <c r="C49" s="1" t="s">
        <v>229</v>
      </c>
      <c r="D49" s="1" t="s">
        <v>413</v>
      </c>
      <c r="G49" s="1" t="s">
        <v>1301</v>
      </c>
      <c r="H49" t="s">
        <v>1474</v>
      </c>
      <c r="I49" s="41" t="s">
        <v>1426</v>
      </c>
      <c r="J49" s="41" t="s">
        <v>484</v>
      </c>
      <c r="K49" s="1" t="s">
        <v>758</v>
      </c>
      <c r="L49" s="1" t="s">
        <v>1554</v>
      </c>
      <c r="P49" s="1" t="s">
        <v>229</v>
      </c>
      <c r="Q49" s="1" t="s">
        <v>229</v>
      </c>
    </row>
    <row r="50" spans="3:17" x14ac:dyDescent="0.2">
      <c r="C50" s="1" t="s">
        <v>228</v>
      </c>
      <c r="D50" s="1" t="s">
        <v>3303</v>
      </c>
      <c r="G50" s="1" t="s">
        <v>1302</v>
      </c>
      <c r="H50" s="42" t="s">
        <v>1475</v>
      </c>
      <c r="I50" s="41" t="s">
        <v>1417</v>
      </c>
      <c r="J50" s="41" t="s">
        <v>485</v>
      </c>
      <c r="K50" s="1" t="s">
        <v>759</v>
      </c>
      <c r="L50" s="1" t="s">
        <v>1555</v>
      </c>
      <c r="P50" s="1" t="s">
        <v>228</v>
      </c>
      <c r="Q50" s="1" t="s">
        <v>228</v>
      </c>
    </row>
    <row r="51" spans="3:17" x14ac:dyDescent="0.2">
      <c r="C51" s="1" t="s">
        <v>227</v>
      </c>
      <c r="D51" s="1" t="s">
        <v>412</v>
      </c>
      <c r="G51" s="1" t="s">
        <v>1303</v>
      </c>
      <c r="H51" s="42" t="s">
        <v>1476</v>
      </c>
      <c r="I51" s="41" t="s">
        <v>1418</v>
      </c>
      <c r="J51" s="41" t="s">
        <v>486</v>
      </c>
      <c r="K51" s="1" t="s">
        <v>760</v>
      </c>
      <c r="L51" s="1" t="s">
        <v>1556</v>
      </c>
      <c r="P51" s="1" t="s">
        <v>227</v>
      </c>
      <c r="Q51" s="1" t="s">
        <v>227</v>
      </c>
    </row>
    <row r="52" spans="3:17" x14ac:dyDescent="0.2">
      <c r="C52" s="1" t="s">
        <v>226</v>
      </c>
      <c r="D52" s="1" t="s">
        <v>3304</v>
      </c>
      <c r="G52" s="1" t="s">
        <v>1304</v>
      </c>
      <c r="H52" s="42" t="s">
        <v>1477</v>
      </c>
      <c r="I52" s="41" t="s">
        <v>1419</v>
      </c>
      <c r="J52" s="41" t="s">
        <v>487</v>
      </c>
      <c r="K52" s="1" t="s">
        <v>761</v>
      </c>
      <c r="L52" s="1" t="s">
        <v>1557</v>
      </c>
      <c r="P52" s="1" t="s">
        <v>226</v>
      </c>
      <c r="Q52" s="1" t="s">
        <v>226</v>
      </c>
    </row>
    <row r="53" spans="3:17" x14ac:dyDescent="0.2">
      <c r="C53" s="1" t="s">
        <v>225</v>
      </c>
      <c r="D53" s="1" t="s">
        <v>411</v>
      </c>
      <c r="G53" s="1" t="s">
        <v>1305</v>
      </c>
      <c r="H53" s="42" t="s">
        <v>1478</v>
      </c>
      <c r="I53" s="41" t="s">
        <v>1420</v>
      </c>
      <c r="J53" s="41" t="s">
        <v>488</v>
      </c>
      <c r="K53" s="1" t="s">
        <v>762</v>
      </c>
      <c r="L53" s="1" t="s">
        <v>1558</v>
      </c>
      <c r="P53" s="1" t="s">
        <v>225</v>
      </c>
      <c r="Q53" s="1" t="s">
        <v>225</v>
      </c>
    </row>
    <row r="54" spans="3:17" x14ac:dyDescent="0.2">
      <c r="C54" s="1" t="s">
        <v>224</v>
      </c>
      <c r="D54" s="1" t="s">
        <v>3305</v>
      </c>
      <c r="G54" s="1" t="s">
        <v>1306</v>
      </c>
      <c r="H54" t="s">
        <v>1479</v>
      </c>
      <c r="I54" s="41" t="s">
        <v>1421</v>
      </c>
      <c r="J54" s="41" t="s">
        <v>489</v>
      </c>
      <c r="K54" s="1" t="s">
        <v>763</v>
      </c>
      <c r="L54" s="1" t="s">
        <v>1559</v>
      </c>
      <c r="P54" s="1" t="s">
        <v>224</v>
      </c>
      <c r="Q54" s="1" t="s">
        <v>224</v>
      </c>
    </row>
    <row r="55" spans="3:17" x14ac:dyDescent="0.2">
      <c r="C55" s="1" t="s">
        <v>223</v>
      </c>
      <c r="D55" s="1" t="s">
        <v>410</v>
      </c>
      <c r="G55" s="1" t="s">
        <v>1307</v>
      </c>
      <c r="H55" s="42" t="s">
        <v>1480</v>
      </c>
      <c r="J55" s="41" t="s">
        <v>490</v>
      </c>
      <c r="K55" s="1" t="s">
        <v>764</v>
      </c>
      <c r="L55" s="1" t="s">
        <v>1560</v>
      </c>
      <c r="P55" s="1" t="s">
        <v>223</v>
      </c>
      <c r="Q55" s="1" t="s">
        <v>223</v>
      </c>
    </row>
    <row r="56" spans="3:17" x14ac:dyDescent="0.2">
      <c r="C56" s="1" t="s">
        <v>222</v>
      </c>
      <c r="D56" s="1" t="s">
        <v>3306</v>
      </c>
      <c r="G56" s="1" t="s">
        <v>1308</v>
      </c>
      <c r="H56" s="42" t="s">
        <v>1481</v>
      </c>
      <c r="J56" s="41" t="s">
        <v>491</v>
      </c>
      <c r="K56" s="1" t="s">
        <v>765</v>
      </c>
      <c r="L56" s="1" t="s">
        <v>1561</v>
      </c>
      <c r="P56" s="1" t="s">
        <v>222</v>
      </c>
      <c r="Q56" s="1" t="s">
        <v>222</v>
      </c>
    </row>
    <row r="57" spans="3:17" x14ac:dyDescent="0.2">
      <c r="C57" s="1" t="s">
        <v>221</v>
      </c>
      <c r="D57" s="1" t="s">
        <v>409</v>
      </c>
      <c r="G57" s="1" t="s">
        <v>1309</v>
      </c>
      <c r="H57" s="42" t="s">
        <v>1482</v>
      </c>
      <c r="J57" s="41" t="s">
        <v>492</v>
      </c>
      <c r="K57" s="1" t="s">
        <v>766</v>
      </c>
      <c r="L57" s="1" t="s">
        <v>1562</v>
      </c>
      <c r="P57" s="1" t="s">
        <v>221</v>
      </c>
      <c r="Q57" s="1" t="s">
        <v>221</v>
      </c>
    </row>
    <row r="58" spans="3:17" x14ac:dyDescent="0.2">
      <c r="C58" s="1" t="s">
        <v>220</v>
      </c>
      <c r="D58" s="1" t="s">
        <v>3307</v>
      </c>
      <c r="G58" s="1" t="s">
        <v>1310</v>
      </c>
      <c r="H58" s="42" t="s">
        <v>1483</v>
      </c>
      <c r="J58" s="41" t="s">
        <v>493</v>
      </c>
      <c r="K58" s="1" t="s">
        <v>767</v>
      </c>
      <c r="L58" s="1" t="s">
        <v>1563</v>
      </c>
      <c r="P58" s="1" t="s">
        <v>220</v>
      </c>
      <c r="Q58" s="1" t="s">
        <v>220</v>
      </c>
    </row>
    <row r="59" spans="3:17" x14ac:dyDescent="0.2">
      <c r="C59" s="1" t="s">
        <v>219</v>
      </c>
      <c r="D59" s="1" t="s">
        <v>3308</v>
      </c>
      <c r="G59" s="1" t="s">
        <v>1311</v>
      </c>
      <c r="H59" s="42" t="s">
        <v>1484</v>
      </c>
      <c r="J59" s="41" t="s">
        <v>494</v>
      </c>
      <c r="K59" s="1" t="s">
        <v>768</v>
      </c>
      <c r="L59" s="1" t="s">
        <v>1564</v>
      </c>
      <c r="P59" s="1" t="s">
        <v>219</v>
      </c>
      <c r="Q59" s="1" t="s">
        <v>219</v>
      </c>
    </row>
    <row r="60" spans="3:17" x14ac:dyDescent="0.2">
      <c r="C60" s="1" t="s">
        <v>218</v>
      </c>
      <c r="D60" s="1" t="s">
        <v>408</v>
      </c>
      <c r="G60" s="1" t="s">
        <v>1312</v>
      </c>
      <c r="H60" s="42" t="s">
        <v>1485</v>
      </c>
      <c r="J60" s="41" t="s">
        <v>495</v>
      </c>
      <c r="K60" s="1" t="s">
        <v>769</v>
      </c>
      <c r="L60" s="1" t="s">
        <v>1565</v>
      </c>
      <c r="P60" s="1" t="s">
        <v>218</v>
      </c>
      <c r="Q60" s="1" t="s">
        <v>218</v>
      </c>
    </row>
    <row r="61" spans="3:17" x14ac:dyDescent="0.2">
      <c r="C61" s="1" t="s">
        <v>217</v>
      </c>
      <c r="D61" s="1" t="s">
        <v>407</v>
      </c>
      <c r="G61" s="1" t="s">
        <v>1313</v>
      </c>
      <c r="H61" s="42" t="s">
        <v>1486</v>
      </c>
      <c r="J61" s="41" t="s">
        <v>496</v>
      </c>
      <c r="K61" s="1" t="s">
        <v>770</v>
      </c>
      <c r="L61" s="1" t="s">
        <v>1566</v>
      </c>
      <c r="P61" s="1" t="s">
        <v>217</v>
      </c>
      <c r="Q61" s="1" t="s">
        <v>217</v>
      </c>
    </row>
    <row r="62" spans="3:17" x14ac:dyDescent="0.2">
      <c r="C62" s="1" t="s">
        <v>216</v>
      </c>
      <c r="D62" s="1" t="s">
        <v>406</v>
      </c>
      <c r="G62" s="1" t="s">
        <v>1314</v>
      </c>
      <c r="H62" s="42" t="s">
        <v>1487</v>
      </c>
      <c r="J62" s="41" t="s">
        <v>497</v>
      </c>
      <c r="K62" s="1" t="s">
        <v>771</v>
      </c>
      <c r="L62" s="1" t="s">
        <v>1567</v>
      </c>
      <c r="P62" s="1" t="s">
        <v>216</v>
      </c>
      <c r="Q62" s="1" t="s">
        <v>216</v>
      </c>
    </row>
    <row r="63" spans="3:17" x14ac:dyDescent="0.2">
      <c r="C63" s="1" t="s">
        <v>215</v>
      </c>
      <c r="D63" s="1" t="s">
        <v>405</v>
      </c>
      <c r="G63" s="1" t="s">
        <v>1315</v>
      </c>
      <c r="H63" t="s">
        <v>1488</v>
      </c>
      <c r="J63" s="41" t="s">
        <v>498</v>
      </c>
      <c r="K63" s="1" t="s">
        <v>772</v>
      </c>
      <c r="L63" s="1" t="s">
        <v>1568</v>
      </c>
      <c r="P63" s="1" t="s">
        <v>215</v>
      </c>
      <c r="Q63" s="1" t="s">
        <v>215</v>
      </c>
    </row>
    <row r="64" spans="3:17" x14ac:dyDescent="0.2">
      <c r="C64" s="1" t="s">
        <v>214</v>
      </c>
      <c r="D64" s="1" t="s">
        <v>404</v>
      </c>
      <c r="G64" s="1" t="s">
        <v>1316</v>
      </c>
      <c r="H64" s="42" t="s">
        <v>1489</v>
      </c>
      <c r="J64" s="41" t="s">
        <v>499</v>
      </c>
      <c r="K64" s="1" t="s">
        <v>773</v>
      </c>
      <c r="L64" s="1" t="s">
        <v>1569</v>
      </c>
      <c r="P64" s="1" t="s">
        <v>214</v>
      </c>
      <c r="Q64" s="1" t="s">
        <v>214</v>
      </c>
    </row>
    <row r="65" spans="3:17" x14ac:dyDescent="0.2">
      <c r="C65" s="1" t="s">
        <v>213</v>
      </c>
      <c r="D65" s="1" t="s">
        <v>403</v>
      </c>
      <c r="G65" s="1" t="s">
        <v>1317</v>
      </c>
      <c r="H65" s="42" t="s">
        <v>1490</v>
      </c>
      <c r="J65" s="41" t="s">
        <v>500</v>
      </c>
      <c r="K65" s="1" t="s">
        <v>686</v>
      </c>
      <c r="L65" s="1" t="s">
        <v>1570</v>
      </c>
      <c r="P65" s="1" t="s">
        <v>213</v>
      </c>
      <c r="Q65" s="1" t="s">
        <v>213</v>
      </c>
    </row>
    <row r="66" spans="3:17" x14ac:dyDescent="0.2">
      <c r="C66" s="1" t="s">
        <v>212</v>
      </c>
      <c r="D66" s="1" t="s">
        <v>402</v>
      </c>
      <c r="G66" s="1" t="s">
        <v>1318</v>
      </c>
      <c r="H66" s="42" t="s">
        <v>1491</v>
      </c>
      <c r="J66" s="41" t="s">
        <v>501</v>
      </c>
      <c r="K66" s="1" t="s">
        <v>687</v>
      </c>
      <c r="L66" s="1" t="s">
        <v>1571</v>
      </c>
      <c r="P66" s="1" t="s">
        <v>212</v>
      </c>
      <c r="Q66" s="1" t="s">
        <v>212</v>
      </c>
    </row>
    <row r="67" spans="3:17" x14ac:dyDescent="0.2">
      <c r="C67" s="1" t="s">
        <v>211</v>
      </c>
      <c r="D67" s="1" t="s">
        <v>401</v>
      </c>
      <c r="G67" s="1" t="s">
        <v>1319</v>
      </c>
      <c r="H67" s="42" t="s">
        <v>1492</v>
      </c>
      <c r="J67" s="41" t="s">
        <v>502</v>
      </c>
      <c r="K67" s="1" t="s">
        <v>688</v>
      </c>
      <c r="L67" s="1" t="s">
        <v>1572</v>
      </c>
      <c r="P67" s="1" t="s">
        <v>211</v>
      </c>
      <c r="Q67" s="1" t="s">
        <v>211</v>
      </c>
    </row>
    <row r="68" spans="3:17" x14ac:dyDescent="0.2">
      <c r="C68" s="1" t="s">
        <v>210</v>
      </c>
      <c r="D68" s="1" t="s">
        <v>400</v>
      </c>
      <c r="G68" s="1" t="s">
        <v>1320</v>
      </c>
      <c r="H68" s="42" t="s">
        <v>1493</v>
      </c>
      <c r="J68" s="41" t="s">
        <v>503</v>
      </c>
      <c r="K68" s="1" t="s">
        <v>689</v>
      </c>
      <c r="L68" s="1" t="s">
        <v>1573</v>
      </c>
      <c r="P68" s="1" t="s">
        <v>210</v>
      </c>
      <c r="Q68" s="1" t="s">
        <v>210</v>
      </c>
    </row>
    <row r="69" spans="3:17" x14ac:dyDescent="0.2">
      <c r="C69" s="1" t="s">
        <v>209</v>
      </c>
      <c r="D69" s="1" t="s">
        <v>399</v>
      </c>
      <c r="G69" s="1" t="s">
        <v>1321</v>
      </c>
      <c r="H69" t="s">
        <v>1494</v>
      </c>
      <c r="J69" s="41" t="s">
        <v>504</v>
      </c>
      <c r="K69" s="1" t="s">
        <v>690</v>
      </c>
      <c r="L69" s="1" t="s">
        <v>1574</v>
      </c>
      <c r="P69" s="1" t="s">
        <v>209</v>
      </c>
      <c r="Q69" s="1" t="s">
        <v>209</v>
      </c>
    </row>
    <row r="70" spans="3:17" x14ac:dyDescent="0.2">
      <c r="C70" s="1" t="s">
        <v>208</v>
      </c>
      <c r="D70" s="1" t="s">
        <v>3309</v>
      </c>
      <c r="G70" s="1" t="s">
        <v>1322</v>
      </c>
      <c r="H70" s="42" t="s">
        <v>1495</v>
      </c>
      <c r="J70" s="41" t="s">
        <v>505</v>
      </c>
      <c r="K70" s="1" t="s">
        <v>774</v>
      </c>
      <c r="L70" s="1" t="s">
        <v>1575</v>
      </c>
      <c r="P70" s="1" t="s">
        <v>208</v>
      </c>
      <c r="Q70" s="1" t="s">
        <v>208</v>
      </c>
    </row>
    <row r="71" spans="3:17" x14ac:dyDescent="0.2">
      <c r="C71" s="1" t="s">
        <v>207</v>
      </c>
      <c r="D71" s="1" t="s">
        <v>3310</v>
      </c>
      <c r="G71" s="1" t="s">
        <v>1323</v>
      </c>
      <c r="H71" s="42" t="s">
        <v>1496</v>
      </c>
      <c r="J71" s="41" t="s">
        <v>506</v>
      </c>
      <c r="K71" s="1" t="s">
        <v>775</v>
      </c>
      <c r="L71" s="1" t="s">
        <v>1576</v>
      </c>
      <c r="P71" s="1" t="s">
        <v>207</v>
      </c>
      <c r="Q71" s="1" t="s">
        <v>207</v>
      </c>
    </row>
    <row r="72" spans="3:17" x14ac:dyDescent="0.2">
      <c r="C72" s="1" t="s">
        <v>206</v>
      </c>
      <c r="D72" s="1" t="s">
        <v>398</v>
      </c>
      <c r="G72" s="1" t="s">
        <v>1324</v>
      </c>
      <c r="H72" s="42" t="s">
        <v>1497</v>
      </c>
      <c r="J72" s="41" t="s">
        <v>507</v>
      </c>
      <c r="K72" s="1" t="s">
        <v>776</v>
      </c>
      <c r="L72" s="1" t="s">
        <v>1577</v>
      </c>
      <c r="P72" s="1" t="s">
        <v>206</v>
      </c>
      <c r="Q72" s="1" t="s">
        <v>206</v>
      </c>
    </row>
    <row r="73" spans="3:17" x14ac:dyDescent="0.2">
      <c r="C73" s="1" t="s">
        <v>205</v>
      </c>
      <c r="D73" s="1" t="s">
        <v>397</v>
      </c>
      <c r="G73" s="1" t="s">
        <v>1325</v>
      </c>
      <c r="H73" s="42" t="s">
        <v>1498</v>
      </c>
      <c r="J73" s="41" t="s">
        <v>508</v>
      </c>
      <c r="K73" s="1" t="s">
        <v>777</v>
      </c>
      <c r="L73" s="1" t="s">
        <v>1578</v>
      </c>
      <c r="P73" s="1" t="s">
        <v>205</v>
      </c>
      <c r="Q73" s="1" t="s">
        <v>205</v>
      </c>
    </row>
    <row r="74" spans="3:17" x14ac:dyDescent="0.2">
      <c r="C74" s="1" t="s">
        <v>204</v>
      </c>
      <c r="D74" s="1" t="s">
        <v>396</v>
      </c>
      <c r="G74" s="1" t="s">
        <v>1326</v>
      </c>
      <c r="H74" t="s">
        <v>1499</v>
      </c>
      <c r="J74" s="41" t="s">
        <v>509</v>
      </c>
      <c r="K74" s="1" t="s">
        <v>778</v>
      </c>
      <c r="L74" s="1" t="s">
        <v>1579</v>
      </c>
      <c r="P74" s="1" t="s">
        <v>204</v>
      </c>
      <c r="Q74" s="1" t="s">
        <v>204</v>
      </c>
    </row>
    <row r="75" spans="3:17" x14ac:dyDescent="0.2">
      <c r="C75" s="1" t="s">
        <v>203</v>
      </c>
      <c r="D75" s="1" t="s">
        <v>395</v>
      </c>
      <c r="G75" s="1" t="s">
        <v>1327</v>
      </c>
      <c r="H75" s="42" t="s">
        <v>1500</v>
      </c>
      <c r="J75" s="41" t="s">
        <v>510</v>
      </c>
      <c r="K75" s="1" t="s">
        <v>779</v>
      </c>
      <c r="L75" s="1" t="s">
        <v>1580</v>
      </c>
      <c r="P75" s="1" t="s">
        <v>203</v>
      </c>
      <c r="Q75" s="1" t="s">
        <v>203</v>
      </c>
    </row>
    <row r="76" spans="3:17" x14ac:dyDescent="0.2">
      <c r="C76" s="1" t="s">
        <v>202</v>
      </c>
      <c r="D76" s="1" t="s">
        <v>394</v>
      </c>
      <c r="G76" s="1" t="s">
        <v>1328</v>
      </c>
      <c r="H76" s="42" t="s">
        <v>1501</v>
      </c>
      <c r="J76" s="41" t="s">
        <v>511</v>
      </c>
      <c r="K76" s="1" t="s">
        <v>780</v>
      </c>
      <c r="L76" s="1" t="s">
        <v>1581</v>
      </c>
      <c r="P76" s="1" t="s">
        <v>202</v>
      </c>
      <c r="Q76" s="1" t="s">
        <v>202</v>
      </c>
    </row>
    <row r="77" spans="3:17" x14ac:dyDescent="0.2">
      <c r="C77" s="1" t="s">
        <v>201</v>
      </c>
      <c r="D77" s="1" t="s">
        <v>393</v>
      </c>
      <c r="G77" s="1" t="s">
        <v>1329</v>
      </c>
      <c r="H77" s="42" t="s">
        <v>1502</v>
      </c>
      <c r="J77" s="41" t="s">
        <v>512</v>
      </c>
      <c r="K77" s="1" t="s">
        <v>781</v>
      </c>
      <c r="L77" s="1" t="s">
        <v>1582</v>
      </c>
      <c r="P77" s="1" t="s">
        <v>201</v>
      </c>
      <c r="Q77" s="1" t="s">
        <v>201</v>
      </c>
    </row>
    <row r="78" spans="3:17" x14ac:dyDescent="0.2">
      <c r="C78" s="1" t="s">
        <v>200</v>
      </c>
      <c r="D78" s="1" t="s">
        <v>3311</v>
      </c>
      <c r="G78" s="1" t="s">
        <v>1330</v>
      </c>
      <c r="J78" s="41" t="s">
        <v>513</v>
      </c>
      <c r="K78" s="1" t="s">
        <v>782</v>
      </c>
      <c r="L78" s="1" t="s">
        <v>1583</v>
      </c>
      <c r="P78" s="1" t="s">
        <v>200</v>
      </c>
      <c r="Q78" s="1" t="s">
        <v>200</v>
      </c>
    </row>
    <row r="79" spans="3:17" x14ac:dyDescent="0.2">
      <c r="C79" s="1" t="s">
        <v>199</v>
      </c>
      <c r="D79" s="1" t="s">
        <v>392</v>
      </c>
      <c r="G79" s="1" t="s">
        <v>1331</v>
      </c>
      <c r="J79" s="41" t="s">
        <v>514</v>
      </c>
      <c r="K79" s="1" t="s">
        <v>795</v>
      </c>
      <c r="L79" s="1" t="s">
        <v>1584</v>
      </c>
      <c r="P79" s="1" t="s">
        <v>199</v>
      </c>
      <c r="Q79" s="1" t="s">
        <v>199</v>
      </c>
    </row>
    <row r="80" spans="3:17" x14ac:dyDescent="0.2">
      <c r="C80" s="1" t="s">
        <v>198</v>
      </c>
      <c r="D80" s="1" t="s">
        <v>3312</v>
      </c>
      <c r="G80" s="1" t="s">
        <v>1332</v>
      </c>
      <c r="J80" s="41" t="s">
        <v>515</v>
      </c>
      <c r="K80" s="1" t="s">
        <v>783</v>
      </c>
      <c r="L80" s="1" t="s">
        <v>1585</v>
      </c>
      <c r="P80" s="1" t="s">
        <v>198</v>
      </c>
      <c r="Q80" s="1" t="s">
        <v>198</v>
      </c>
    </row>
    <row r="81" spans="3:17" x14ac:dyDescent="0.2">
      <c r="C81" s="1" t="s">
        <v>197</v>
      </c>
      <c r="D81" s="1" t="s">
        <v>3313</v>
      </c>
      <c r="G81" s="1" t="s">
        <v>1333</v>
      </c>
      <c r="J81" s="41" t="s">
        <v>516</v>
      </c>
      <c r="K81" s="1" t="s">
        <v>784</v>
      </c>
      <c r="L81" s="1" t="s">
        <v>1586</v>
      </c>
      <c r="P81" s="1" t="s">
        <v>197</v>
      </c>
      <c r="Q81" s="1" t="s">
        <v>197</v>
      </c>
    </row>
    <row r="82" spans="3:17" x14ac:dyDescent="0.2">
      <c r="C82" s="1" t="s">
        <v>196</v>
      </c>
      <c r="D82" s="1" t="s">
        <v>391</v>
      </c>
      <c r="G82" s="1" t="s">
        <v>1334</v>
      </c>
      <c r="J82" s="41" t="s">
        <v>517</v>
      </c>
      <c r="K82" s="1" t="s">
        <v>785</v>
      </c>
      <c r="L82" s="1" t="s">
        <v>1587</v>
      </c>
      <c r="P82" s="1" t="s">
        <v>196</v>
      </c>
      <c r="Q82" s="1" t="s">
        <v>196</v>
      </c>
    </row>
    <row r="83" spans="3:17" x14ac:dyDescent="0.2">
      <c r="C83" s="1" t="s">
        <v>195</v>
      </c>
      <c r="D83" s="1" t="s">
        <v>390</v>
      </c>
      <c r="G83" s="1" t="s">
        <v>1335</v>
      </c>
      <c r="J83" s="41" t="s">
        <v>518</v>
      </c>
      <c r="K83" s="1" t="s">
        <v>786</v>
      </c>
      <c r="L83" s="1" t="s">
        <v>1588</v>
      </c>
      <c r="P83" s="1" t="s">
        <v>195</v>
      </c>
      <c r="Q83" s="1" t="s">
        <v>195</v>
      </c>
    </row>
    <row r="84" spans="3:17" x14ac:dyDescent="0.2">
      <c r="C84" s="1" t="s">
        <v>194</v>
      </c>
      <c r="D84" s="1" t="s">
        <v>389</v>
      </c>
      <c r="G84" s="1" t="s">
        <v>1336</v>
      </c>
      <c r="J84" s="41" t="s">
        <v>519</v>
      </c>
      <c r="K84" s="1" t="s">
        <v>787</v>
      </c>
      <c r="L84" s="1" t="s">
        <v>1589</v>
      </c>
      <c r="P84" s="1" t="s">
        <v>194</v>
      </c>
      <c r="Q84" s="1" t="s">
        <v>194</v>
      </c>
    </row>
    <row r="85" spans="3:17" x14ac:dyDescent="0.2">
      <c r="C85" s="1" t="s">
        <v>193</v>
      </c>
      <c r="D85" s="1" t="s">
        <v>388</v>
      </c>
      <c r="G85" s="1" t="s">
        <v>1337</v>
      </c>
      <c r="J85" s="41" t="s">
        <v>520</v>
      </c>
      <c r="K85" s="1" t="s">
        <v>788</v>
      </c>
      <c r="L85" s="1" t="s">
        <v>1590</v>
      </c>
      <c r="P85" s="1" t="s">
        <v>193</v>
      </c>
      <c r="Q85" s="1" t="s">
        <v>193</v>
      </c>
    </row>
    <row r="86" spans="3:17" x14ac:dyDescent="0.2">
      <c r="C86" s="1" t="s">
        <v>192</v>
      </c>
      <c r="D86" s="1" t="s">
        <v>3314</v>
      </c>
      <c r="G86" s="1" t="s">
        <v>1338</v>
      </c>
      <c r="J86" s="41" t="s">
        <v>521</v>
      </c>
      <c r="K86" s="1" t="s">
        <v>789</v>
      </c>
      <c r="L86" s="1" t="s">
        <v>1591</v>
      </c>
      <c r="P86" s="1" t="s">
        <v>192</v>
      </c>
      <c r="Q86" s="1" t="s">
        <v>192</v>
      </c>
    </row>
    <row r="87" spans="3:17" x14ac:dyDescent="0.2">
      <c r="C87" s="1" t="s">
        <v>191</v>
      </c>
      <c r="D87" s="1" t="s">
        <v>3315</v>
      </c>
      <c r="G87" s="1" t="s">
        <v>1339</v>
      </c>
      <c r="J87" s="41" t="s">
        <v>522</v>
      </c>
      <c r="K87" s="1" t="s">
        <v>790</v>
      </c>
      <c r="L87" s="1" t="s">
        <v>1592</v>
      </c>
      <c r="P87" s="1" t="s">
        <v>191</v>
      </c>
      <c r="Q87" s="1" t="s">
        <v>191</v>
      </c>
    </row>
    <row r="88" spans="3:17" x14ac:dyDescent="0.2">
      <c r="C88" s="1" t="s">
        <v>190</v>
      </c>
      <c r="D88" s="1" t="s">
        <v>387</v>
      </c>
      <c r="G88" s="1" t="s">
        <v>1340</v>
      </c>
      <c r="J88" s="41" t="s">
        <v>523</v>
      </c>
      <c r="K88" s="1" t="s">
        <v>791</v>
      </c>
      <c r="L88" s="1" t="s">
        <v>1593</v>
      </c>
      <c r="P88" s="1" t="s">
        <v>190</v>
      </c>
      <c r="Q88" s="1" t="s">
        <v>190</v>
      </c>
    </row>
    <row r="89" spans="3:17" x14ac:dyDescent="0.2">
      <c r="C89" s="1" t="s">
        <v>189</v>
      </c>
      <c r="D89" s="1" t="s">
        <v>386</v>
      </c>
      <c r="G89" s="1" t="s">
        <v>1341</v>
      </c>
      <c r="J89" s="41" t="s">
        <v>524</v>
      </c>
      <c r="K89" s="1" t="s">
        <v>792</v>
      </c>
      <c r="L89" s="1" t="s">
        <v>1594</v>
      </c>
      <c r="P89" s="1" t="s">
        <v>189</v>
      </c>
      <c r="Q89" s="1" t="s">
        <v>189</v>
      </c>
    </row>
    <row r="90" spans="3:17" x14ac:dyDescent="0.2">
      <c r="C90" s="1" t="s">
        <v>188</v>
      </c>
      <c r="D90" s="1" t="s">
        <v>3316</v>
      </c>
      <c r="G90" s="1" t="s">
        <v>1342</v>
      </c>
      <c r="J90" s="41" t="s">
        <v>525</v>
      </c>
      <c r="K90" s="1" t="s">
        <v>793</v>
      </c>
      <c r="L90" s="1" t="s">
        <v>1595</v>
      </c>
      <c r="P90" s="1" t="s">
        <v>188</v>
      </c>
      <c r="Q90" s="1" t="s">
        <v>188</v>
      </c>
    </row>
    <row r="91" spans="3:17" x14ac:dyDescent="0.2">
      <c r="C91" s="1" t="s">
        <v>187</v>
      </c>
      <c r="D91" s="1" t="s">
        <v>3317</v>
      </c>
      <c r="G91" s="1" t="s">
        <v>1343</v>
      </c>
      <c r="J91" s="41" t="s">
        <v>526</v>
      </c>
      <c r="K91" s="1" t="s">
        <v>794</v>
      </c>
      <c r="L91" s="1" t="s">
        <v>1596</v>
      </c>
      <c r="P91" s="1" t="s">
        <v>187</v>
      </c>
      <c r="Q91" s="1" t="s">
        <v>187</v>
      </c>
    </row>
    <row r="92" spans="3:17" x14ac:dyDescent="0.2">
      <c r="C92" s="1" t="s">
        <v>186</v>
      </c>
      <c r="D92" s="1" t="s">
        <v>385</v>
      </c>
      <c r="G92" s="1" t="s">
        <v>1344</v>
      </c>
      <c r="J92" s="41" t="s">
        <v>527</v>
      </c>
      <c r="L92" s="1" t="s">
        <v>1597</v>
      </c>
      <c r="P92" s="1" t="s">
        <v>186</v>
      </c>
      <c r="Q92" s="1" t="s">
        <v>186</v>
      </c>
    </row>
    <row r="93" spans="3:17" x14ac:dyDescent="0.2">
      <c r="C93" s="1" t="s">
        <v>185</v>
      </c>
      <c r="D93" s="1" t="s">
        <v>3318</v>
      </c>
      <c r="G93" s="1" t="s">
        <v>1345</v>
      </c>
      <c r="J93" s="41" t="s">
        <v>528</v>
      </c>
      <c r="L93" s="1" t="s">
        <v>1598</v>
      </c>
      <c r="P93" s="1" t="s">
        <v>185</v>
      </c>
      <c r="Q93" s="1" t="s">
        <v>185</v>
      </c>
    </row>
    <row r="94" spans="3:17" x14ac:dyDescent="0.2">
      <c r="C94" s="1" t="s">
        <v>184</v>
      </c>
      <c r="D94" s="1" t="s">
        <v>3319</v>
      </c>
      <c r="G94" s="1" t="s">
        <v>1346</v>
      </c>
      <c r="J94" s="41" t="s">
        <v>529</v>
      </c>
      <c r="L94" s="1" t="s">
        <v>1599</v>
      </c>
      <c r="P94" s="1" t="s">
        <v>184</v>
      </c>
      <c r="Q94" s="1" t="s">
        <v>184</v>
      </c>
    </row>
    <row r="95" spans="3:17" x14ac:dyDescent="0.2">
      <c r="C95" s="1" t="s">
        <v>183</v>
      </c>
      <c r="D95" s="1" t="s">
        <v>3320</v>
      </c>
      <c r="G95" s="1" t="s">
        <v>1347</v>
      </c>
      <c r="J95" s="41" t="s">
        <v>530</v>
      </c>
      <c r="L95" s="1" t="s">
        <v>1600</v>
      </c>
      <c r="P95" s="1" t="s">
        <v>183</v>
      </c>
      <c r="Q95" s="1" t="s">
        <v>183</v>
      </c>
    </row>
    <row r="96" spans="3:17" x14ac:dyDescent="0.2">
      <c r="C96" s="1" t="s">
        <v>182</v>
      </c>
      <c r="D96" s="1" t="s">
        <v>3321</v>
      </c>
      <c r="G96" s="1" t="s">
        <v>1348</v>
      </c>
      <c r="J96" s="41" t="s">
        <v>531</v>
      </c>
      <c r="L96" s="1" t="s">
        <v>1601</v>
      </c>
      <c r="P96" s="1" t="s">
        <v>182</v>
      </c>
      <c r="Q96" s="1" t="s">
        <v>182</v>
      </c>
    </row>
    <row r="97" spans="3:17" x14ac:dyDescent="0.2">
      <c r="C97" s="1" t="s">
        <v>181</v>
      </c>
      <c r="D97" s="1" t="s">
        <v>3322</v>
      </c>
      <c r="G97" s="1" t="s">
        <v>1349</v>
      </c>
      <c r="J97" s="41" t="s">
        <v>532</v>
      </c>
      <c r="L97" s="1" t="s">
        <v>1602</v>
      </c>
      <c r="P97" s="1" t="s">
        <v>181</v>
      </c>
      <c r="Q97" s="1" t="s">
        <v>181</v>
      </c>
    </row>
    <row r="98" spans="3:17" x14ac:dyDescent="0.2">
      <c r="C98" s="1" t="s">
        <v>180</v>
      </c>
      <c r="D98" s="1" t="s">
        <v>3323</v>
      </c>
      <c r="G98" s="1" t="s">
        <v>1350</v>
      </c>
      <c r="J98" s="41" t="s">
        <v>533</v>
      </c>
      <c r="L98" s="1" t="s">
        <v>1603</v>
      </c>
      <c r="P98" s="1" t="s">
        <v>180</v>
      </c>
      <c r="Q98" s="1" t="s">
        <v>180</v>
      </c>
    </row>
    <row r="99" spans="3:17" x14ac:dyDescent="0.2">
      <c r="C99" s="1" t="s">
        <v>179</v>
      </c>
      <c r="D99" s="1" t="s">
        <v>384</v>
      </c>
      <c r="G99" s="1" t="s">
        <v>1351</v>
      </c>
      <c r="J99" s="41" t="s">
        <v>534</v>
      </c>
      <c r="L99" s="1" t="s">
        <v>1604</v>
      </c>
      <c r="P99" s="1" t="s">
        <v>179</v>
      </c>
      <c r="Q99" s="1" t="s">
        <v>179</v>
      </c>
    </row>
    <row r="100" spans="3:17" x14ac:dyDescent="0.2">
      <c r="C100" s="1" t="s">
        <v>178</v>
      </c>
      <c r="D100" s="1" t="s">
        <v>383</v>
      </c>
      <c r="G100" s="1" t="s">
        <v>1352</v>
      </c>
      <c r="J100" s="41" t="s">
        <v>535</v>
      </c>
      <c r="L100" s="1" t="s">
        <v>1605</v>
      </c>
      <c r="P100" s="1" t="s">
        <v>178</v>
      </c>
      <c r="Q100" s="1" t="s">
        <v>178</v>
      </c>
    </row>
    <row r="101" spans="3:17" x14ac:dyDescent="0.2">
      <c r="C101" s="1" t="s">
        <v>177</v>
      </c>
      <c r="D101" s="1" t="s">
        <v>382</v>
      </c>
      <c r="G101" s="1" t="s">
        <v>1353</v>
      </c>
      <c r="J101" s="41" t="s">
        <v>536</v>
      </c>
      <c r="L101" s="1" t="s">
        <v>1606</v>
      </c>
      <c r="P101" s="1" t="s">
        <v>177</v>
      </c>
      <c r="Q101" s="1" t="s">
        <v>177</v>
      </c>
    </row>
    <row r="102" spans="3:17" x14ac:dyDescent="0.2">
      <c r="C102" s="1" t="s">
        <v>176</v>
      </c>
      <c r="D102" s="1" t="s">
        <v>381</v>
      </c>
      <c r="G102" s="1" t="s">
        <v>1354</v>
      </c>
      <c r="J102" s="41" t="s">
        <v>537</v>
      </c>
      <c r="L102" s="1" t="s">
        <v>1607</v>
      </c>
      <c r="P102" s="1" t="s">
        <v>176</v>
      </c>
      <c r="Q102" s="1" t="s">
        <v>176</v>
      </c>
    </row>
    <row r="103" spans="3:17" x14ac:dyDescent="0.2">
      <c r="C103" s="1" t="s">
        <v>175</v>
      </c>
      <c r="D103" s="1" t="s">
        <v>3324</v>
      </c>
      <c r="G103" s="1" t="s">
        <v>1355</v>
      </c>
      <c r="J103" s="41" t="s">
        <v>538</v>
      </c>
      <c r="L103" s="1" t="s">
        <v>1608</v>
      </c>
      <c r="P103" s="1" t="s">
        <v>175</v>
      </c>
      <c r="Q103" s="1" t="s">
        <v>175</v>
      </c>
    </row>
    <row r="104" spans="3:17" x14ac:dyDescent="0.2">
      <c r="C104" s="1" t="s">
        <v>174</v>
      </c>
      <c r="D104" s="1" t="s">
        <v>380</v>
      </c>
      <c r="G104" s="1" t="s">
        <v>1356</v>
      </c>
      <c r="J104" s="41" t="s">
        <v>539</v>
      </c>
      <c r="L104" s="1" t="s">
        <v>1609</v>
      </c>
      <c r="P104" s="1" t="s">
        <v>174</v>
      </c>
      <c r="Q104" s="1" t="s">
        <v>174</v>
      </c>
    </row>
    <row r="105" spans="3:17" x14ac:dyDescent="0.2">
      <c r="C105" s="1" t="s">
        <v>173</v>
      </c>
      <c r="D105" s="1" t="s">
        <v>379</v>
      </c>
      <c r="G105" s="1" t="s">
        <v>1357</v>
      </c>
      <c r="J105" s="41" t="s">
        <v>540</v>
      </c>
      <c r="L105" s="1" t="s">
        <v>1610</v>
      </c>
      <c r="P105" s="1" t="s">
        <v>173</v>
      </c>
      <c r="Q105" s="1" t="s">
        <v>173</v>
      </c>
    </row>
    <row r="106" spans="3:17" x14ac:dyDescent="0.2">
      <c r="C106" s="1" t="s">
        <v>172</v>
      </c>
      <c r="D106" s="1" t="s">
        <v>3325</v>
      </c>
      <c r="G106" s="1" t="s">
        <v>1358</v>
      </c>
      <c r="J106" s="41" t="s">
        <v>541</v>
      </c>
      <c r="L106" s="1" t="s">
        <v>1611</v>
      </c>
      <c r="P106" s="1" t="s">
        <v>172</v>
      </c>
      <c r="Q106" s="1" t="s">
        <v>172</v>
      </c>
    </row>
    <row r="107" spans="3:17" x14ac:dyDescent="0.2">
      <c r="C107" s="1" t="s">
        <v>171</v>
      </c>
      <c r="D107" s="1" t="s">
        <v>3326</v>
      </c>
      <c r="G107" s="1" t="s">
        <v>1359</v>
      </c>
      <c r="J107" s="41" t="s">
        <v>542</v>
      </c>
      <c r="L107" s="1" t="s">
        <v>1612</v>
      </c>
      <c r="P107" s="1" t="s">
        <v>171</v>
      </c>
      <c r="Q107" s="1" t="s">
        <v>171</v>
      </c>
    </row>
    <row r="108" spans="3:17" x14ac:dyDescent="0.2">
      <c r="C108" s="1" t="s">
        <v>170</v>
      </c>
      <c r="D108" s="1" t="s">
        <v>378</v>
      </c>
      <c r="G108" s="1" t="s">
        <v>1360</v>
      </c>
      <c r="J108" s="41" t="s">
        <v>543</v>
      </c>
      <c r="L108" s="1" t="s">
        <v>1613</v>
      </c>
      <c r="P108" s="1" t="s">
        <v>170</v>
      </c>
      <c r="Q108" s="1" t="s">
        <v>170</v>
      </c>
    </row>
    <row r="109" spans="3:17" x14ac:dyDescent="0.2">
      <c r="C109" s="1" t="s">
        <v>169</v>
      </c>
      <c r="D109" s="1" t="s">
        <v>377</v>
      </c>
      <c r="G109" s="1" t="s">
        <v>1361</v>
      </c>
      <c r="J109" s="41" t="s">
        <v>544</v>
      </c>
      <c r="L109" s="1" t="s">
        <v>1614</v>
      </c>
      <c r="P109" s="1" t="s">
        <v>169</v>
      </c>
      <c r="Q109" s="1" t="s">
        <v>169</v>
      </c>
    </row>
    <row r="110" spans="3:17" x14ac:dyDescent="0.2">
      <c r="C110" s="1" t="s">
        <v>168</v>
      </c>
      <c r="D110" s="1" t="s">
        <v>376</v>
      </c>
      <c r="G110" s="1" t="s">
        <v>1362</v>
      </c>
      <c r="J110" s="41" t="s">
        <v>545</v>
      </c>
      <c r="L110" s="1" t="s">
        <v>1615</v>
      </c>
      <c r="P110" s="1" t="s">
        <v>168</v>
      </c>
      <c r="Q110" s="1" t="s">
        <v>168</v>
      </c>
    </row>
    <row r="111" spans="3:17" x14ac:dyDescent="0.2">
      <c r="C111" s="1" t="s">
        <v>167</v>
      </c>
      <c r="D111" s="1" t="s">
        <v>3327</v>
      </c>
      <c r="G111" s="1" t="s">
        <v>1363</v>
      </c>
      <c r="J111" s="41" t="s">
        <v>546</v>
      </c>
      <c r="L111" s="1" t="s">
        <v>1616</v>
      </c>
      <c r="P111" s="1" t="s">
        <v>167</v>
      </c>
      <c r="Q111" s="1" t="s">
        <v>167</v>
      </c>
    </row>
    <row r="112" spans="3:17" x14ac:dyDescent="0.2">
      <c r="C112" s="1" t="s">
        <v>166</v>
      </c>
      <c r="D112" s="1" t="s">
        <v>375</v>
      </c>
      <c r="G112" s="1" t="s">
        <v>1364</v>
      </c>
      <c r="J112" s="41" t="s">
        <v>547</v>
      </c>
      <c r="L112" s="1" t="s">
        <v>1617</v>
      </c>
      <c r="P112" s="1" t="s">
        <v>166</v>
      </c>
      <c r="Q112" s="1" t="s">
        <v>166</v>
      </c>
    </row>
    <row r="113" spans="3:17" x14ac:dyDescent="0.2">
      <c r="C113" s="1" t="s">
        <v>165</v>
      </c>
      <c r="D113" s="1" t="s">
        <v>374</v>
      </c>
      <c r="G113" s="1" t="s">
        <v>1365</v>
      </c>
      <c r="J113" s="41" t="s">
        <v>548</v>
      </c>
      <c r="L113" s="1" t="s">
        <v>1618</v>
      </c>
      <c r="P113" s="1" t="s">
        <v>165</v>
      </c>
      <c r="Q113" s="1" t="s">
        <v>165</v>
      </c>
    </row>
    <row r="114" spans="3:17" x14ac:dyDescent="0.2">
      <c r="C114" s="1" t="s">
        <v>164</v>
      </c>
      <c r="D114" s="1" t="s">
        <v>3328</v>
      </c>
      <c r="G114" s="1" t="s">
        <v>1366</v>
      </c>
      <c r="J114" s="41" t="s">
        <v>549</v>
      </c>
      <c r="L114" s="1" t="s">
        <v>1619</v>
      </c>
      <c r="P114" s="1" t="s">
        <v>164</v>
      </c>
      <c r="Q114" s="1" t="s">
        <v>164</v>
      </c>
    </row>
    <row r="115" spans="3:17" x14ac:dyDescent="0.2">
      <c r="C115" s="1" t="s">
        <v>163</v>
      </c>
      <c r="D115" s="1" t="s">
        <v>373</v>
      </c>
      <c r="G115" s="1" t="s">
        <v>1367</v>
      </c>
      <c r="J115" s="41" t="s">
        <v>550</v>
      </c>
      <c r="L115" s="1" t="s">
        <v>1620</v>
      </c>
      <c r="P115" s="1" t="s">
        <v>163</v>
      </c>
      <c r="Q115" s="1" t="s">
        <v>163</v>
      </c>
    </row>
    <row r="116" spans="3:17" x14ac:dyDescent="0.2">
      <c r="C116" s="1" t="s">
        <v>162</v>
      </c>
      <c r="D116" s="1" t="s">
        <v>3329</v>
      </c>
      <c r="G116" s="1" t="s">
        <v>1368</v>
      </c>
      <c r="J116" s="41" t="s">
        <v>551</v>
      </c>
      <c r="L116" s="1" t="s">
        <v>1621</v>
      </c>
      <c r="P116" s="1" t="s">
        <v>162</v>
      </c>
      <c r="Q116" s="1" t="s">
        <v>162</v>
      </c>
    </row>
    <row r="117" spans="3:17" x14ac:dyDescent="0.2">
      <c r="C117" s="1" t="s">
        <v>161</v>
      </c>
      <c r="D117" s="1" t="s">
        <v>3330</v>
      </c>
      <c r="G117" s="1" t="s">
        <v>1369</v>
      </c>
      <c r="J117" s="41" t="s">
        <v>552</v>
      </c>
      <c r="L117" s="1" t="s">
        <v>1622</v>
      </c>
      <c r="P117" s="1" t="s">
        <v>161</v>
      </c>
      <c r="Q117" s="1" t="s">
        <v>161</v>
      </c>
    </row>
    <row r="118" spans="3:17" x14ac:dyDescent="0.2">
      <c r="C118" s="1" t="s">
        <v>160</v>
      </c>
      <c r="D118" s="1" t="s">
        <v>3331</v>
      </c>
      <c r="G118" s="1" t="s">
        <v>1370</v>
      </c>
      <c r="J118" s="41" t="s">
        <v>553</v>
      </c>
      <c r="L118" s="1" t="s">
        <v>1623</v>
      </c>
      <c r="P118" s="1" t="s">
        <v>160</v>
      </c>
      <c r="Q118" s="1" t="s">
        <v>160</v>
      </c>
    </row>
    <row r="119" spans="3:17" x14ac:dyDescent="0.2">
      <c r="C119" s="1" t="s">
        <v>159</v>
      </c>
      <c r="D119" s="1" t="s">
        <v>3332</v>
      </c>
      <c r="G119" s="1" t="s">
        <v>1371</v>
      </c>
      <c r="J119" s="41" t="s">
        <v>554</v>
      </c>
      <c r="L119" s="1" t="s">
        <v>1624</v>
      </c>
      <c r="P119" s="1" t="s">
        <v>159</v>
      </c>
      <c r="Q119" s="1" t="s">
        <v>159</v>
      </c>
    </row>
    <row r="120" spans="3:17" x14ac:dyDescent="0.2">
      <c r="C120" s="1" t="s">
        <v>158</v>
      </c>
      <c r="D120" s="1" t="s">
        <v>372</v>
      </c>
      <c r="G120" s="1" t="s">
        <v>1372</v>
      </c>
      <c r="J120" s="41" t="s">
        <v>555</v>
      </c>
      <c r="L120" s="1" t="s">
        <v>1625</v>
      </c>
      <c r="P120" s="1" t="s">
        <v>158</v>
      </c>
      <c r="Q120" s="1" t="s">
        <v>158</v>
      </c>
    </row>
    <row r="121" spans="3:17" x14ac:dyDescent="0.2">
      <c r="C121" s="1" t="s">
        <v>157</v>
      </c>
      <c r="D121" s="1" t="s">
        <v>3333</v>
      </c>
      <c r="G121" s="1" t="s">
        <v>1373</v>
      </c>
      <c r="J121" s="41" t="s">
        <v>556</v>
      </c>
      <c r="L121" s="1" t="s">
        <v>1626</v>
      </c>
      <c r="P121" s="1" t="s">
        <v>157</v>
      </c>
      <c r="Q121" s="1" t="s">
        <v>157</v>
      </c>
    </row>
    <row r="122" spans="3:17" x14ac:dyDescent="0.2">
      <c r="C122" s="1" t="s">
        <v>156</v>
      </c>
      <c r="D122" s="1" t="s">
        <v>371</v>
      </c>
      <c r="G122" s="1" t="s">
        <v>1374</v>
      </c>
      <c r="J122" s="41" t="s">
        <v>557</v>
      </c>
      <c r="L122" s="1" t="s">
        <v>1627</v>
      </c>
      <c r="P122" s="1" t="s">
        <v>156</v>
      </c>
      <c r="Q122" s="1" t="s">
        <v>156</v>
      </c>
    </row>
    <row r="123" spans="3:17" x14ac:dyDescent="0.2">
      <c r="C123" s="1" t="s">
        <v>155</v>
      </c>
      <c r="D123" s="1" t="s">
        <v>370</v>
      </c>
      <c r="G123" s="1" t="s">
        <v>1375</v>
      </c>
      <c r="J123" s="41" t="s">
        <v>558</v>
      </c>
      <c r="L123" s="1" t="s">
        <v>1628</v>
      </c>
      <c r="P123" s="1" t="s">
        <v>155</v>
      </c>
      <c r="Q123" s="1" t="s">
        <v>155</v>
      </c>
    </row>
    <row r="124" spans="3:17" x14ac:dyDescent="0.2">
      <c r="C124" s="1" t="s">
        <v>154</v>
      </c>
      <c r="D124" s="1" t="s">
        <v>369</v>
      </c>
      <c r="G124" s="1" t="s">
        <v>1376</v>
      </c>
      <c r="J124" s="41" t="s">
        <v>559</v>
      </c>
      <c r="L124" s="1" t="s">
        <v>1629</v>
      </c>
      <c r="P124" s="1" t="s">
        <v>154</v>
      </c>
      <c r="Q124" s="1" t="s">
        <v>154</v>
      </c>
    </row>
    <row r="125" spans="3:17" x14ac:dyDescent="0.2">
      <c r="C125" s="1" t="s">
        <v>153</v>
      </c>
      <c r="D125" s="1" t="s">
        <v>3334</v>
      </c>
      <c r="G125" s="1" t="s">
        <v>1377</v>
      </c>
      <c r="J125" s="41" t="s">
        <v>560</v>
      </c>
      <c r="L125" s="1" t="s">
        <v>1630</v>
      </c>
      <c r="P125" s="1" t="s">
        <v>153</v>
      </c>
      <c r="Q125" s="1" t="s">
        <v>153</v>
      </c>
    </row>
    <row r="126" spans="3:17" x14ac:dyDescent="0.2">
      <c r="C126" s="1" t="s">
        <v>152</v>
      </c>
      <c r="D126" s="1" t="s">
        <v>368</v>
      </c>
      <c r="G126" s="1" t="s">
        <v>1378</v>
      </c>
      <c r="J126" s="41" t="s">
        <v>561</v>
      </c>
      <c r="L126" s="1" t="s">
        <v>1631</v>
      </c>
      <c r="P126" s="1" t="s">
        <v>152</v>
      </c>
      <c r="Q126" s="1" t="s">
        <v>152</v>
      </c>
    </row>
    <row r="127" spans="3:17" x14ac:dyDescent="0.2">
      <c r="C127" s="1" t="s">
        <v>151</v>
      </c>
      <c r="D127" s="1" t="s">
        <v>3335</v>
      </c>
      <c r="G127" s="1" t="s">
        <v>1379</v>
      </c>
      <c r="J127" s="41" t="s">
        <v>562</v>
      </c>
      <c r="L127" s="1" t="s">
        <v>1632</v>
      </c>
      <c r="P127" s="1" t="s">
        <v>151</v>
      </c>
      <c r="Q127" s="1" t="s">
        <v>151</v>
      </c>
    </row>
    <row r="128" spans="3:17" x14ac:dyDescent="0.2">
      <c r="C128" s="1" t="s">
        <v>150</v>
      </c>
      <c r="D128" s="1" t="s">
        <v>3336</v>
      </c>
      <c r="G128" s="1" t="s">
        <v>1380</v>
      </c>
      <c r="J128" s="41" t="s">
        <v>563</v>
      </c>
      <c r="L128" s="1" t="s">
        <v>1633</v>
      </c>
      <c r="P128" s="1" t="s">
        <v>150</v>
      </c>
      <c r="Q128" s="1" t="s">
        <v>150</v>
      </c>
    </row>
    <row r="129" spans="3:17" x14ac:dyDescent="0.2">
      <c r="C129" s="1" t="s">
        <v>149</v>
      </c>
      <c r="D129" s="1" t="s">
        <v>367</v>
      </c>
      <c r="J129" s="41" t="s">
        <v>564</v>
      </c>
      <c r="L129" s="1" t="s">
        <v>1634</v>
      </c>
      <c r="P129" s="1" t="s">
        <v>149</v>
      </c>
      <c r="Q129" s="1" t="s">
        <v>149</v>
      </c>
    </row>
    <row r="130" spans="3:17" x14ac:dyDescent="0.2">
      <c r="C130" s="1" t="s">
        <v>148</v>
      </c>
      <c r="D130" s="1" t="s">
        <v>366</v>
      </c>
      <c r="J130" s="41" t="s">
        <v>565</v>
      </c>
      <c r="L130" s="1" t="s">
        <v>1635</v>
      </c>
      <c r="P130" s="1" t="s">
        <v>148</v>
      </c>
      <c r="Q130" s="1" t="s">
        <v>148</v>
      </c>
    </row>
    <row r="131" spans="3:17" x14ac:dyDescent="0.2">
      <c r="C131" s="1" t="s">
        <v>147</v>
      </c>
      <c r="D131" s="1" t="s">
        <v>3337</v>
      </c>
      <c r="J131" s="41" t="s">
        <v>566</v>
      </c>
      <c r="L131" s="1" t="s">
        <v>1636</v>
      </c>
      <c r="P131" s="1" t="s">
        <v>147</v>
      </c>
      <c r="Q131" s="1" t="s">
        <v>147</v>
      </c>
    </row>
    <row r="132" spans="3:17" x14ac:dyDescent="0.2">
      <c r="C132" s="1" t="s">
        <v>146</v>
      </c>
      <c r="D132" s="1" t="s">
        <v>365</v>
      </c>
      <c r="J132" s="41" t="s">
        <v>567</v>
      </c>
      <c r="L132" s="1" t="s">
        <v>1637</v>
      </c>
      <c r="P132" s="1" t="s">
        <v>146</v>
      </c>
      <c r="Q132" s="1" t="s">
        <v>146</v>
      </c>
    </row>
    <row r="133" spans="3:17" x14ac:dyDescent="0.2">
      <c r="C133" s="1" t="s">
        <v>145</v>
      </c>
      <c r="D133" s="1" t="s">
        <v>3338</v>
      </c>
      <c r="J133" s="41" t="s">
        <v>568</v>
      </c>
      <c r="L133" s="1" t="s">
        <v>1638</v>
      </c>
      <c r="P133" s="1" t="s">
        <v>145</v>
      </c>
      <c r="Q133" s="1" t="s">
        <v>145</v>
      </c>
    </row>
    <row r="134" spans="3:17" x14ac:dyDescent="0.2">
      <c r="C134" s="1" t="s">
        <v>144</v>
      </c>
      <c r="D134" s="1" t="s">
        <v>364</v>
      </c>
      <c r="J134" s="41" t="s">
        <v>569</v>
      </c>
      <c r="L134" s="1" t="s">
        <v>1639</v>
      </c>
      <c r="P134" s="1" t="s">
        <v>144</v>
      </c>
      <c r="Q134" s="1" t="s">
        <v>144</v>
      </c>
    </row>
    <row r="135" spans="3:17" x14ac:dyDescent="0.2">
      <c r="C135" s="1" t="s">
        <v>143</v>
      </c>
      <c r="D135" s="1" t="s">
        <v>3339</v>
      </c>
      <c r="J135" s="41" t="s">
        <v>570</v>
      </c>
      <c r="L135" s="1" t="s">
        <v>1640</v>
      </c>
      <c r="P135" s="1" t="s">
        <v>143</v>
      </c>
      <c r="Q135" s="1" t="s">
        <v>143</v>
      </c>
    </row>
    <row r="136" spans="3:17" x14ac:dyDescent="0.2">
      <c r="C136" s="1" t="s">
        <v>142</v>
      </c>
      <c r="D136" s="1" t="s">
        <v>363</v>
      </c>
      <c r="J136" s="41" t="s">
        <v>571</v>
      </c>
      <c r="L136" s="1" t="s">
        <v>1641</v>
      </c>
      <c r="P136" s="1" t="s">
        <v>142</v>
      </c>
      <c r="Q136" s="1" t="s">
        <v>142</v>
      </c>
    </row>
    <row r="137" spans="3:17" x14ac:dyDescent="0.2">
      <c r="C137" s="1" t="s">
        <v>141</v>
      </c>
      <c r="D137" s="1" t="s">
        <v>3340</v>
      </c>
      <c r="J137" s="41" t="s">
        <v>572</v>
      </c>
      <c r="L137" s="1" t="s">
        <v>1642</v>
      </c>
      <c r="P137" s="1" t="s">
        <v>141</v>
      </c>
      <c r="Q137" s="1" t="s">
        <v>141</v>
      </c>
    </row>
    <row r="138" spans="3:17" x14ac:dyDescent="0.2">
      <c r="C138" s="1" t="s">
        <v>140</v>
      </c>
      <c r="D138" s="1" t="s">
        <v>3341</v>
      </c>
      <c r="J138" s="41" t="s">
        <v>573</v>
      </c>
      <c r="L138" s="1" t="s">
        <v>1643</v>
      </c>
      <c r="P138" s="1" t="s">
        <v>140</v>
      </c>
      <c r="Q138" s="1" t="s">
        <v>140</v>
      </c>
    </row>
    <row r="139" spans="3:17" x14ac:dyDescent="0.2">
      <c r="C139" s="1" t="s">
        <v>139</v>
      </c>
      <c r="D139" s="1" t="s">
        <v>3342</v>
      </c>
      <c r="J139" s="41" t="s">
        <v>574</v>
      </c>
      <c r="L139" s="1" t="s">
        <v>1644</v>
      </c>
      <c r="P139" s="1" t="s">
        <v>139</v>
      </c>
      <c r="Q139" s="1" t="s">
        <v>139</v>
      </c>
    </row>
    <row r="140" spans="3:17" x14ac:dyDescent="0.2">
      <c r="C140" s="1" t="s">
        <v>138</v>
      </c>
      <c r="D140" s="1" t="s">
        <v>3343</v>
      </c>
      <c r="J140" s="41" t="s">
        <v>575</v>
      </c>
      <c r="L140" s="1" t="s">
        <v>1645</v>
      </c>
      <c r="P140" s="1" t="s">
        <v>138</v>
      </c>
      <c r="Q140" s="1" t="s">
        <v>138</v>
      </c>
    </row>
    <row r="141" spans="3:17" x14ac:dyDescent="0.2">
      <c r="C141" s="1" t="s">
        <v>137</v>
      </c>
      <c r="D141" s="1" t="s">
        <v>3344</v>
      </c>
      <c r="J141" s="41" t="s">
        <v>576</v>
      </c>
      <c r="L141" s="1" t="s">
        <v>1646</v>
      </c>
      <c r="P141" s="1" t="s">
        <v>137</v>
      </c>
      <c r="Q141" s="1" t="s">
        <v>137</v>
      </c>
    </row>
    <row r="142" spans="3:17" x14ac:dyDescent="0.2">
      <c r="C142" s="1" t="s">
        <v>136</v>
      </c>
      <c r="D142" s="1" t="s">
        <v>3345</v>
      </c>
      <c r="J142" s="41" t="s">
        <v>577</v>
      </c>
      <c r="L142" s="1" t="s">
        <v>1647</v>
      </c>
      <c r="P142" s="1" t="s">
        <v>136</v>
      </c>
      <c r="Q142" s="1" t="s">
        <v>136</v>
      </c>
    </row>
    <row r="143" spans="3:17" x14ac:dyDescent="0.2">
      <c r="C143" s="1" t="s">
        <v>135</v>
      </c>
      <c r="D143" s="1" t="s">
        <v>3346</v>
      </c>
      <c r="J143" s="41" t="s">
        <v>578</v>
      </c>
      <c r="L143" s="1" t="s">
        <v>1648</v>
      </c>
      <c r="P143" s="1" t="s">
        <v>135</v>
      </c>
      <c r="Q143" s="1" t="s">
        <v>135</v>
      </c>
    </row>
    <row r="144" spans="3:17" x14ac:dyDescent="0.2">
      <c r="C144" s="1" t="s">
        <v>134</v>
      </c>
      <c r="D144" s="1" t="s">
        <v>3347</v>
      </c>
      <c r="J144" s="41" t="s">
        <v>579</v>
      </c>
      <c r="L144" s="1" t="s">
        <v>1649</v>
      </c>
      <c r="P144" s="1" t="s">
        <v>134</v>
      </c>
      <c r="Q144" s="1" t="s">
        <v>134</v>
      </c>
    </row>
    <row r="145" spans="3:17" x14ac:dyDescent="0.2">
      <c r="C145" s="1" t="s">
        <v>133</v>
      </c>
      <c r="D145" s="1" t="s">
        <v>3348</v>
      </c>
      <c r="J145" s="41" t="s">
        <v>580</v>
      </c>
      <c r="P145" s="1" t="s">
        <v>133</v>
      </c>
      <c r="Q145" s="1" t="s">
        <v>133</v>
      </c>
    </row>
    <row r="146" spans="3:17" x14ac:dyDescent="0.2">
      <c r="C146" s="1" t="s">
        <v>132</v>
      </c>
      <c r="D146" s="1" t="s">
        <v>3349</v>
      </c>
      <c r="J146" s="41" t="s">
        <v>581</v>
      </c>
      <c r="P146" s="1" t="s">
        <v>132</v>
      </c>
      <c r="Q146" s="1" t="s">
        <v>132</v>
      </c>
    </row>
    <row r="147" spans="3:17" x14ac:dyDescent="0.2">
      <c r="C147" s="1" t="s">
        <v>131</v>
      </c>
      <c r="D147" s="1" t="s">
        <v>3350</v>
      </c>
      <c r="J147" s="41" t="s">
        <v>582</v>
      </c>
      <c r="P147" s="1" t="s">
        <v>131</v>
      </c>
      <c r="Q147" s="1" t="s">
        <v>131</v>
      </c>
    </row>
    <row r="148" spans="3:17" x14ac:dyDescent="0.2">
      <c r="C148" s="1" t="s">
        <v>130</v>
      </c>
      <c r="D148" s="1" t="s">
        <v>3351</v>
      </c>
      <c r="J148" s="41" t="s">
        <v>583</v>
      </c>
      <c r="P148" s="1" t="s">
        <v>130</v>
      </c>
      <c r="Q148" s="1" t="s">
        <v>130</v>
      </c>
    </row>
    <row r="149" spans="3:17" x14ac:dyDescent="0.2">
      <c r="C149" s="1" t="s">
        <v>129</v>
      </c>
      <c r="D149" s="1" t="s">
        <v>3352</v>
      </c>
      <c r="J149" s="41" t="s">
        <v>584</v>
      </c>
      <c r="P149" s="1" t="s">
        <v>129</v>
      </c>
      <c r="Q149" s="1" t="s">
        <v>129</v>
      </c>
    </row>
    <row r="150" spans="3:17" x14ac:dyDescent="0.2">
      <c r="C150" s="1" t="s">
        <v>128</v>
      </c>
      <c r="D150" s="1" t="s">
        <v>3353</v>
      </c>
      <c r="J150" s="41" t="s">
        <v>585</v>
      </c>
      <c r="P150" s="1" t="s">
        <v>128</v>
      </c>
      <c r="Q150" s="1" t="s">
        <v>128</v>
      </c>
    </row>
    <row r="151" spans="3:17" x14ac:dyDescent="0.2">
      <c r="C151" s="1" t="s">
        <v>127</v>
      </c>
      <c r="D151" s="1" t="s">
        <v>3354</v>
      </c>
      <c r="J151" s="41" t="s">
        <v>586</v>
      </c>
      <c r="P151" s="1" t="s">
        <v>127</v>
      </c>
      <c r="Q151" s="1" t="s">
        <v>127</v>
      </c>
    </row>
    <row r="152" spans="3:17" x14ac:dyDescent="0.2">
      <c r="C152" s="1" t="s">
        <v>126</v>
      </c>
      <c r="D152" s="1" t="s">
        <v>3355</v>
      </c>
      <c r="J152" s="41" t="s">
        <v>587</v>
      </c>
      <c r="P152" s="1" t="s">
        <v>126</v>
      </c>
      <c r="Q152" s="1" t="s">
        <v>126</v>
      </c>
    </row>
    <row r="153" spans="3:17" x14ac:dyDescent="0.2">
      <c r="C153" s="1" t="s">
        <v>125</v>
      </c>
      <c r="D153" s="1" t="s">
        <v>3356</v>
      </c>
      <c r="J153" s="41" t="s">
        <v>588</v>
      </c>
      <c r="P153" s="1" t="s">
        <v>125</v>
      </c>
      <c r="Q153" s="1" t="s">
        <v>125</v>
      </c>
    </row>
    <row r="154" spans="3:17" x14ac:dyDescent="0.2">
      <c r="C154" s="1" t="s">
        <v>124</v>
      </c>
      <c r="D154" s="1" t="s">
        <v>3357</v>
      </c>
      <c r="J154" s="41" t="s">
        <v>589</v>
      </c>
      <c r="P154" s="1" t="s">
        <v>124</v>
      </c>
      <c r="Q154" s="1" t="s">
        <v>124</v>
      </c>
    </row>
    <row r="155" spans="3:17" x14ac:dyDescent="0.2">
      <c r="C155" s="1" t="s">
        <v>123</v>
      </c>
      <c r="D155" s="1" t="s">
        <v>3358</v>
      </c>
      <c r="J155" s="41" t="s">
        <v>590</v>
      </c>
      <c r="P155" s="1" t="s">
        <v>123</v>
      </c>
      <c r="Q155" s="1" t="s">
        <v>123</v>
      </c>
    </row>
    <row r="156" spans="3:17" x14ac:dyDescent="0.2">
      <c r="C156" s="1" t="s">
        <v>122</v>
      </c>
      <c r="D156" s="1" t="s">
        <v>3359</v>
      </c>
      <c r="J156" s="41" t="s">
        <v>591</v>
      </c>
      <c r="P156" s="1" t="s">
        <v>122</v>
      </c>
      <c r="Q156" s="1" t="s">
        <v>122</v>
      </c>
    </row>
    <row r="157" spans="3:17" x14ac:dyDescent="0.2">
      <c r="C157" s="1" t="s">
        <v>121</v>
      </c>
      <c r="D157" s="1" t="s">
        <v>362</v>
      </c>
      <c r="J157" s="41" t="s">
        <v>592</v>
      </c>
      <c r="P157" s="1" t="s">
        <v>121</v>
      </c>
      <c r="Q157" s="1" t="s">
        <v>121</v>
      </c>
    </row>
    <row r="158" spans="3:17" x14ac:dyDescent="0.2">
      <c r="C158" s="1" t="s">
        <v>120</v>
      </c>
      <c r="D158" s="1" t="s">
        <v>361</v>
      </c>
      <c r="J158" s="41" t="s">
        <v>593</v>
      </c>
      <c r="P158" s="1" t="s">
        <v>120</v>
      </c>
      <c r="Q158" s="1" t="s">
        <v>120</v>
      </c>
    </row>
    <row r="159" spans="3:17" x14ac:dyDescent="0.2">
      <c r="C159" s="1" t="s">
        <v>119</v>
      </c>
      <c r="D159" s="1" t="s">
        <v>360</v>
      </c>
      <c r="J159" s="41" t="s">
        <v>594</v>
      </c>
      <c r="P159" s="1" t="s">
        <v>119</v>
      </c>
      <c r="Q159" s="1" t="s">
        <v>119</v>
      </c>
    </row>
    <row r="160" spans="3:17" x14ac:dyDescent="0.2">
      <c r="C160" s="1" t="s">
        <v>118</v>
      </c>
      <c r="D160" s="1" t="s">
        <v>359</v>
      </c>
      <c r="J160" s="41" t="s">
        <v>595</v>
      </c>
      <c r="P160" s="1" t="s">
        <v>118</v>
      </c>
      <c r="Q160" s="1" t="s">
        <v>118</v>
      </c>
    </row>
    <row r="161" spans="3:17" x14ac:dyDescent="0.2">
      <c r="C161" s="1" t="s">
        <v>117</v>
      </c>
      <c r="D161" s="1" t="s">
        <v>358</v>
      </c>
      <c r="J161" s="41" t="s">
        <v>596</v>
      </c>
      <c r="P161" s="1" t="s">
        <v>117</v>
      </c>
      <c r="Q161" s="1" t="s">
        <v>117</v>
      </c>
    </row>
    <row r="162" spans="3:17" x14ac:dyDescent="0.2">
      <c r="C162" s="1" t="s">
        <v>116</v>
      </c>
      <c r="D162" s="1" t="s">
        <v>3360</v>
      </c>
      <c r="J162" s="41" t="s">
        <v>597</v>
      </c>
      <c r="P162" s="1" t="s">
        <v>116</v>
      </c>
      <c r="Q162" s="1" t="s">
        <v>116</v>
      </c>
    </row>
    <row r="163" spans="3:17" x14ac:dyDescent="0.2">
      <c r="C163" s="1" t="s">
        <v>115</v>
      </c>
      <c r="D163" s="1" t="s">
        <v>357</v>
      </c>
      <c r="J163" s="41" t="s">
        <v>598</v>
      </c>
      <c r="P163" s="1" t="s">
        <v>115</v>
      </c>
      <c r="Q163" s="1" t="s">
        <v>115</v>
      </c>
    </row>
    <row r="164" spans="3:17" x14ac:dyDescent="0.2">
      <c r="C164" s="1" t="s">
        <v>114</v>
      </c>
      <c r="D164" s="1" t="s">
        <v>3361</v>
      </c>
      <c r="J164" s="41" t="s">
        <v>599</v>
      </c>
      <c r="P164" s="1" t="s">
        <v>114</v>
      </c>
      <c r="Q164" s="1" t="s">
        <v>114</v>
      </c>
    </row>
    <row r="165" spans="3:17" x14ac:dyDescent="0.2">
      <c r="C165" s="1" t="s">
        <v>113</v>
      </c>
      <c r="D165" s="1" t="s">
        <v>3362</v>
      </c>
      <c r="J165" s="41" t="s">
        <v>600</v>
      </c>
      <c r="P165" s="1" t="s">
        <v>113</v>
      </c>
      <c r="Q165" s="1" t="s">
        <v>113</v>
      </c>
    </row>
    <row r="166" spans="3:17" x14ac:dyDescent="0.2">
      <c r="C166" s="1" t="s">
        <v>112</v>
      </c>
      <c r="D166" s="1" t="s">
        <v>356</v>
      </c>
      <c r="J166" s="41" t="s">
        <v>601</v>
      </c>
      <c r="P166" s="1" t="s">
        <v>112</v>
      </c>
      <c r="Q166" s="1" t="s">
        <v>112</v>
      </c>
    </row>
    <row r="167" spans="3:17" x14ac:dyDescent="0.2">
      <c r="C167" s="1" t="s">
        <v>111</v>
      </c>
      <c r="D167" s="1" t="s">
        <v>355</v>
      </c>
      <c r="J167" s="41" t="s">
        <v>602</v>
      </c>
      <c r="P167" s="1" t="s">
        <v>111</v>
      </c>
      <c r="Q167" s="1" t="s">
        <v>111</v>
      </c>
    </row>
    <row r="168" spans="3:17" x14ac:dyDescent="0.2">
      <c r="C168" s="1" t="s">
        <v>110</v>
      </c>
      <c r="D168" s="1" t="s">
        <v>354</v>
      </c>
      <c r="J168" s="41" t="s">
        <v>603</v>
      </c>
      <c r="P168" s="1" t="s">
        <v>110</v>
      </c>
      <c r="Q168" s="1" t="s">
        <v>110</v>
      </c>
    </row>
    <row r="169" spans="3:17" x14ac:dyDescent="0.2">
      <c r="C169" s="1" t="s">
        <v>109</v>
      </c>
      <c r="D169" s="1" t="s">
        <v>353</v>
      </c>
      <c r="J169" s="41" t="s">
        <v>604</v>
      </c>
      <c r="P169" s="1" t="s">
        <v>109</v>
      </c>
      <c r="Q169" s="1" t="s">
        <v>109</v>
      </c>
    </row>
    <row r="170" spans="3:17" x14ac:dyDescent="0.2">
      <c r="C170" s="1" t="s">
        <v>108</v>
      </c>
      <c r="D170" s="1" t="s">
        <v>3363</v>
      </c>
      <c r="J170" s="41" t="s">
        <v>605</v>
      </c>
      <c r="P170" s="1" t="s">
        <v>108</v>
      </c>
      <c r="Q170" s="1" t="s">
        <v>108</v>
      </c>
    </row>
    <row r="171" spans="3:17" x14ac:dyDescent="0.2">
      <c r="C171" s="1" t="s">
        <v>107</v>
      </c>
      <c r="D171" s="1" t="s">
        <v>3364</v>
      </c>
      <c r="J171" s="41" t="s">
        <v>606</v>
      </c>
      <c r="P171" s="1" t="s">
        <v>107</v>
      </c>
      <c r="Q171" s="1" t="s">
        <v>107</v>
      </c>
    </row>
    <row r="172" spans="3:17" x14ac:dyDescent="0.2">
      <c r="C172" s="1" t="s">
        <v>106</v>
      </c>
      <c r="D172" s="1" t="s">
        <v>352</v>
      </c>
      <c r="J172" s="41" t="s">
        <v>607</v>
      </c>
      <c r="P172" s="1" t="s">
        <v>106</v>
      </c>
      <c r="Q172" s="1" t="s">
        <v>106</v>
      </c>
    </row>
    <row r="173" spans="3:17" x14ac:dyDescent="0.2">
      <c r="C173" s="1" t="s">
        <v>105</v>
      </c>
      <c r="D173" s="1" t="s">
        <v>3365</v>
      </c>
      <c r="J173" s="41" t="s">
        <v>608</v>
      </c>
      <c r="P173" s="1" t="s">
        <v>105</v>
      </c>
      <c r="Q173" s="1" t="s">
        <v>105</v>
      </c>
    </row>
    <row r="174" spans="3:17" x14ac:dyDescent="0.2">
      <c r="C174" s="1" t="s">
        <v>104</v>
      </c>
      <c r="D174" s="1" t="s">
        <v>351</v>
      </c>
      <c r="J174" s="41" t="s">
        <v>609</v>
      </c>
      <c r="P174" s="1" t="s">
        <v>104</v>
      </c>
      <c r="Q174" s="1" t="s">
        <v>104</v>
      </c>
    </row>
    <row r="175" spans="3:17" x14ac:dyDescent="0.2">
      <c r="C175" s="1" t="s">
        <v>103</v>
      </c>
      <c r="D175" s="1" t="s">
        <v>3366</v>
      </c>
      <c r="J175" s="41" t="s">
        <v>610</v>
      </c>
      <c r="P175" s="1" t="s">
        <v>103</v>
      </c>
      <c r="Q175" s="1" t="s">
        <v>103</v>
      </c>
    </row>
    <row r="176" spans="3:17" x14ac:dyDescent="0.2">
      <c r="C176" s="1" t="s">
        <v>102</v>
      </c>
      <c r="D176" s="1" t="s">
        <v>350</v>
      </c>
      <c r="J176" s="41" t="s">
        <v>611</v>
      </c>
      <c r="P176" s="1" t="s">
        <v>102</v>
      </c>
      <c r="Q176" s="1" t="s">
        <v>102</v>
      </c>
    </row>
    <row r="177" spans="3:17" x14ac:dyDescent="0.2">
      <c r="C177" s="1" t="s">
        <v>101</v>
      </c>
      <c r="D177" s="1" t="s">
        <v>3367</v>
      </c>
      <c r="J177" s="41" t="s">
        <v>612</v>
      </c>
      <c r="P177" s="1" t="s">
        <v>101</v>
      </c>
      <c r="Q177" s="1" t="s">
        <v>101</v>
      </c>
    </row>
    <row r="178" spans="3:17" x14ac:dyDescent="0.2">
      <c r="C178" s="1" t="s">
        <v>100</v>
      </c>
      <c r="D178" s="1" t="s">
        <v>3368</v>
      </c>
      <c r="J178" s="41" t="s">
        <v>613</v>
      </c>
      <c r="P178" s="1" t="s">
        <v>100</v>
      </c>
      <c r="Q178" s="1" t="s">
        <v>100</v>
      </c>
    </row>
    <row r="179" spans="3:17" x14ac:dyDescent="0.2">
      <c r="C179" s="1" t="s">
        <v>99</v>
      </c>
      <c r="D179" s="1" t="s">
        <v>3369</v>
      </c>
      <c r="J179" s="41" t="s">
        <v>614</v>
      </c>
      <c r="P179" s="1" t="s">
        <v>99</v>
      </c>
      <c r="Q179" s="1" t="s">
        <v>99</v>
      </c>
    </row>
    <row r="180" spans="3:17" x14ac:dyDescent="0.2">
      <c r="C180" s="1" t="s">
        <v>98</v>
      </c>
      <c r="D180" s="1" t="s">
        <v>3370</v>
      </c>
      <c r="J180" s="41" t="s">
        <v>615</v>
      </c>
      <c r="P180" s="1" t="s">
        <v>98</v>
      </c>
      <c r="Q180" s="1" t="s">
        <v>98</v>
      </c>
    </row>
    <row r="181" spans="3:17" x14ac:dyDescent="0.2">
      <c r="C181" s="1" t="s">
        <v>97</v>
      </c>
      <c r="D181" s="1" t="s">
        <v>3371</v>
      </c>
      <c r="J181" s="41" t="s">
        <v>616</v>
      </c>
      <c r="P181" s="1" t="s">
        <v>97</v>
      </c>
      <c r="Q181" s="1" t="s">
        <v>97</v>
      </c>
    </row>
    <row r="182" spans="3:17" x14ac:dyDescent="0.2">
      <c r="C182" s="1" t="s">
        <v>96</v>
      </c>
      <c r="D182" s="1" t="s">
        <v>3372</v>
      </c>
      <c r="J182" s="41" t="s">
        <v>617</v>
      </c>
      <c r="P182" s="1" t="s">
        <v>96</v>
      </c>
      <c r="Q182" s="1" t="s">
        <v>96</v>
      </c>
    </row>
    <row r="183" spans="3:17" x14ac:dyDescent="0.2">
      <c r="C183" s="1" t="s">
        <v>95</v>
      </c>
      <c r="D183" s="1" t="s">
        <v>3373</v>
      </c>
      <c r="J183" s="41" t="s">
        <v>618</v>
      </c>
      <c r="P183" s="1" t="s">
        <v>95</v>
      </c>
      <c r="Q183" s="1" t="s">
        <v>95</v>
      </c>
    </row>
    <row r="184" spans="3:17" x14ac:dyDescent="0.2">
      <c r="C184" s="1" t="s">
        <v>94</v>
      </c>
      <c r="D184" s="1" t="s">
        <v>3374</v>
      </c>
      <c r="J184" s="41" t="s">
        <v>619</v>
      </c>
      <c r="P184" s="1" t="s">
        <v>94</v>
      </c>
      <c r="Q184" s="1" t="s">
        <v>94</v>
      </c>
    </row>
    <row r="185" spans="3:17" x14ac:dyDescent="0.2">
      <c r="C185" s="1" t="s">
        <v>93</v>
      </c>
      <c r="D185" s="1" t="s">
        <v>3375</v>
      </c>
      <c r="J185" s="41" t="s">
        <v>620</v>
      </c>
      <c r="P185" s="1" t="s">
        <v>93</v>
      </c>
      <c r="Q185" s="1" t="s">
        <v>93</v>
      </c>
    </row>
    <row r="186" spans="3:17" x14ac:dyDescent="0.2">
      <c r="C186" s="1" t="s">
        <v>92</v>
      </c>
      <c r="D186" s="1" t="s">
        <v>3376</v>
      </c>
      <c r="J186" s="41" t="s">
        <v>621</v>
      </c>
      <c r="P186" s="1" t="s">
        <v>92</v>
      </c>
      <c r="Q186" s="1" t="s">
        <v>92</v>
      </c>
    </row>
    <row r="187" spans="3:17" x14ac:dyDescent="0.2">
      <c r="C187" s="1" t="s">
        <v>91</v>
      </c>
      <c r="D187" s="1" t="s">
        <v>3377</v>
      </c>
      <c r="J187" s="41" t="s">
        <v>622</v>
      </c>
      <c r="P187" s="1" t="s">
        <v>91</v>
      </c>
      <c r="Q187" s="1" t="s">
        <v>91</v>
      </c>
    </row>
    <row r="188" spans="3:17" x14ac:dyDescent="0.2">
      <c r="C188" s="1" t="s">
        <v>90</v>
      </c>
      <c r="D188" s="1" t="s">
        <v>3378</v>
      </c>
      <c r="J188" s="41" t="s">
        <v>623</v>
      </c>
      <c r="P188" s="1" t="s">
        <v>90</v>
      </c>
      <c r="Q188" s="1" t="s">
        <v>90</v>
      </c>
    </row>
    <row r="189" spans="3:17" x14ac:dyDescent="0.2">
      <c r="C189" s="1" t="s">
        <v>89</v>
      </c>
      <c r="D189" s="1" t="s">
        <v>3379</v>
      </c>
      <c r="J189" s="41" t="s">
        <v>624</v>
      </c>
      <c r="P189" s="1" t="s">
        <v>89</v>
      </c>
      <c r="Q189" s="1" t="s">
        <v>89</v>
      </c>
    </row>
    <row r="190" spans="3:17" x14ac:dyDescent="0.2">
      <c r="C190" s="1" t="s">
        <v>88</v>
      </c>
      <c r="D190" s="1" t="s">
        <v>3380</v>
      </c>
      <c r="J190" s="41" t="s">
        <v>625</v>
      </c>
      <c r="P190" s="1" t="s">
        <v>88</v>
      </c>
      <c r="Q190" s="1" t="s">
        <v>88</v>
      </c>
    </row>
    <row r="191" spans="3:17" x14ac:dyDescent="0.2">
      <c r="C191" s="1" t="s">
        <v>87</v>
      </c>
      <c r="D191" s="1" t="s">
        <v>3381</v>
      </c>
      <c r="J191" s="41" t="s">
        <v>626</v>
      </c>
      <c r="P191" s="1" t="s">
        <v>87</v>
      </c>
      <c r="Q191" s="1" t="s">
        <v>87</v>
      </c>
    </row>
    <row r="192" spans="3:17" x14ac:dyDescent="0.2">
      <c r="C192" s="1" t="s">
        <v>86</v>
      </c>
      <c r="D192" s="1" t="s">
        <v>3382</v>
      </c>
      <c r="J192" s="41" t="s">
        <v>627</v>
      </c>
      <c r="P192" s="1" t="s">
        <v>86</v>
      </c>
      <c r="Q192" s="1" t="s">
        <v>86</v>
      </c>
    </row>
    <row r="193" spans="3:17" x14ac:dyDescent="0.2">
      <c r="C193" s="1" t="s">
        <v>85</v>
      </c>
      <c r="D193" s="1" t="s">
        <v>3383</v>
      </c>
      <c r="J193" s="41" t="s">
        <v>628</v>
      </c>
      <c r="P193" s="1" t="s">
        <v>85</v>
      </c>
      <c r="Q193" s="1" t="s">
        <v>85</v>
      </c>
    </row>
    <row r="194" spans="3:17" x14ac:dyDescent="0.2">
      <c r="C194" s="1" t="s">
        <v>84</v>
      </c>
      <c r="D194" s="1" t="s">
        <v>349</v>
      </c>
      <c r="J194" s="41" t="s">
        <v>629</v>
      </c>
      <c r="P194" s="1" t="s">
        <v>84</v>
      </c>
      <c r="Q194" s="1" t="s">
        <v>84</v>
      </c>
    </row>
    <row r="195" spans="3:17" x14ac:dyDescent="0.2">
      <c r="C195" s="1" t="s">
        <v>83</v>
      </c>
      <c r="D195" s="1" t="s">
        <v>3384</v>
      </c>
      <c r="J195" s="41" t="s">
        <v>630</v>
      </c>
      <c r="P195" s="1" t="s">
        <v>83</v>
      </c>
      <c r="Q195" s="1" t="s">
        <v>83</v>
      </c>
    </row>
    <row r="196" spans="3:17" x14ac:dyDescent="0.2">
      <c r="C196" s="1" t="s">
        <v>82</v>
      </c>
      <c r="D196" s="1" t="s">
        <v>348</v>
      </c>
      <c r="J196" s="41" t="s">
        <v>632</v>
      </c>
      <c r="P196" s="1" t="s">
        <v>82</v>
      </c>
      <c r="Q196" s="1" t="s">
        <v>82</v>
      </c>
    </row>
    <row r="197" spans="3:17" x14ac:dyDescent="0.2">
      <c r="C197" s="1" t="s">
        <v>81</v>
      </c>
      <c r="D197" s="1" t="s">
        <v>347</v>
      </c>
      <c r="J197" s="41" t="s">
        <v>633</v>
      </c>
      <c r="P197" s="1" t="s">
        <v>81</v>
      </c>
      <c r="Q197" s="1" t="s">
        <v>81</v>
      </c>
    </row>
    <row r="198" spans="3:17" x14ac:dyDescent="0.2">
      <c r="C198" s="1" t="s">
        <v>80</v>
      </c>
      <c r="D198" s="1" t="s">
        <v>346</v>
      </c>
      <c r="J198" s="41" t="s">
        <v>634</v>
      </c>
      <c r="P198" s="1" t="s">
        <v>80</v>
      </c>
      <c r="Q198" s="1" t="s">
        <v>80</v>
      </c>
    </row>
    <row r="199" spans="3:17" x14ac:dyDescent="0.2">
      <c r="C199" s="1" t="s">
        <v>79</v>
      </c>
      <c r="D199" s="1" t="s">
        <v>345</v>
      </c>
      <c r="J199" s="41" t="s">
        <v>635</v>
      </c>
      <c r="P199" s="1" t="s">
        <v>79</v>
      </c>
      <c r="Q199" s="1" t="s">
        <v>79</v>
      </c>
    </row>
    <row r="200" spans="3:17" x14ac:dyDescent="0.2">
      <c r="C200" s="1" t="s">
        <v>78</v>
      </c>
      <c r="D200" s="1" t="s">
        <v>344</v>
      </c>
      <c r="J200" s="41" t="s">
        <v>636</v>
      </c>
      <c r="P200" s="1" t="s">
        <v>78</v>
      </c>
      <c r="Q200" s="1" t="s">
        <v>78</v>
      </c>
    </row>
    <row r="201" spans="3:17" x14ac:dyDescent="0.2">
      <c r="C201" s="1" t="s">
        <v>77</v>
      </c>
      <c r="D201" s="1" t="s">
        <v>3385</v>
      </c>
      <c r="J201" s="41" t="s">
        <v>637</v>
      </c>
      <c r="P201" s="1" t="s">
        <v>77</v>
      </c>
      <c r="Q201" s="1" t="s">
        <v>77</v>
      </c>
    </row>
    <row r="202" spans="3:17" x14ac:dyDescent="0.2">
      <c r="C202" s="1" t="s">
        <v>76</v>
      </c>
      <c r="D202" s="1" t="s">
        <v>3386</v>
      </c>
      <c r="J202" s="41" t="s">
        <v>638</v>
      </c>
      <c r="P202" s="1" t="s">
        <v>76</v>
      </c>
      <c r="Q202" s="1" t="s">
        <v>76</v>
      </c>
    </row>
    <row r="203" spans="3:17" x14ac:dyDescent="0.2">
      <c r="C203" s="1" t="s">
        <v>75</v>
      </c>
      <c r="D203" s="1" t="s">
        <v>3387</v>
      </c>
      <c r="J203" s="41" t="s">
        <v>639</v>
      </c>
      <c r="P203" s="1" t="s">
        <v>75</v>
      </c>
      <c r="Q203" s="1" t="s">
        <v>75</v>
      </c>
    </row>
    <row r="204" spans="3:17" x14ac:dyDescent="0.2">
      <c r="C204" s="1" t="s">
        <v>74</v>
      </c>
      <c r="D204" s="1" t="s">
        <v>3388</v>
      </c>
      <c r="J204" s="41" t="s">
        <v>640</v>
      </c>
      <c r="P204" s="1" t="s">
        <v>74</v>
      </c>
      <c r="Q204" s="1" t="s">
        <v>74</v>
      </c>
    </row>
    <row r="205" spans="3:17" x14ac:dyDescent="0.2">
      <c r="C205" s="1" t="s">
        <v>73</v>
      </c>
      <c r="D205" s="1" t="s">
        <v>3389</v>
      </c>
      <c r="J205" s="41" t="s">
        <v>641</v>
      </c>
      <c r="P205" s="1" t="s">
        <v>73</v>
      </c>
      <c r="Q205" s="1" t="s">
        <v>73</v>
      </c>
    </row>
    <row r="206" spans="3:17" x14ac:dyDescent="0.2">
      <c r="C206" s="1" t="s">
        <v>72</v>
      </c>
      <c r="D206" s="1" t="s">
        <v>343</v>
      </c>
      <c r="J206" s="41" t="s">
        <v>642</v>
      </c>
      <c r="P206" s="1" t="s">
        <v>72</v>
      </c>
      <c r="Q206" s="1" t="s">
        <v>72</v>
      </c>
    </row>
    <row r="207" spans="3:17" x14ac:dyDescent="0.2">
      <c r="C207" s="1" t="s">
        <v>71</v>
      </c>
      <c r="D207" s="1" t="s">
        <v>342</v>
      </c>
      <c r="J207" s="41" t="s">
        <v>643</v>
      </c>
      <c r="P207" s="1" t="s">
        <v>71</v>
      </c>
      <c r="Q207" s="1" t="s">
        <v>71</v>
      </c>
    </row>
    <row r="208" spans="3:17" x14ac:dyDescent="0.2">
      <c r="C208" s="1" t="s">
        <v>70</v>
      </c>
      <c r="D208" s="1" t="s">
        <v>3390</v>
      </c>
      <c r="J208" s="41" t="s">
        <v>644</v>
      </c>
      <c r="P208" s="1" t="s">
        <v>70</v>
      </c>
      <c r="Q208" s="1" t="s">
        <v>70</v>
      </c>
    </row>
    <row r="209" spans="3:17" x14ac:dyDescent="0.2">
      <c r="C209" s="1" t="s">
        <v>69</v>
      </c>
      <c r="D209" s="1" t="s">
        <v>3391</v>
      </c>
      <c r="J209" s="41" t="s">
        <v>645</v>
      </c>
      <c r="P209" s="1" t="s">
        <v>69</v>
      </c>
      <c r="Q209" s="1" t="s">
        <v>69</v>
      </c>
    </row>
    <row r="210" spans="3:17" x14ac:dyDescent="0.2">
      <c r="C210" s="1" t="s">
        <v>68</v>
      </c>
      <c r="D210" s="1" t="s">
        <v>341</v>
      </c>
      <c r="J210" s="41" t="s">
        <v>646</v>
      </c>
      <c r="P210" s="1" t="s">
        <v>68</v>
      </c>
      <c r="Q210" s="1" t="s">
        <v>68</v>
      </c>
    </row>
    <row r="211" spans="3:17" x14ac:dyDescent="0.2">
      <c r="C211" s="1" t="s">
        <v>67</v>
      </c>
      <c r="D211" s="1" t="s">
        <v>340</v>
      </c>
      <c r="J211" s="41" t="s">
        <v>647</v>
      </c>
      <c r="P211" s="1" t="s">
        <v>67</v>
      </c>
      <c r="Q211" s="1" t="s">
        <v>67</v>
      </c>
    </row>
    <row r="212" spans="3:17" x14ac:dyDescent="0.2">
      <c r="C212" s="1" t="s">
        <v>66</v>
      </c>
      <c r="D212" s="1" t="s">
        <v>3392</v>
      </c>
      <c r="J212" s="41" t="s">
        <v>648</v>
      </c>
      <c r="P212" s="1" t="s">
        <v>66</v>
      </c>
      <c r="Q212" s="1" t="s">
        <v>66</v>
      </c>
    </row>
    <row r="213" spans="3:17" x14ac:dyDescent="0.2">
      <c r="C213" s="1" t="s">
        <v>65</v>
      </c>
      <c r="D213" s="1" t="s">
        <v>339</v>
      </c>
      <c r="J213" s="41" t="s">
        <v>649</v>
      </c>
      <c r="P213" s="1" t="s">
        <v>65</v>
      </c>
      <c r="Q213" s="1" t="s">
        <v>65</v>
      </c>
    </row>
    <row r="214" spans="3:17" x14ac:dyDescent="0.2">
      <c r="C214" s="1" t="s">
        <v>64</v>
      </c>
      <c r="D214" s="1" t="s">
        <v>3393</v>
      </c>
      <c r="J214" s="41" t="s">
        <v>650</v>
      </c>
      <c r="P214" s="1" t="s">
        <v>64</v>
      </c>
      <c r="Q214" s="1" t="s">
        <v>64</v>
      </c>
    </row>
    <row r="215" spans="3:17" x14ac:dyDescent="0.2">
      <c r="C215" s="1" t="s">
        <v>63</v>
      </c>
      <c r="D215" s="1" t="s">
        <v>3394</v>
      </c>
      <c r="J215" s="41" t="s">
        <v>651</v>
      </c>
      <c r="P215" s="1" t="s">
        <v>63</v>
      </c>
      <c r="Q215" s="1" t="s">
        <v>63</v>
      </c>
    </row>
    <row r="216" spans="3:17" x14ac:dyDescent="0.2">
      <c r="C216" s="1" t="s">
        <v>62</v>
      </c>
      <c r="D216" s="1" t="s">
        <v>3395</v>
      </c>
      <c r="J216" s="41" t="s">
        <v>652</v>
      </c>
      <c r="P216" s="1" t="s">
        <v>62</v>
      </c>
      <c r="Q216" s="1" t="s">
        <v>62</v>
      </c>
    </row>
    <row r="217" spans="3:17" x14ac:dyDescent="0.2">
      <c r="C217" s="1" t="s">
        <v>61</v>
      </c>
      <c r="D217" s="1" t="s">
        <v>3396</v>
      </c>
      <c r="J217" s="41" t="s">
        <v>653</v>
      </c>
      <c r="P217" s="1" t="s">
        <v>61</v>
      </c>
      <c r="Q217" s="1" t="s">
        <v>61</v>
      </c>
    </row>
    <row r="218" spans="3:17" x14ac:dyDescent="0.2">
      <c r="C218" s="1" t="s">
        <v>60</v>
      </c>
      <c r="D218" s="1" t="s">
        <v>3397</v>
      </c>
      <c r="J218" s="41" t="s">
        <v>654</v>
      </c>
      <c r="P218" s="1" t="s">
        <v>60</v>
      </c>
      <c r="Q218" s="1" t="s">
        <v>60</v>
      </c>
    </row>
    <row r="219" spans="3:17" x14ac:dyDescent="0.2">
      <c r="C219" s="1" t="s">
        <v>59</v>
      </c>
      <c r="D219" s="1" t="s">
        <v>3398</v>
      </c>
      <c r="J219" s="41" t="s">
        <v>655</v>
      </c>
      <c r="P219" s="1" t="s">
        <v>59</v>
      </c>
      <c r="Q219" s="1" t="s">
        <v>59</v>
      </c>
    </row>
    <row r="220" spans="3:17" x14ac:dyDescent="0.2">
      <c r="C220" s="1" t="s">
        <v>58</v>
      </c>
      <c r="D220" s="1" t="s">
        <v>338</v>
      </c>
      <c r="J220" s="41" t="s">
        <v>656</v>
      </c>
      <c r="P220" s="1" t="s">
        <v>58</v>
      </c>
      <c r="Q220" s="1" t="s">
        <v>58</v>
      </c>
    </row>
    <row r="221" spans="3:17" x14ac:dyDescent="0.2">
      <c r="C221" s="1" t="s">
        <v>57</v>
      </c>
      <c r="D221" s="1" t="s">
        <v>337</v>
      </c>
      <c r="J221" s="41" t="s">
        <v>657</v>
      </c>
      <c r="P221" s="1" t="s">
        <v>57</v>
      </c>
      <c r="Q221" s="1" t="s">
        <v>57</v>
      </c>
    </row>
    <row r="222" spans="3:17" x14ac:dyDescent="0.2">
      <c r="C222" s="1" t="s">
        <v>56</v>
      </c>
      <c r="D222" s="1" t="s">
        <v>3399</v>
      </c>
      <c r="J222" s="41" t="s">
        <v>658</v>
      </c>
      <c r="P222" s="1" t="s">
        <v>56</v>
      </c>
      <c r="Q222" s="1" t="s">
        <v>56</v>
      </c>
    </row>
    <row r="223" spans="3:17" x14ac:dyDescent="0.2">
      <c r="C223" s="1" t="s">
        <v>55</v>
      </c>
      <c r="D223" s="1" t="s">
        <v>3400</v>
      </c>
      <c r="J223" s="41" t="s">
        <v>659</v>
      </c>
      <c r="P223" s="1" t="s">
        <v>55</v>
      </c>
      <c r="Q223" s="1" t="s">
        <v>55</v>
      </c>
    </row>
    <row r="224" spans="3:17" x14ac:dyDescent="0.2">
      <c r="C224" s="1" t="s">
        <v>54</v>
      </c>
      <c r="D224" s="1" t="s">
        <v>336</v>
      </c>
      <c r="J224" s="41" t="s">
        <v>660</v>
      </c>
      <c r="P224" s="1" t="s">
        <v>54</v>
      </c>
      <c r="Q224" s="1" t="s">
        <v>54</v>
      </c>
    </row>
    <row r="225" spans="3:17" x14ac:dyDescent="0.2">
      <c r="C225" s="1" t="s">
        <v>53</v>
      </c>
      <c r="D225" s="1" t="s">
        <v>335</v>
      </c>
      <c r="J225" s="41" t="s">
        <v>661</v>
      </c>
      <c r="P225" s="1" t="s">
        <v>53</v>
      </c>
      <c r="Q225" s="1" t="s">
        <v>53</v>
      </c>
    </row>
    <row r="226" spans="3:17" x14ac:dyDescent="0.2">
      <c r="C226" s="1" t="s">
        <v>52</v>
      </c>
      <c r="D226" s="1" t="s">
        <v>334</v>
      </c>
      <c r="J226" s="41" t="s">
        <v>662</v>
      </c>
      <c r="P226" s="1" t="s">
        <v>52</v>
      </c>
      <c r="Q226" s="1" t="s">
        <v>52</v>
      </c>
    </row>
    <row r="227" spans="3:17" x14ac:dyDescent="0.2">
      <c r="C227" s="1" t="s">
        <v>51</v>
      </c>
      <c r="D227" s="1" t="s">
        <v>333</v>
      </c>
      <c r="J227" s="41" t="s">
        <v>663</v>
      </c>
      <c r="P227" s="1" t="s">
        <v>51</v>
      </c>
      <c r="Q227" s="1" t="s">
        <v>51</v>
      </c>
    </row>
    <row r="228" spans="3:17" x14ac:dyDescent="0.2">
      <c r="C228" s="1" t="s">
        <v>50</v>
      </c>
      <c r="D228" s="1" t="s">
        <v>332</v>
      </c>
      <c r="J228" s="41" t="s">
        <v>664</v>
      </c>
      <c r="P228" s="1" t="s">
        <v>50</v>
      </c>
      <c r="Q228" s="1" t="s">
        <v>50</v>
      </c>
    </row>
    <row r="229" spans="3:17" x14ac:dyDescent="0.2">
      <c r="C229" s="1" t="s">
        <v>49</v>
      </c>
      <c r="D229" s="1" t="s">
        <v>331</v>
      </c>
      <c r="J229" s="41" t="s">
        <v>665</v>
      </c>
      <c r="P229" s="1" t="s">
        <v>49</v>
      </c>
      <c r="Q229" s="1" t="s">
        <v>49</v>
      </c>
    </row>
    <row r="230" spans="3:17" x14ac:dyDescent="0.2">
      <c r="C230" s="1" t="s">
        <v>48</v>
      </c>
      <c r="D230" s="1" t="s">
        <v>330</v>
      </c>
      <c r="J230" s="41" t="s">
        <v>666</v>
      </c>
      <c r="P230" s="1" t="s">
        <v>48</v>
      </c>
      <c r="Q230" s="1" t="s">
        <v>48</v>
      </c>
    </row>
    <row r="231" spans="3:17" x14ac:dyDescent="0.2">
      <c r="C231" s="1" t="s">
        <v>47</v>
      </c>
      <c r="D231" s="1" t="s">
        <v>329</v>
      </c>
      <c r="J231" s="41" t="s">
        <v>667</v>
      </c>
      <c r="P231" s="1" t="s">
        <v>47</v>
      </c>
      <c r="Q231" s="1" t="s">
        <v>47</v>
      </c>
    </row>
    <row r="232" spans="3:17" x14ac:dyDescent="0.2">
      <c r="C232" s="1" t="s">
        <v>46</v>
      </c>
      <c r="D232" s="1" t="s">
        <v>328</v>
      </c>
      <c r="J232" s="41" t="s">
        <v>668</v>
      </c>
      <c r="P232" s="1" t="s">
        <v>46</v>
      </c>
      <c r="Q232" s="1" t="s">
        <v>46</v>
      </c>
    </row>
    <row r="233" spans="3:17" x14ac:dyDescent="0.2">
      <c r="C233" s="1" t="s">
        <v>45</v>
      </c>
      <c r="D233" s="1" t="s">
        <v>3401</v>
      </c>
      <c r="J233" s="41" t="s">
        <v>669</v>
      </c>
      <c r="P233" s="1" t="s">
        <v>45</v>
      </c>
      <c r="Q233" s="1" t="s">
        <v>45</v>
      </c>
    </row>
    <row r="234" spans="3:17" x14ac:dyDescent="0.2">
      <c r="C234" s="1" t="s">
        <v>44</v>
      </c>
      <c r="D234" s="1" t="s">
        <v>327</v>
      </c>
      <c r="J234" s="41" t="s">
        <v>670</v>
      </c>
      <c r="P234" s="1" t="s">
        <v>44</v>
      </c>
      <c r="Q234" s="1" t="s">
        <v>44</v>
      </c>
    </row>
    <row r="235" spans="3:17" x14ac:dyDescent="0.2">
      <c r="C235" s="1" t="s">
        <v>43</v>
      </c>
      <c r="D235" s="1" t="s">
        <v>326</v>
      </c>
      <c r="J235" s="41" t="s">
        <v>671</v>
      </c>
      <c r="P235" s="1" t="s">
        <v>43</v>
      </c>
      <c r="Q235" s="1" t="s">
        <v>43</v>
      </c>
    </row>
    <row r="236" spans="3:17" x14ac:dyDescent="0.2">
      <c r="C236" s="1" t="s">
        <v>42</v>
      </c>
      <c r="D236" s="1" t="s">
        <v>325</v>
      </c>
      <c r="J236" s="41" t="s">
        <v>672</v>
      </c>
      <c r="P236" s="1" t="s">
        <v>42</v>
      </c>
      <c r="Q236" s="1" t="s">
        <v>42</v>
      </c>
    </row>
    <row r="237" spans="3:17" x14ac:dyDescent="0.2">
      <c r="C237" s="1" t="s">
        <v>41</v>
      </c>
      <c r="D237" s="1" t="s">
        <v>324</v>
      </c>
      <c r="J237" s="41" t="s">
        <v>673</v>
      </c>
      <c r="P237" s="1" t="s">
        <v>41</v>
      </c>
      <c r="Q237" s="1" t="s">
        <v>41</v>
      </c>
    </row>
    <row r="238" spans="3:17" x14ac:dyDescent="0.2">
      <c r="C238" s="1" t="s">
        <v>40</v>
      </c>
      <c r="D238" s="1" t="s">
        <v>3402</v>
      </c>
      <c r="J238" s="41" t="s">
        <v>674</v>
      </c>
      <c r="P238" s="1" t="s">
        <v>40</v>
      </c>
      <c r="Q238" s="1" t="s">
        <v>40</v>
      </c>
    </row>
    <row r="239" spans="3:17" x14ac:dyDescent="0.2">
      <c r="C239" s="1" t="s">
        <v>39</v>
      </c>
      <c r="D239" s="1" t="s">
        <v>3403</v>
      </c>
      <c r="J239" s="41" t="s">
        <v>675</v>
      </c>
      <c r="P239" s="1" t="s">
        <v>39</v>
      </c>
      <c r="Q239" s="1" t="s">
        <v>39</v>
      </c>
    </row>
    <row r="240" spans="3:17" x14ac:dyDescent="0.2">
      <c r="C240" s="1" t="s">
        <v>38</v>
      </c>
      <c r="D240" s="1" t="s">
        <v>3404</v>
      </c>
      <c r="J240" s="41" t="s">
        <v>676</v>
      </c>
      <c r="P240" s="1" t="s">
        <v>38</v>
      </c>
      <c r="Q240" s="1" t="s">
        <v>38</v>
      </c>
    </row>
    <row r="241" spans="3:17" x14ac:dyDescent="0.2">
      <c r="C241" s="1" t="s">
        <v>37</v>
      </c>
      <c r="D241" s="1" t="s">
        <v>3405</v>
      </c>
      <c r="J241" s="41" t="s">
        <v>677</v>
      </c>
      <c r="P241" s="1" t="s">
        <v>37</v>
      </c>
      <c r="Q241" s="1" t="s">
        <v>37</v>
      </c>
    </row>
    <row r="242" spans="3:17" x14ac:dyDescent="0.2">
      <c r="C242" s="1" t="s">
        <v>36</v>
      </c>
      <c r="D242" s="1" t="s">
        <v>323</v>
      </c>
      <c r="J242" s="41" t="s">
        <v>678</v>
      </c>
      <c r="P242" s="1" t="s">
        <v>36</v>
      </c>
      <c r="Q242" s="1" t="s">
        <v>36</v>
      </c>
    </row>
    <row r="243" spans="3:17" x14ac:dyDescent="0.2">
      <c r="C243" s="1" t="s">
        <v>35</v>
      </c>
      <c r="D243" s="1" t="s">
        <v>322</v>
      </c>
      <c r="J243" s="41" t="s">
        <v>679</v>
      </c>
      <c r="P243" s="1" t="s">
        <v>35</v>
      </c>
      <c r="Q243" s="1" t="s">
        <v>35</v>
      </c>
    </row>
    <row r="244" spans="3:17" x14ac:dyDescent="0.2">
      <c r="C244" s="1" t="s">
        <v>34</v>
      </c>
      <c r="D244" s="1" t="s">
        <v>3406</v>
      </c>
      <c r="J244" s="41" t="s">
        <v>680</v>
      </c>
      <c r="P244" s="1" t="s">
        <v>34</v>
      </c>
      <c r="Q244" s="1" t="s">
        <v>34</v>
      </c>
    </row>
    <row r="245" spans="3:17" x14ac:dyDescent="0.2">
      <c r="C245" s="1" t="s">
        <v>33</v>
      </c>
      <c r="D245" s="1" t="s">
        <v>3407</v>
      </c>
      <c r="J245" s="41" t="s">
        <v>681</v>
      </c>
      <c r="P245" s="1" t="s">
        <v>33</v>
      </c>
      <c r="Q245" s="1" t="s">
        <v>33</v>
      </c>
    </row>
    <row r="246" spans="3:17" x14ac:dyDescent="0.2">
      <c r="C246" s="1" t="s">
        <v>32</v>
      </c>
      <c r="D246" s="1" t="s">
        <v>3408</v>
      </c>
      <c r="J246" s="41" t="s">
        <v>682</v>
      </c>
      <c r="P246" s="1" t="s">
        <v>32</v>
      </c>
      <c r="Q246" s="1" t="s">
        <v>32</v>
      </c>
    </row>
    <row r="247" spans="3:17" x14ac:dyDescent="0.2">
      <c r="C247" s="1" t="s">
        <v>31</v>
      </c>
      <c r="D247" s="1" t="s">
        <v>3409</v>
      </c>
      <c r="J247" s="41" t="s">
        <v>683</v>
      </c>
      <c r="P247" s="1" t="s">
        <v>31</v>
      </c>
      <c r="Q247" s="1" t="s">
        <v>31</v>
      </c>
    </row>
    <row r="248" spans="3:17" x14ac:dyDescent="0.2">
      <c r="C248" s="1" t="s">
        <v>30</v>
      </c>
      <c r="D248" s="1" t="s">
        <v>3410</v>
      </c>
      <c r="J248" s="41" t="s">
        <v>684</v>
      </c>
      <c r="P248" s="1" t="s">
        <v>30</v>
      </c>
      <c r="Q248" s="1" t="s">
        <v>30</v>
      </c>
    </row>
    <row r="249" spans="3:17" x14ac:dyDescent="0.2">
      <c r="C249" s="1" t="s">
        <v>29</v>
      </c>
      <c r="D249" s="1" t="s">
        <v>321</v>
      </c>
      <c r="J249" s="41" t="s">
        <v>685</v>
      </c>
      <c r="P249" s="1" t="s">
        <v>29</v>
      </c>
      <c r="Q249" s="1" t="s">
        <v>29</v>
      </c>
    </row>
    <row r="250" spans="3:17" x14ac:dyDescent="0.2">
      <c r="C250" s="1" t="s">
        <v>28</v>
      </c>
      <c r="D250" s="1" t="s">
        <v>320</v>
      </c>
      <c r="J250" s="41" t="s">
        <v>691</v>
      </c>
      <c r="P250" s="1" t="s">
        <v>28</v>
      </c>
      <c r="Q250" s="1" t="s">
        <v>28</v>
      </c>
    </row>
    <row r="251" spans="3:17" x14ac:dyDescent="0.2">
      <c r="C251" s="1" t="s">
        <v>27</v>
      </c>
      <c r="D251" s="1" t="s">
        <v>3411</v>
      </c>
      <c r="J251" s="41" t="s">
        <v>692</v>
      </c>
      <c r="P251" s="1" t="s">
        <v>27</v>
      </c>
      <c r="Q251" s="1" t="s">
        <v>27</v>
      </c>
    </row>
    <row r="252" spans="3:17" x14ac:dyDescent="0.2">
      <c r="C252" s="1" t="s">
        <v>26</v>
      </c>
      <c r="D252" s="1" t="s">
        <v>3412</v>
      </c>
      <c r="J252" s="41" t="s">
        <v>693</v>
      </c>
      <c r="P252" s="1" t="s">
        <v>26</v>
      </c>
      <c r="Q252" s="1" t="s">
        <v>26</v>
      </c>
    </row>
    <row r="253" spans="3:17" x14ac:dyDescent="0.2">
      <c r="C253" s="1" t="s">
        <v>25</v>
      </c>
      <c r="D253" s="1" t="s">
        <v>319</v>
      </c>
      <c r="J253" s="41" t="s">
        <v>694</v>
      </c>
      <c r="P253" s="1" t="s">
        <v>25</v>
      </c>
      <c r="Q253" s="1" t="s">
        <v>25</v>
      </c>
    </row>
    <row r="254" spans="3:17" x14ac:dyDescent="0.2">
      <c r="C254" s="1" t="s">
        <v>24</v>
      </c>
      <c r="D254" s="1" t="s">
        <v>3413</v>
      </c>
      <c r="J254" s="41" t="s">
        <v>695</v>
      </c>
      <c r="P254" s="1" t="s">
        <v>24</v>
      </c>
      <c r="Q254" s="1" t="s">
        <v>24</v>
      </c>
    </row>
    <row r="255" spans="3:17" x14ac:dyDescent="0.2">
      <c r="C255" s="1" t="s">
        <v>23</v>
      </c>
      <c r="D255" s="1" t="s">
        <v>3414</v>
      </c>
      <c r="J255" s="41" t="s">
        <v>696</v>
      </c>
      <c r="P255" s="1" t="s">
        <v>23</v>
      </c>
      <c r="Q255" s="1" t="s">
        <v>23</v>
      </c>
    </row>
    <row r="256" spans="3:17" x14ac:dyDescent="0.2">
      <c r="C256" s="1" t="s">
        <v>22</v>
      </c>
      <c r="D256" s="1" t="s">
        <v>3415</v>
      </c>
      <c r="J256" s="41" t="s">
        <v>697</v>
      </c>
      <c r="P256" s="1" t="s">
        <v>22</v>
      </c>
      <c r="Q256" s="1" t="s">
        <v>22</v>
      </c>
    </row>
    <row r="257" spans="3:17" x14ac:dyDescent="0.2">
      <c r="C257" s="1" t="s">
        <v>21</v>
      </c>
      <c r="D257" s="1" t="s">
        <v>3416</v>
      </c>
      <c r="J257" s="41" t="s">
        <v>698</v>
      </c>
      <c r="P257" s="1" t="s">
        <v>21</v>
      </c>
      <c r="Q257" s="1" t="s">
        <v>21</v>
      </c>
    </row>
    <row r="258" spans="3:17" x14ac:dyDescent="0.2">
      <c r="C258" s="1" t="s">
        <v>20</v>
      </c>
      <c r="D258" s="1" t="s">
        <v>3417</v>
      </c>
      <c r="J258" s="41" t="s">
        <v>699</v>
      </c>
      <c r="P258" s="1" t="s">
        <v>20</v>
      </c>
      <c r="Q258" s="1" t="s">
        <v>20</v>
      </c>
    </row>
    <row r="259" spans="3:17" x14ac:dyDescent="0.2">
      <c r="C259" s="1" t="s">
        <v>19</v>
      </c>
      <c r="D259" s="1" t="s">
        <v>318</v>
      </c>
      <c r="J259" s="41" t="s">
        <v>700</v>
      </c>
      <c r="P259" s="1" t="s">
        <v>19</v>
      </c>
      <c r="Q259" s="1" t="s">
        <v>19</v>
      </c>
    </row>
    <row r="260" spans="3:17" x14ac:dyDescent="0.2">
      <c r="C260" s="1" t="s">
        <v>18</v>
      </c>
      <c r="D260" s="1" t="s">
        <v>317</v>
      </c>
      <c r="J260" s="41" t="s">
        <v>701</v>
      </c>
      <c r="P260" s="1" t="s">
        <v>18</v>
      </c>
      <c r="Q260" s="1" t="s">
        <v>18</v>
      </c>
    </row>
    <row r="261" spans="3:17" x14ac:dyDescent="0.2">
      <c r="C261" s="1" t="s">
        <v>17</v>
      </c>
      <c r="D261" s="1" t="s">
        <v>316</v>
      </c>
      <c r="J261" s="41" t="s">
        <v>702</v>
      </c>
      <c r="P261" s="1" t="s">
        <v>17</v>
      </c>
      <c r="Q261" s="1" t="s">
        <v>17</v>
      </c>
    </row>
    <row r="262" spans="3:17" x14ac:dyDescent="0.2">
      <c r="C262" s="1" t="s">
        <v>16</v>
      </c>
      <c r="D262" s="1" t="s">
        <v>3418</v>
      </c>
      <c r="J262" s="41" t="s">
        <v>703</v>
      </c>
      <c r="P262" s="1" t="s">
        <v>16</v>
      </c>
      <c r="Q262" s="1" t="s">
        <v>16</v>
      </c>
    </row>
    <row r="263" spans="3:17" x14ac:dyDescent="0.2">
      <c r="C263" s="1" t="s">
        <v>15</v>
      </c>
      <c r="D263" s="1" t="s">
        <v>3419</v>
      </c>
      <c r="J263" s="41" t="s">
        <v>704</v>
      </c>
      <c r="P263" s="1" t="s">
        <v>15</v>
      </c>
      <c r="Q263" s="1" t="s">
        <v>15</v>
      </c>
    </row>
    <row r="264" spans="3:17" x14ac:dyDescent="0.2">
      <c r="C264" s="1" t="s">
        <v>14</v>
      </c>
      <c r="D264" s="1" t="s">
        <v>3420</v>
      </c>
      <c r="J264" s="41" t="s">
        <v>705</v>
      </c>
      <c r="P264" s="1" t="s">
        <v>14</v>
      </c>
      <c r="Q264" s="1" t="s">
        <v>14</v>
      </c>
    </row>
    <row r="265" spans="3:17" x14ac:dyDescent="0.2">
      <c r="C265" s="1" t="s">
        <v>13</v>
      </c>
      <c r="D265" s="1" t="s">
        <v>3421</v>
      </c>
      <c r="J265" s="41" t="s">
        <v>706</v>
      </c>
      <c r="P265" s="1" t="s">
        <v>13</v>
      </c>
      <c r="Q265" s="1" t="s">
        <v>13</v>
      </c>
    </row>
    <row r="266" spans="3:17" x14ac:dyDescent="0.2">
      <c r="C266" s="1" t="s">
        <v>12</v>
      </c>
      <c r="D266" s="1" t="s">
        <v>315</v>
      </c>
      <c r="J266" s="41" t="s">
        <v>707</v>
      </c>
      <c r="P266" s="1" t="s">
        <v>12</v>
      </c>
      <c r="Q266" s="1" t="s">
        <v>12</v>
      </c>
    </row>
    <row r="267" spans="3:17" x14ac:dyDescent="0.2">
      <c r="C267" s="1" t="s">
        <v>11</v>
      </c>
      <c r="D267" s="1" t="s">
        <v>314</v>
      </c>
      <c r="J267" s="41" t="s">
        <v>708</v>
      </c>
      <c r="P267" s="1" t="s">
        <v>11</v>
      </c>
      <c r="Q267" s="1" t="s">
        <v>11</v>
      </c>
    </row>
    <row r="268" spans="3:17" x14ac:dyDescent="0.2">
      <c r="C268" s="1" t="s">
        <v>10</v>
      </c>
      <c r="D268" s="1" t="s">
        <v>313</v>
      </c>
      <c r="J268" s="41" t="s">
        <v>709</v>
      </c>
      <c r="P268" s="1" t="s">
        <v>10</v>
      </c>
      <c r="Q268" s="1" t="s">
        <v>10</v>
      </c>
    </row>
    <row r="269" spans="3:17" x14ac:dyDescent="0.2">
      <c r="C269" s="1" t="s">
        <v>9</v>
      </c>
      <c r="D269" s="1" t="s">
        <v>3422</v>
      </c>
      <c r="J269" s="41" t="s">
        <v>710</v>
      </c>
      <c r="P269" s="1" t="s">
        <v>9</v>
      </c>
      <c r="Q269" s="1" t="s">
        <v>9</v>
      </c>
    </row>
    <row r="270" spans="3:17" x14ac:dyDescent="0.2">
      <c r="J270" s="41" t="s">
        <v>795</v>
      </c>
    </row>
    <row r="271" spans="3:17" x14ac:dyDescent="0.2">
      <c r="J271" s="41" t="s">
        <v>1507</v>
      </c>
    </row>
    <row r="272" spans="3:17" x14ac:dyDescent="0.2">
      <c r="J272" s="41" t="s">
        <v>1508</v>
      </c>
    </row>
    <row r="273" spans="10:10" x14ac:dyDescent="0.2">
      <c r="J273" s="41" t="s">
        <v>711</v>
      </c>
    </row>
    <row r="274" spans="10:10" x14ac:dyDescent="0.2">
      <c r="J274" s="41" t="s">
        <v>712</v>
      </c>
    </row>
    <row r="275" spans="10:10" x14ac:dyDescent="0.2">
      <c r="J275" s="41" t="s">
        <v>713</v>
      </c>
    </row>
  </sheetData>
  <sheetProtection algorithmName="SHA-512" hashValue="+ix64UjC8b+G1e9HrLj/vKAH66nvU2Ohf1C+YJ759QUVDEle9ySF7d3dR4io6LEclJ/85wibCXAXTeaT1PsrtA==" saltValue="UD6Up8rm4dRJiTFvBzE/LA==" spinCount="100000" sheet="1" selectLockedCells="1" selectUnlockedCells="1"/>
  <pageMargins left="0.7" right="0.7" top="0.78740157499999996" bottom="0.78740157499999996" header="0.3" footer="0.3"/>
  <pageSetup paperSize="9" orientation="portrait" r:id="rId1"/>
  <customProperties>
    <customPr name="_pios_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88C76-7467-4ADD-AAC8-2AE1B6A0B3BC}">
  <dimension ref="B4:O1942"/>
  <sheetViews>
    <sheetView topLeftCell="A1891" zoomScale="55" zoomScaleNormal="55" workbookViewId="0">
      <selection activeCell="B9" sqref="B9:G9"/>
    </sheetView>
  </sheetViews>
  <sheetFormatPr defaultColWidth="8.85546875" defaultRowHeight="12.75" x14ac:dyDescent="0.2"/>
  <cols>
    <col min="2" max="2" width="41.85546875" bestFit="1" customWidth="1"/>
    <col min="3" max="3" width="9.85546875" bestFit="1" customWidth="1"/>
    <col min="4" max="4" width="21.42578125" bestFit="1" customWidth="1"/>
    <col min="5" max="5" width="25" bestFit="1" customWidth="1"/>
    <col min="6" max="6" width="58.140625" bestFit="1" customWidth="1"/>
    <col min="7" max="7" width="12.5703125" bestFit="1" customWidth="1"/>
    <col min="8" max="8" width="7.42578125" customWidth="1"/>
    <col min="9" max="9" width="20.5703125" bestFit="1" customWidth="1"/>
    <col min="10" max="10" width="17.42578125" bestFit="1" customWidth="1"/>
    <col min="11" max="11" width="2.42578125" bestFit="1" customWidth="1"/>
    <col min="12" max="12" width="16.5703125" bestFit="1" customWidth="1"/>
    <col min="13" max="13" width="17.140625" bestFit="1" customWidth="1"/>
    <col min="14" max="15" width="18.42578125" bestFit="1" customWidth="1"/>
  </cols>
  <sheetData>
    <row r="4" spans="2:14" x14ac:dyDescent="0.2">
      <c r="N4" t="s">
        <v>1689</v>
      </c>
    </row>
    <row r="5" spans="2:14" x14ac:dyDescent="0.2">
      <c r="N5" t="s">
        <v>1690</v>
      </c>
    </row>
    <row r="6" spans="2:14" x14ac:dyDescent="0.2">
      <c r="B6" t="s">
        <v>275</v>
      </c>
      <c r="C6" t="s">
        <v>2799</v>
      </c>
      <c r="D6" t="s">
        <v>2800</v>
      </c>
      <c r="E6" t="s">
        <v>2801</v>
      </c>
      <c r="F6" t="s">
        <v>1254</v>
      </c>
      <c r="G6" t="s">
        <v>1240</v>
      </c>
      <c r="H6" t="s">
        <v>1238</v>
      </c>
      <c r="I6" t="s">
        <v>1239</v>
      </c>
      <c r="J6" t="s">
        <v>1255</v>
      </c>
      <c r="N6" t="s">
        <v>1691</v>
      </c>
    </row>
    <row r="7" spans="2:14" x14ac:dyDescent="0.2">
      <c r="B7" t="s">
        <v>803</v>
      </c>
      <c r="C7" t="s">
        <v>1705</v>
      </c>
      <c r="D7" t="s">
        <v>824</v>
      </c>
      <c r="E7" t="s">
        <v>2802</v>
      </c>
      <c r="F7" t="str">
        <f t="shared" ref="F7:F70" si="0">SUBSTITUTE(B7&amp;C7&amp;E7," ","")</f>
        <v>WideFlangeSolidColumnsMetricW1120x498</v>
      </c>
      <c r="G7" s="34">
        <v>149</v>
      </c>
      <c r="H7" s="34">
        <v>2.25</v>
      </c>
      <c r="I7" s="34">
        <v>12.4</v>
      </c>
      <c r="J7" t="s">
        <v>1246</v>
      </c>
      <c r="K7">
        <v>1</v>
      </c>
    </row>
    <row r="8" spans="2:14" x14ac:dyDescent="0.2">
      <c r="B8" t="s">
        <v>803</v>
      </c>
      <c r="C8" t="s">
        <v>1705</v>
      </c>
      <c r="D8" t="s">
        <v>825</v>
      </c>
      <c r="E8" t="s">
        <v>2803</v>
      </c>
      <c r="F8" t="str">
        <f t="shared" si="0"/>
        <v>WideFlangeSolidColumnsMetricW1120x432</v>
      </c>
      <c r="G8" s="34">
        <v>147</v>
      </c>
      <c r="H8" s="34">
        <v>1.97</v>
      </c>
      <c r="I8" s="34">
        <v>12.3</v>
      </c>
      <c r="J8" t="s">
        <v>1246</v>
      </c>
      <c r="K8">
        <v>1</v>
      </c>
    </row>
    <row r="9" spans="2:14" x14ac:dyDescent="0.2">
      <c r="B9" t="s">
        <v>803</v>
      </c>
      <c r="C9" t="s">
        <v>1705</v>
      </c>
      <c r="D9" t="s">
        <v>826</v>
      </c>
      <c r="E9" t="s">
        <v>2804</v>
      </c>
      <c r="F9" t="str">
        <f t="shared" si="0"/>
        <v>WideFlangeSolidColumnsMetricW1120x390</v>
      </c>
      <c r="G9" s="34">
        <v>147</v>
      </c>
      <c r="H9" s="34">
        <v>1.78</v>
      </c>
      <c r="I9" s="34">
        <v>12.3</v>
      </c>
      <c r="J9" t="s">
        <v>1246</v>
      </c>
      <c r="K9">
        <v>1</v>
      </c>
    </row>
    <row r="10" spans="2:14" x14ac:dyDescent="0.2">
      <c r="B10" t="s">
        <v>803</v>
      </c>
      <c r="C10" t="s">
        <v>1705</v>
      </c>
      <c r="D10" t="s">
        <v>827</v>
      </c>
      <c r="E10" t="s">
        <v>2805</v>
      </c>
      <c r="F10" t="str">
        <f t="shared" si="0"/>
        <v>WideFlangeSolidColumnsMetricW1120x342</v>
      </c>
      <c r="G10" s="34">
        <v>146</v>
      </c>
      <c r="H10" s="34">
        <v>1.58</v>
      </c>
      <c r="I10" s="34">
        <v>12.2</v>
      </c>
      <c r="J10" t="s">
        <v>1246</v>
      </c>
      <c r="K10">
        <v>1</v>
      </c>
    </row>
    <row r="11" spans="2:14" x14ac:dyDescent="0.2">
      <c r="B11" t="s">
        <v>803</v>
      </c>
      <c r="C11" t="s">
        <v>1705</v>
      </c>
      <c r="D11" t="s">
        <v>828</v>
      </c>
      <c r="E11" t="s">
        <v>2806</v>
      </c>
      <c r="F11" t="str">
        <f t="shared" si="0"/>
        <v>WideFlangeSolidColumnsMetricW1000x883</v>
      </c>
      <c r="G11" s="34">
        <v>147</v>
      </c>
      <c r="H11" s="34">
        <v>4.03</v>
      </c>
      <c r="I11" s="34">
        <v>12.3</v>
      </c>
      <c r="J11" t="s">
        <v>1246</v>
      </c>
      <c r="K11">
        <v>1</v>
      </c>
    </row>
    <row r="12" spans="2:14" x14ac:dyDescent="0.2">
      <c r="B12" t="s">
        <v>803</v>
      </c>
      <c r="C12" t="s">
        <v>1705</v>
      </c>
      <c r="D12" t="s">
        <v>829</v>
      </c>
      <c r="E12" t="s">
        <v>2807</v>
      </c>
      <c r="F12" t="str">
        <f t="shared" si="0"/>
        <v>WideFlangeSolidColumnsMetricW1000x748</v>
      </c>
      <c r="G12" s="34">
        <v>144</v>
      </c>
      <c r="H12" s="34">
        <v>3.49</v>
      </c>
      <c r="I12" s="34">
        <v>12</v>
      </c>
      <c r="J12" t="s">
        <v>1246</v>
      </c>
      <c r="K12">
        <v>1</v>
      </c>
    </row>
    <row r="13" spans="2:14" x14ac:dyDescent="0.2">
      <c r="B13" t="s">
        <v>803</v>
      </c>
      <c r="C13" t="s">
        <v>1705</v>
      </c>
      <c r="D13" t="s">
        <v>830</v>
      </c>
      <c r="E13" t="s">
        <v>2808</v>
      </c>
      <c r="F13" t="str">
        <f t="shared" si="0"/>
        <v>WideFlangeSolidColumnsMetricW1000x641</v>
      </c>
      <c r="G13" s="34">
        <v>143</v>
      </c>
      <c r="H13" s="34">
        <v>3.01</v>
      </c>
      <c r="I13" s="34">
        <v>11.9</v>
      </c>
      <c r="J13" t="s">
        <v>1246</v>
      </c>
      <c r="K13">
        <v>1</v>
      </c>
    </row>
    <row r="14" spans="2:14" x14ac:dyDescent="0.2">
      <c r="B14" t="s">
        <v>803</v>
      </c>
      <c r="C14" t="s">
        <v>1705</v>
      </c>
      <c r="D14" t="s">
        <v>831</v>
      </c>
      <c r="E14" t="s">
        <v>2809</v>
      </c>
      <c r="F14" t="str">
        <f t="shared" si="0"/>
        <v>WideFlangeSolidColumnsMetricW1000x591</v>
      </c>
      <c r="G14" s="34">
        <v>142</v>
      </c>
      <c r="H14" s="34">
        <v>2.8</v>
      </c>
      <c r="I14" s="34">
        <v>11.8</v>
      </c>
      <c r="J14" t="s">
        <v>1246</v>
      </c>
      <c r="K14">
        <v>1</v>
      </c>
    </row>
    <row r="15" spans="2:14" x14ac:dyDescent="0.2">
      <c r="B15" t="s">
        <v>803</v>
      </c>
      <c r="C15" t="s">
        <v>1705</v>
      </c>
      <c r="D15" t="s">
        <v>832</v>
      </c>
      <c r="E15" t="s">
        <v>2810</v>
      </c>
      <c r="F15" t="str">
        <f t="shared" si="0"/>
        <v>WideFlangeSolidColumnsMetricW1000x554</v>
      </c>
      <c r="G15" s="34">
        <v>141</v>
      </c>
      <c r="H15" s="34">
        <v>2.64</v>
      </c>
      <c r="I15" s="34">
        <v>11.8</v>
      </c>
      <c r="J15" t="s">
        <v>1246</v>
      </c>
      <c r="K15">
        <v>1</v>
      </c>
    </row>
    <row r="16" spans="2:14" x14ac:dyDescent="0.2">
      <c r="B16" t="s">
        <v>803</v>
      </c>
      <c r="C16" t="s">
        <v>1705</v>
      </c>
      <c r="D16" t="s">
        <v>833</v>
      </c>
      <c r="E16" t="s">
        <v>2811</v>
      </c>
      <c r="F16" t="str">
        <f t="shared" si="0"/>
        <v>WideFlangeSolidColumnsMetricW1000x539</v>
      </c>
      <c r="G16" s="34">
        <v>141</v>
      </c>
      <c r="H16" s="34">
        <v>2.57</v>
      </c>
      <c r="I16" s="34">
        <v>11.8</v>
      </c>
      <c r="J16" t="s">
        <v>1246</v>
      </c>
      <c r="K16">
        <v>1</v>
      </c>
    </row>
    <row r="17" spans="2:11" x14ac:dyDescent="0.2">
      <c r="B17" t="s">
        <v>803</v>
      </c>
      <c r="C17" t="s">
        <v>1705</v>
      </c>
      <c r="D17" t="s">
        <v>834</v>
      </c>
      <c r="E17" t="s">
        <v>2812</v>
      </c>
      <c r="F17" t="str">
        <f t="shared" si="0"/>
        <v>WideFlangeSolidColumnsMetricW1000x482</v>
      </c>
      <c r="G17" s="34">
        <v>140</v>
      </c>
      <c r="H17" s="34">
        <v>2.31</v>
      </c>
      <c r="I17" s="34">
        <v>11.7</v>
      </c>
      <c r="J17" t="s">
        <v>1246</v>
      </c>
      <c r="K17">
        <v>1</v>
      </c>
    </row>
    <row r="18" spans="2:11" x14ac:dyDescent="0.2">
      <c r="B18" t="s">
        <v>803</v>
      </c>
      <c r="C18" t="s">
        <v>1705</v>
      </c>
      <c r="D18" t="s">
        <v>835</v>
      </c>
      <c r="E18" t="s">
        <v>2813</v>
      </c>
      <c r="F18" t="str">
        <f t="shared" si="0"/>
        <v>WideFlangeSolidColumnsMetricW1000x442</v>
      </c>
      <c r="G18" s="34">
        <v>139</v>
      </c>
      <c r="H18" s="34">
        <v>2.14</v>
      </c>
      <c r="I18" s="34">
        <v>11.6</v>
      </c>
      <c r="J18" t="s">
        <v>1246</v>
      </c>
      <c r="K18">
        <v>1</v>
      </c>
    </row>
    <row r="19" spans="2:11" x14ac:dyDescent="0.2">
      <c r="B19" t="s">
        <v>803</v>
      </c>
      <c r="C19" t="s">
        <v>1705</v>
      </c>
      <c r="D19" t="s">
        <v>836</v>
      </c>
      <c r="E19" t="s">
        <v>2814</v>
      </c>
      <c r="F19" t="str">
        <f t="shared" si="0"/>
        <v>WideFlangeSolidColumnsMetricW1000x412</v>
      </c>
      <c r="G19" s="34">
        <v>139</v>
      </c>
      <c r="H19" s="34">
        <v>1.99</v>
      </c>
      <c r="I19" s="34">
        <v>11.6</v>
      </c>
      <c r="J19" t="s">
        <v>1246</v>
      </c>
      <c r="K19">
        <v>1</v>
      </c>
    </row>
    <row r="20" spans="2:11" x14ac:dyDescent="0.2">
      <c r="B20" t="s">
        <v>803</v>
      </c>
      <c r="C20" t="s">
        <v>1705</v>
      </c>
      <c r="D20" t="s">
        <v>837</v>
      </c>
      <c r="E20" t="s">
        <v>2815</v>
      </c>
      <c r="F20" t="str">
        <f t="shared" si="0"/>
        <v>WideFlangeSolidColumnsMetricW1000x371</v>
      </c>
      <c r="G20" s="34">
        <v>139</v>
      </c>
      <c r="H20" s="34">
        <v>1.79</v>
      </c>
      <c r="I20" s="34">
        <v>11.6</v>
      </c>
      <c r="J20" t="s">
        <v>1246</v>
      </c>
      <c r="K20">
        <v>1</v>
      </c>
    </row>
    <row r="21" spans="2:11" x14ac:dyDescent="0.2">
      <c r="B21" t="s">
        <v>803</v>
      </c>
      <c r="C21" t="s">
        <v>1705</v>
      </c>
      <c r="D21" t="s">
        <v>838</v>
      </c>
      <c r="E21" t="s">
        <v>2816</v>
      </c>
      <c r="F21" t="str">
        <f t="shared" si="0"/>
        <v>WideFlangeSolidColumnsMetricW1000x320</v>
      </c>
      <c r="G21" s="34">
        <v>138</v>
      </c>
      <c r="H21" s="34">
        <v>1.56</v>
      </c>
      <c r="I21" s="34">
        <v>11.5</v>
      </c>
      <c r="J21" t="s">
        <v>1246</v>
      </c>
      <c r="K21">
        <v>1</v>
      </c>
    </row>
    <row r="22" spans="2:11" x14ac:dyDescent="0.2">
      <c r="B22" t="s">
        <v>803</v>
      </c>
      <c r="C22" t="s">
        <v>1705</v>
      </c>
      <c r="D22" t="s">
        <v>839</v>
      </c>
      <c r="E22" t="s">
        <v>2817</v>
      </c>
      <c r="F22" t="str">
        <f t="shared" si="0"/>
        <v>WideFlangeSolidColumnsMetricW1000x296</v>
      </c>
      <c r="G22" s="34">
        <v>137</v>
      </c>
      <c r="H22" s="34">
        <v>1.45</v>
      </c>
      <c r="I22" s="34">
        <v>11.4</v>
      </c>
      <c r="J22" t="s">
        <v>1246</v>
      </c>
      <c r="K22">
        <v>1</v>
      </c>
    </row>
    <row r="23" spans="2:11" x14ac:dyDescent="0.2">
      <c r="B23" t="s">
        <v>803</v>
      </c>
      <c r="C23" t="s">
        <v>1705</v>
      </c>
      <c r="D23" t="s">
        <v>840</v>
      </c>
      <c r="E23" t="s">
        <v>2818</v>
      </c>
      <c r="F23" t="str">
        <f t="shared" si="0"/>
        <v>WideFlangeSolidColumnsMetricW1000x583</v>
      </c>
      <c r="G23" s="34">
        <v>128</v>
      </c>
      <c r="H23" s="34">
        <v>3.06</v>
      </c>
      <c r="I23" s="34">
        <v>10.7</v>
      </c>
      <c r="J23" t="s">
        <v>1246</v>
      </c>
      <c r="K23">
        <v>1</v>
      </c>
    </row>
    <row r="24" spans="2:11" x14ac:dyDescent="0.2">
      <c r="B24" t="s">
        <v>803</v>
      </c>
      <c r="C24" t="s">
        <v>1705</v>
      </c>
      <c r="D24" t="s">
        <v>841</v>
      </c>
      <c r="E24" t="s">
        <v>2819</v>
      </c>
      <c r="F24" t="str">
        <f t="shared" si="0"/>
        <v>WideFlangeSolidColumnsMetricW1000x493</v>
      </c>
      <c r="G24" s="34">
        <v>126</v>
      </c>
      <c r="H24" s="34">
        <v>2.63</v>
      </c>
      <c r="I24" s="34">
        <v>10.5</v>
      </c>
      <c r="J24" t="s">
        <v>1246</v>
      </c>
      <c r="K24">
        <v>1</v>
      </c>
    </row>
    <row r="25" spans="2:11" x14ac:dyDescent="0.2">
      <c r="B25" t="s">
        <v>803</v>
      </c>
      <c r="C25" t="s">
        <v>1705</v>
      </c>
      <c r="D25" t="s">
        <v>842</v>
      </c>
      <c r="E25" t="s">
        <v>2820</v>
      </c>
      <c r="F25" t="str">
        <f t="shared" si="0"/>
        <v>WideFlangeSolidColumnsMetricW1000x487</v>
      </c>
      <c r="G25" s="34">
        <v>125</v>
      </c>
      <c r="H25" s="34">
        <v>2.62</v>
      </c>
      <c r="I25" s="34">
        <v>10.4</v>
      </c>
      <c r="J25" t="s">
        <v>1246</v>
      </c>
      <c r="K25">
        <v>1</v>
      </c>
    </row>
    <row r="26" spans="2:11" x14ac:dyDescent="0.2">
      <c r="B26" t="s">
        <v>803</v>
      </c>
      <c r="C26" t="s">
        <v>1705</v>
      </c>
      <c r="D26" t="s">
        <v>843</v>
      </c>
      <c r="E26" t="s">
        <v>2821</v>
      </c>
      <c r="F26" t="str">
        <f t="shared" si="0"/>
        <v>WideFlangeSolidColumnsMetricW1000x414</v>
      </c>
      <c r="G26" s="34">
        <v>124</v>
      </c>
      <c r="H26" s="34">
        <v>2.2400000000000002</v>
      </c>
      <c r="I26" s="34">
        <v>10.3</v>
      </c>
      <c r="J26" t="s">
        <v>1246</v>
      </c>
      <c r="K26">
        <v>1</v>
      </c>
    </row>
    <row r="27" spans="2:11" x14ac:dyDescent="0.2">
      <c r="B27" t="s">
        <v>803</v>
      </c>
      <c r="C27" t="s">
        <v>1705</v>
      </c>
      <c r="D27" t="s">
        <v>844</v>
      </c>
      <c r="E27" t="s">
        <v>2822</v>
      </c>
      <c r="F27" t="str">
        <f t="shared" si="0"/>
        <v>WideFlangeSolidColumnsMetricW1000x393</v>
      </c>
      <c r="G27" s="34">
        <v>124</v>
      </c>
      <c r="H27" s="34">
        <v>2.13</v>
      </c>
      <c r="I27" s="34">
        <v>10.3</v>
      </c>
      <c r="J27" t="s">
        <v>1246</v>
      </c>
      <c r="K27">
        <v>1</v>
      </c>
    </row>
    <row r="28" spans="2:11" x14ac:dyDescent="0.2">
      <c r="B28" t="s">
        <v>803</v>
      </c>
      <c r="C28" t="s">
        <v>1705</v>
      </c>
      <c r="D28" t="s">
        <v>845</v>
      </c>
      <c r="E28" t="s">
        <v>2823</v>
      </c>
      <c r="F28" t="str">
        <f t="shared" si="0"/>
        <v>WideFlangeSolidColumnsMetricW1000x350</v>
      </c>
      <c r="G28" s="34">
        <v>124</v>
      </c>
      <c r="H28" s="34">
        <v>1.9</v>
      </c>
      <c r="I28" s="34">
        <v>10.3</v>
      </c>
      <c r="J28" t="s">
        <v>1246</v>
      </c>
      <c r="K28">
        <v>1</v>
      </c>
    </row>
    <row r="29" spans="2:11" x14ac:dyDescent="0.2">
      <c r="B29" t="s">
        <v>803</v>
      </c>
      <c r="C29" t="s">
        <v>1705</v>
      </c>
      <c r="D29" t="s">
        <v>846</v>
      </c>
      <c r="E29" t="s">
        <v>2824</v>
      </c>
      <c r="F29" t="str">
        <f t="shared" si="0"/>
        <v>WideFlangeSolidColumnsMetricW1000x314</v>
      </c>
      <c r="G29" s="34">
        <v>123</v>
      </c>
      <c r="H29" s="34">
        <v>1.72</v>
      </c>
      <c r="I29" s="34">
        <v>10.3</v>
      </c>
      <c r="J29" t="s">
        <v>1246</v>
      </c>
      <c r="K29">
        <v>1</v>
      </c>
    </row>
    <row r="30" spans="2:11" x14ac:dyDescent="0.2">
      <c r="B30" t="s">
        <v>803</v>
      </c>
      <c r="C30" t="s">
        <v>1705</v>
      </c>
      <c r="D30" t="s">
        <v>847</v>
      </c>
      <c r="E30" t="s">
        <v>2825</v>
      </c>
      <c r="F30" t="str">
        <f t="shared" si="0"/>
        <v>WideFlangeSolidColumnsMetricW1000x272</v>
      </c>
      <c r="G30" s="34">
        <v>122</v>
      </c>
      <c r="H30" s="34">
        <v>1.5</v>
      </c>
      <c r="I30" s="34">
        <v>10.199999999999999</v>
      </c>
      <c r="J30" t="s">
        <v>1246</v>
      </c>
      <c r="K30">
        <v>1</v>
      </c>
    </row>
    <row r="31" spans="2:11" x14ac:dyDescent="0.2">
      <c r="B31" t="s">
        <v>803</v>
      </c>
      <c r="C31" t="s">
        <v>1705</v>
      </c>
      <c r="D31" t="s">
        <v>848</v>
      </c>
      <c r="E31" t="s">
        <v>2826</v>
      </c>
      <c r="F31" t="str">
        <f t="shared" si="0"/>
        <v>WideFlangeSolidColumnsMetricW1000x249</v>
      </c>
      <c r="G31" s="34">
        <v>121</v>
      </c>
      <c r="H31" s="34">
        <v>1.38</v>
      </c>
      <c r="I31" s="34">
        <v>10.1</v>
      </c>
      <c r="J31" t="s">
        <v>1246</v>
      </c>
      <c r="K31">
        <v>1</v>
      </c>
    </row>
    <row r="32" spans="2:11" x14ac:dyDescent="0.2">
      <c r="B32" t="s">
        <v>803</v>
      </c>
      <c r="C32" t="s">
        <v>1705</v>
      </c>
      <c r="D32" t="s">
        <v>849</v>
      </c>
      <c r="E32" t="s">
        <v>2827</v>
      </c>
      <c r="F32" t="str">
        <f t="shared" si="0"/>
        <v>WideFlangeSolidColumnsMetricW1000x222</v>
      </c>
      <c r="G32" s="34">
        <v>121</v>
      </c>
      <c r="H32" s="34">
        <v>1.23</v>
      </c>
      <c r="I32" s="34">
        <v>10.1</v>
      </c>
      <c r="J32" t="s">
        <v>1246</v>
      </c>
      <c r="K32">
        <v>1</v>
      </c>
    </row>
    <row r="33" spans="2:15" x14ac:dyDescent="0.2">
      <c r="B33" t="s">
        <v>803</v>
      </c>
      <c r="C33" t="s">
        <v>1705</v>
      </c>
      <c r="D33" t="s">
        <v>850</v>
      </c>
      <c r="E33" t="s">
        <v>2828</v>
      </c>
      <c r="F33" t="str">
        <f t="shared" si="0"/>
        <v>WideFlangeSolidColumnsMetricW920x1188</v>
      </c>
      <c r="G33" s="34">
        <v>149</v>
      </c>
      <c r="H33" s="34">
        <v>5.36</v>
      </c>
      <c r="I33" s="34">
        <v>12.4</v>
      </c>
      <c r="J33" t="s">
        <v>1246</v>
      </c>
      <c r="K33">
        <v>1</v>
      </c>
    </row>
    <row r="34" spans="2:15" x14ac:dyDescent="0.2">
      <c r="B34" t="s">
        <v>803</v>
      </c>
      <c r="C34" t="s">
        <v>1705</v>
      </c>
      <c r="D34" t="s">
        <v>851</v>
      </c>
      <c r="E34" t="s">
        <v>2829</v>
      </c>
      <c r="F34" t="str">
        <f t="shared" si="0"/>
        <v>WideFlangeSolidColumnsMetricW920x967</v>
      </c>
      <c r="G34" s="34">
        <v>146</v>
      </c>
      <c r="H34" s="34">
        <v>4.45</v>
      </c>
      <c r="I34" s="34">
        <v>12.2</v>
      </c>
      <c r="J34" t="s">
        <v>1246</v>
      </c>
      <c r="K34">
        <v>1</v>
      </c>
    </row>
    <row r="35" spans="2:15" x14ac:dyDescent="0.2">
      <c r="B35" t="s">
        <v>803</v>
      </c>
      <c r="C35" t="s">
        <v>1705</v>
      </c>
      <c r="D35" t="s">
        <v>852</v>
      </c>
      <c r="E35" t="s">
        <v>2830</v>
      </c>
      <c r="F35" t="str">
        <f t="shared" si="0"/>
        <v>WideFlangeSolidColumnsMetricW920x784</v>
      </c>
      <c r="G35" s="34">
        <v>142</v>
      </c>
      <c r="H35" s="34">
        <v>3.71</v>
      </c>
      <c r="I35" s="34">
        <v>11.8</v>
      </c>
      <c r="J35" t="s">
        <v>1246</v>
      </c>
      <c r="K35">
        <v>1</v>
      </c>
    </row>
    <row r="36" spans="2:15" x14ac:dyDescent="0.2">
      <c r="B36" t="s">
        <v>803</v>
      </c>
      <c r="C36" t="s">
        <v>1705</v>
      </c>
      <c r="D36" t="s">
        <v>853</v>
      </c>
      <c r="E36" t="s">
        <v>2831</v>
      </c>
      <c r="F36" t="str">
        <f t="shared" si="0"/>
        <v>WideFlangeSolidColumnsMetricW920x653</v>
      </c>
      <c r="G36" s="34">
        <v>140</v>
      </c>
      <c r="H36" s="34">
        <v>3.14</v>
      </c>
      <c r="I36" s="34">
        <v>11.7</v>
      </c>
      <c r="J36" t="s">
        <v>1246</v>
      </c>
      <c r="K36">
        <v>1</v>
      </c>
    </row>
    <row r="37" spans="2:15" x14ac:dyDescent="0.2">
      <c r="B37" t="s">
        <v>803</v>
      </c>
      <c r="C37" t="s">
        <v>1705</v>
      </c>
      <c r="D37" t="s">
        <v>854</v>
      </c>
      <c r="E37" t="s">
        <v>2832</v>
      </c>
      <c r="F37" t="str">
        <f t="shared" si="0"/>
        <v>WideFlangeSolidColumnsMetricW920x585</v>
      </c>
      <c r="G37" s="34">
        <v>138</v>
      </c>
      <c r="H37" s="34">
        <v>2.85</v>
      </c>
      <c r="I37" s="34">
        <v>11.5</v>
      </c>
      <c r="J37" t="s">
        <v>1246</v>
      </c>
      <c r="K37">
        <v>1</v>
      </c>
    </row>
    <row r="38" spans="2:15" x14ac:dyDescent="0.2">
      <c r="B38" t="s">
        <v>803</v>
      </c>
      <c r="C38" t="s">
        <v>1705</v>
      </c>
      <c r="D38" t="s">
        <v>855</v>
      </c>
      <c r="E38" t="s">
        <v>2833</v>
      </c>
      <c r="F38" t="str">
        <f t="shared" si="0"/>
        <v>WideFlangeSolidColumnsMetricW920x534</v>
      </c>
      <c r="G38" s="34">
        <v>137</v>
      </c>
      <c r="H38" s="34">
        <v>2.62</v>
      </c>
      <c r="I38" s="34">
        <v>11.4</v>
      </c>
      <c r="J38" t="s">
        <v>1246</v>
      </c>
      <c r="K38">
        <v>1</v>
      </c>
    </row>
    <row r="39" spans="2:15" x14ac:dyDescent="0.2">
      <c r="B39" t="s">
        <v>803</v>
      </c>
      <c r="C39" t="s">
        <v>1705</v>
      </c>
      <c r="D39" t="s">
        <v>856</v>
      </c>
      <c r="E39" t="s">
        <v>2834</v>
      </c>
      <c r="F39" t="str">
        <f t="shared" si="0"/>
        <v>WideFlangeSolidColumnsMetricW920x488</v>
      </c>
      <c r="G39" s="34">
        <v>137</v>
      </c>
      <c r="H39" s="34">
        <v>2.39</v>
      </c>
      <c r="I39" s="34">
        <v>11.4</v>
      </c>
      <c r="J39" t="s">
        <v>1246</v>
      </c>
      <c r="K39">
        <v>1</v>
      </c>
    </row>
    <row r="40" spans="2:15" x14ac:dyDescent="0.2">
      <c r="B40" t="s">
        <v>803</v>
      </c>
      <c r="C40" t="s">
        <v>1705</v>
      </c>
      <c r="D40" t="s">
        <v>857</v>
      </c>
      <c r="E40" t="s">
        <v>2835</v>
      </c>
      <c r="F40" t="str">
        <f t="shared" si="0"/>
        <v>WideFlangeSolidColumnsMetricW920x446</v>
      </c>
      <c r="G40" s="34">
        <v>136</v>
      </c>
      <c r="H40" s="34">
        <v>2.21</v>
      </c>
      <c r="I40" s="34">
        <v>11.3</v>
      </c>
      <c r="J40" t="s">
        <v>1246</v>
      </c>
      <c r="K40">
        <v>1</v>
      </c>
    </row>
    <row r="41" spans="2:15" x14ac:dyDescent="0.2">
      <c r="B41" t="s">
        <v>803</v>
      </c>
      <c r="C41" t="s">
        <v>1705</v>
      </c>
      <c r="D41" t="s">
        <v>858</v>
      </c>
      <c r="E41" t="s">
        <v>2836</v>
      </c>
      <c r="F41" t="str">
        <f t="shared" si="0"/>
        <v>WideFlangeSolidColumnsMetricW920x417</v>
      </c>
      <c r="G41" s="34">
        <v>136</v>
      </c>
      <c r="H41" s="34">
        <v>2.06</v>
      </c>
      <c r="I41" s="34">
        <v>11.3</v>
      </c>
      <c r="J41" t="s">
        <v>1246</v>
      </c>
      <c r="K41">
        <v>1</v>
      </c>
    </row>
    <row r="42" spans="2:15" x14ac:dyDescent="0.2">
      <c r="B42" t="s">
        <v>803</v>
      </c>
      <c r="C42" t="s">
        <v>1705</v>
      </c>
      <c r="D42" t="s">
        <v>859</v>
      </c>
      <c r="E42" t="s">
        <v>2837</v>
      </c>
      <c r="F42" t="str">
        <f t="shared" si="0"/>
        <v>WideFlangeSolidColumnsMetricW920x387</v>
      </c>
      <c r="G42" s="34">
        <v>135</v>
      </c>
      <c r="H42" s="34">
        <v>1.93</v>
      </c>
      <c r="I42" s="34">
        <v>11.3</v>
      </c>
      <c r="J42" t="s">
        <v>1246</v>
      </c>
      <c r="K42">
        <v>1</v>
      </c>
    </row>
    <row r="43" spans="2:15" x14ac:dyDescent="0.2">
      <c r="B43" t="s">
        <v>803</v>
      </c>
      <c r="C43" t="s">
        <v>1705</v>
      </c>
      <c r="D43" t="s">
        <v>860</v>
      </c>
      <c r="E43" t="s">
        <v>2838</v>
      </c>
      <c r="F43" t="str">
        <f t="shared" si="0"/>
        <v>WideFlangeSolidColumnsMetricW920x365</v>
      </c>
      <c r="G43" s="34">
        <v>135</v>
      </c>
      <c r="H43" s="34">
        <v>1.81</v>
      </c>
      <c r="I43" s="34">
        <v>11.3</v>
      </c>
      <c r="J43" t="s">
        <v>1246</v>
      </c>
      <c r="K43">
        <v>1</v>
      </c>
    </row>
    <row r="44" spans="2:15" x14ac:dyDescent="0.2">
      <c r="B44" t="s">
        <v>803</v>
      </c>
      <c r="C44" t="s">
        <v>1705</v>
      </c>
      <c r="D44" t="s">
        <v>861</v>
      </c>
      <c r="E44" t="s">
        <v>2839</v>
      </c>
      <c r="F44" t="str">
        <f t="shared" si="0"/>
        <v>WideFlangeSolidColumnsMetricW920x342</v>
      </c>
      <c r="G44" s="34">
        <v>134</v>
      </c>
      <c r="H44" s="34">
        <v>1.72</v>
      </c>
      <c r="I44" s="34">
        <v>11.2</v>
      </c>
      <c r="J44" t="s">
        <v>1246</v>
      </c>
      <c r="K44">
        <v>1</v>
      </c>
      <c r="O44" s="1"/>
    </row>
    <row r="45" spans="2:15" x14ac:dyDescent="0.2">
      <c r="B45" t="s">
        <v>803</v>
      </c>
      <c r="C45" t="s">
        <v>1705</v>
      </c>
      <c r="D45" t="s">
        <v>862</v>
      </c>
      <c r="E45" t="s">
        <v>2840</v>
      </c>
      <c r="F45" t="str">
        <f t="shared" si="0"/>
        <v>WideFlangeSolidColumnsMetricW920x381</v>
      </c>
      <c r="G45" s="34">
        <v>120</v>
      </c>
      <c r="H45" s="34">
        <v>2.13</v>
      </c>
      <c r="I45" s="34">
        <v>10</v>
      </c>
      <c r="J45" t="s">
        <v>1246</v>
      </c>
      <c r="K45">
        <v>1</v>
      </c>
      <c r="O45" s="1"/>
    </row>
    <row r="46" spans="2:15" x14ac:dyDescent="0.2">
      <c r="B46" t="s">
        <v>803</v>
      </c>
      <c r="C46" t="s">
        <v>1705</v>
      </c>
      <c r="D46" t="s">
        <v>863</v>
      </c>
      <c r="E46" t="s">
        <v>2841</v>
      </c>
      <c r="F46" t="str">
        <f t="shared" si="0"/>
        <v>WideFlangeSolidColumnsMetricW920x345</v>
      </c>
      <c r="G46" s="34">
        <v>120</v>
      </c>
      <c r="H46" s="34">
        <v>1.93</v>
      </c>
      <c r="I46" s="34">
        <v>10</v>
      </c>
      <c r="J46" t="s">
        <v>1246</v>
      </c>
      <c r="K46">
        <v>1</v>
      </c>
      <c r="O46" s="1"/>
    </row>
    <row r="47" spans="2:15" x14ac:dyDescent="0.2">
      <c r="B47" t="s">
        <v>803</v>
      </c>
      <c r="C47" t="s">
        <v>1705</v>
      </c>
      <c r="D47" t="s">
        <v>864</v>
      </c>
      <c r="E47" t="s">
        <v>2842</v>
      </c>
      <c r="F47" t="str">
        <f t="shared" si="0"/>
        <v>WideFlangeSolidColumnsMetricW920x313</v>
      </c>
      <c r="G47" s="34">
        <v>119</v>
      </c>
      <c r="H47" s="34">
        <v>1.76</v>
      </c>
      <c r="I47" s="34">
        <v>9.92</v>
      </c>
      <c r="J47" t="s">
        <v>1246</v>
      </c>
      <c r="K47">
        <v>1</v>
      </c>
      <c r="O47" s="1"/>
    </row>
    <row r="48" spans="2:15" x14ac:dyDescent="0.2">
      <c r="B48" t="s">
        <v>803</v>
      </c>
      <c r="C48" t="s">
        <v>1705</v>
      </c>
      <c r="D48" t="s">
        <v>865</v>
      </c>
      <c r="E48" t="s">
        <v>2843</v>
      </c>
      <c r="F48" t="str">
        <f t="shared" si="0"/>
        <v>WideFlangeSolidColumnsMetricW920x289</v>
      </c>
      <c r="G48" s="34">
        <v>119</v>
      </c>
      <c r="H48" s="34">
        <v>1.63</v>
      </c>
      <c r="I48" s="34">
        <v>9.92</v>
      </c>
      <c r="J48" t="s">
        <v>1246</v>
      </c>
      <c r="K48">
        <v>1</v>
      </c>
      <c r="O48" s="1"/>
    </row>
    <row r="49" spans="2:15" x14ac:dyDescent="0.2">
      <c r="B49" t="s">
        <v>803</v>
      </c>
      <c r="C49" t="s">
        <v>1705</v>
      </c>
      <c r="D49" t="s">
        <v>866</v>
      </c>
      <c r="E49" t="s">
        <v>2844</v>
      </c>
      <c r="F49" t="str">
        <f t="shared" si="0"/>
        <v>WideFlangeSolidColumnsMetricW920x271</v>
      </c>
      <c r="G49" s="34">
        <v>119</v>
      </c>
      <c r="H49" s="34">
        <v>1.53</v>
      </c>
      <c r="I49" s="34">
        <v>9.92</v>
      </c>
      <c r="J49" t="s">
        <v>1246</v>
      </c>
      <c r="K49">
        <v>1</v>
      </c>
      <c r="O49" s="1"/>
    </row>
    <row r="50" spans="2:15" x14ac:dyDescent="0.2">
      <c r="B50" t="s">
        <v>803</v>
      </c>
      <c r="C50" t="s">
        <v>1705</v>
      </c>
      <c r="D50" t="s">
        <v>867</v>
      </c>
      <c r="E50" t="s">
        <v>2845</v>
      </c>
      <c r="F50" t="str">
        <f t="shared" si="0"/>
        <v>WideFlangeSolidColumnsMetricW920x253</v>
      </c>
      <c r="G50" s="34">
        <v>118</v>
      </c>
      <c r="H50" s="34">
        <v>1.44</v>
      </c>
      <c r="I50" s="34">
        <v>9.83</v>
      </c>
      <c r="J50" t="s">
        <v>1246</v>
      </c>
      <c r="K50">
        <v>1</v>
      </c>
      <c r="O50" s="1"/>
    </row>
    <row r="51" spans="2:15" x14ac:dyDescent="0.2">
      <c r="B51" t="s">
        <v>803</v>
      </c>
      <c r="C51" t="s">
        <v>1705</v>
      </c>
      <c r="D51" t="s">
        <v>868</v>
      </c>
      <c r="E51" t="s">
        <v>2846</v>
      </c>
      <c r="F51" t="str">
        <f t="shared" si="0"/>
        <v>WideFlangeSolidColumnsMetricW920x238</v>
      </c>
      <c r="G51" s="34">
        <v>118</v>
      </c>
      <c r="H51" s="34">
        <v>1.36</v>
      </c>
      <c r="I51" s="34">
        <v>9.83</v>
      </c>
      <c r="J51" t="s">
        <v>1246</v>
      </c>
      <c r="K51">
        <v>1</v>
      </c>
      <c r="O51" s="1"/>
    </row>
    <row r="52" spans="2:15" x14ac:dyDescent="0.2">
      <c r="B52" t="s">
        <v>803</v>
      </c>
      <c r="C52" t="s">
        <v>1705</v>
      </c>
      <c r="D52" t="s">
        <v>869</v>
      </c>
      <c r="E52" t="s">
        <v>2847</v>
      </c>
      <c r="F52" t="str">
        <f t="shared" si="0"/>
        <v>WideFlangeSolidColumnsMetricW920x233</v>
      </c>
      <c r="G52" s="34">
        <v>117</v>
      </c>
      <c r="H52" s="34">
        <v>1.28</v>
      </c>
      <c r="I52" s="34">
        <v>9.75</v>
      </c>
      <c r="J52" t="s">
        <v>1246</v>
      </c>
      <c r="K52">
        <v>1</v>
      </c>
      <c r="O52" s="1"/>
    </row>
    <row r="53" spans="2:15" x14ac:dyDescent="0.2">
      <c r="B53" t="s">
        <v>803</v>
      </c>
      <c r="C53" t="s">
        <v>1705</v>
      </c>
      <c r="D53" t="s">
        <v>870</v>
      </c>
      <c r="E53" t="s">
        <v>2848</v>
      </c>
      <c r="F53" t="str">
        <f t="shared" si="0"/>
        <v>WideFlangeSolidColumnsMetricW920x201</v>
      </c>
      <c r="G53" s="34">
        <v>117</v>
      </c>
      <c r="H53" s="34">
        <v>1.1499999999999999</v>
      </c>
      <c r="I53" s="34">
        <v>9.75</v>
      </c>
      <c r="J53" t="s">
        <v>1246</v>
      </c>
      <c r="K53">
        <v>1</v>
      </c>
      <c r="O53" s="1"/>
    </row>
    <row r="54" spans="2:15" x14ac:dyDescent="0.2">
      <c r="B54" t="s">
        <v>803</v>
      </c>
      <c r="C54" t="s">
        <v>1705</v>
      </c>
      <c r="D54" t="s">
        <v>871</v>
      </c>
      <c r="E54" t="s">
        <v>2849</v>
      </c>
      <c r="F54" t="str">
        <f t="shared" si="0"/>
        <v>WideFlangeSolidColumnsMetricW840x576</v>
      </c>
      <c r="G54" s="34">
        <v>133</v>
      </c>
      <c r="H54" s="34">
        <v>2.91</v>
      </c>
      <c r="I54" s="34">
        <v>11.1</v>
      </c>
      <c r="J54" t="s">
        <v>1246</v>
      </c>
      <c r="K54">
        <v>1</v>
      </c>
      <c r="O54" s="1"/>
    </row>
    <row r="55" spans="2:15" x14ac:dyDescent="0.2">
      <c r="B55" t="s">
        <v>803</v>
      </c>
      <c r="C55" t="s">
        <v>1705</v>
      </c>
      <c r="D55" t="s">
        <v>872</v>
      </c>
      <c r="E55" t="s">
        <v>2850</v>
      </c>
      <c r="F55" t="str">
        <f t="shared" si="0"/>
        <v>WideFlangeSolidColumnsMetricW840x527</v>
      </c>
      <c r="G55" s="34">
        <v>132</v>
      </c>
      <c r="H55" s="34">
        <v>2.68</v>
      </c>
      <c r="I55" s="34">
        <v>11</v>
      </c>
      <c r="J55" t="s">
        <v>1246</v>
      </c>
      <c r="K55">
        <v>1</v>
      </c>
      <c r="O55" s="1"/>
    </row>
    <row r="56" spans="2:15" x14ac:dyDescent="0.2">
      <c r="B56" t="s">
        <v>803</v>
      </c>
      <c r="C56" t="s">
        <v>1705</v>
      </c>
      <c r="D56" t="s">
        <v>873</v>
      </c>
      <c r="E56" t="s">
        <v>2851</v>
      </c>
      <c r="F56" t="str">
        <f t="shared" si="0"/>
        <v>WideFlangeSolidColumnsMetricW840x473</v>
      </c>
      <c r="G56" s="34">
        <v>131</v>
      </c>
      <c r="H56" s="34">
        <v>2.4300000000000002</v>
      </c>
      <c r="I56" s="34">
        <v>10.9</v>
      </c>
      <c r="J56" t="s">
        <v>1246</v>
      </c>
      <c r="K56">
        <v>1</v>
      </c>
      <c r="O56" s="1"/>
    </row>
    <row r="57" spans="2:15" x14ac:dyDescent="0.2">
      <c r="B57" t="s">
        <v>803</v>
      </c>
      <c r="C57" t="s">
        <v>1705</v>
      </c>
      <c r="D57" t="s">
        <v>874</v>
      </c>
      <c r="E57" t="s">
        <v>2852</v>
      </c>
      <c r="F57" t="str">
        <f t="shared" si="0"/>
        <v>WideFlangeSolidColumnsMetricW840x433</v>
      </c>
      <c r="G57" s="34">
        <v>130</v>
      </c>
      <c r="H57" s="34">
        <v>2.2400000000000002</v>
      </c>
      <c r="I57" s="34">
        <v>10.8</v>
      </c>
      <c r="J57" t="s">
        <v>1246</v>
      </c>
      <c r="K57">
        <v>1</v>
      </c>
      <c r="O57" s="1"/>
    </row>
    <row r="58" spans="2:15" x14ac:dyDescent="0.2">
      <c r="B58" t="s">
        <v>803</v>
      </c>
      <c r="C58" t="s">
        <v>1705</v>
      </c>
      <c r="D58" t="s">
        <v>875</v>
      </c>
      <c r="E58" t="s">
        <v>2853</v>
      </c>
      <c r="F58" t="str">
        <f t="shared" si="0"/>
        <v>WideFlangeSolidColumnsMetricW840x392</v>
      </c>
      <c r="G58" s="34">
        <v>129</v>
      </c>
      <c r="H58" s="34">
        <v>2.04</v>
      </c>
      <c r="I58" s="34">
        <v>10.8</v>
      </c>
      <c r="J58" t="s">
        <v>1246</v>
      </c>
      <c r="K58">
        <v>1</v>
      </c>
      <c r="O58" s="1"/>
    </row>
    <row r="59" spans="2:15" x14ac:dyDescent="0.2">
      <c r="B59" t="s">
        <v>803</v>
      </c>
      <c r="C59" t="s">
        <v>1705</v>
      </c>
      <c r="D59" t="s">
        <v>876</v>
      </c>
      <c r="E59" t="s">
        <v>2854</v>
      </c>
      <c r="F59" t="str">
        <f t="shared" si="0"/>
        <v>WideFlangeSolidColumnsMetricW840x359</v>
      </c>
      <c r="G59" s="34">
        <v>129</v>
      </c>
      <c r="H59" s="34">
        <v>1.87</v>
      </c>
      <c r="I59" s="34">
        <v>10.8</v>
      </c>
      <c r="J59" t="s">
        <v>1246</v>
      </c>
      <c r="K59">
        <v>1</v>
      </c>
      <c r="O59" s="1"/>
    </row>
    <row r="60" spans="2:15" x14ac:dyDescent="0.2">
      <c r="B60" t="s">
        <v>803</v>
      </c>
      <c r="C60" t="s">
        <v>1705</v>
      </c>
      <c r="D60" t="s">
        <v>877</v>
      </c>
      <c r="E60" t="s">
        <v>2855</v>
      </c>
      <c r="F60" t="str">
        <f t="shared" si="0"/>
        <v>WideFlangeSolidColumnsMetricW840x329</v>
      </c>
      <c r="G60" s="34">
        <v>128</v>
      </c>
      <c r="H60" s="34">
        <v>1.73</v>
      </c>
      <c r="I60" s="34">
        <v>10.7</v>
      </c>
      <c r="J60" t="s">
        <v>1246</v>
      </c>
      <c r="K60">
        <v>1</v>
      </c>
      <c r="O60" s="1"/>
    </row>
    <row r="61" spans="2:15" x14ac:dyDescent="0.2">
      <c r="B61" t="s">
        <v>803</v>
      </c>
      <c r="C61" t="s">
        <v>1705</v>
      </c>
      <c r="D61" t="s">
        <v>878</v>
      </c>
      <c r="E61" t="s">
        <v>2856</v>
      </c>
      <c r="F61" t="str">
        <f t="shared" si="0"/>
        <v>WideFlangeSolidColumnsMetricW840x299</v>
      </c>
      <c r="G61" s="34">
        <v>127</v>
      </c>
      <c r="H61" s="34">
        <v>1.58</v>
      </c>
      <c r="I61" s="34">
        <v>10.6</v>
      </c>
      <c r="J61" t="s">
        <v>1246</v>
      </c>
      <c r="K61">
        <v>1</v>
      </c>
      <c r="O61" s="1"/>
    </row>
    <row r="62" spans="2:15" x14ac:dyDescent="0.2">
      <c r="B62" t="s">
        <v>803</v>
      </c>
      <c r="C62" t="s">
        <v>1705</v>
      </c>
      <c r="D62" t="s">
        <v>879</v>
      </c>
      <c r="E62" t="s">
        <v>2857</v>
      </c>
      <c r="F62" t="str">
        <f t="shared" si="0"/>
        <v>WideFlangeSolidColumnsMetricW840x251</v>
      </c>
      <c r="G62" s="34">
        <v>111</v>
      </c>
      <c r="H62" s="34">
        <v>1.52</v>
      </c>
      <c r="I62" s="34">
        <v>9.25</v>
      </c>
      <c r="J62" t="s">
        <v>1246</v>
      </c>
      <c r="K62">
        <v>1</v>
      </c>
      <c r="O62" s="1"/>
    </row>
    <row r="63" spans="2:15" x14ac:dyDescent="0.2">
      <c r="B63" t="s">
        <v>803</v>
      </c>
      <c r="C63" t="s">
        <v>1705</v>
      </c>
      <c r="D63" t="s">
        <v>880</v>
      </c>
      <c r="E63" t="s">
        <v>2858</v>
      </c>
      <c r="F63" t="str">
        <f t="shared" si="0"/>
        <v>WideFlangeSolidColumnsMetricW840x226</v>
      </c>
      <c r="G63" s="34">
        <v>111</v>
      </c>
      <c r="H63" s="34">
        <v>1.37</v>
      </c>
      <c r="I63" s="34">
        <v>9.25</v>
      </c>
      <c r="J63" t="s">
        <v>1246</v>
      </c>
      <c r="K63">
        <v>1</v>
      </c>
      <c r="O63" s="1"/>
    </row>
    <row r="64" spans="2:15" x14ac:dyDescent="0.2">
      <c r="B64" t="s">
        <v>803</v>
      </c>
      <c r="C64" t="s">
        <v>1705</v>
      </c>
      <c r="D64" t="s">
        <v>881</v>
      </c>
      <c r="E64" t="s">
        <v>2859</v>
      </c>
      <c r="F64" t="str">
        <f t="shared" si="0"/>
        <v>WideFlangeSolidColumnsMetricW840x210</v>
      </c>
      <c r="G64" s="34">
        <v>110</v>
      </c>
      <c r="H64" s="34">
        <v>1.28</v>
      </c>
      <c r="I64" s="34">
        <v>9.17</v>
      </c>
      <c r="J64" t="s">
        <v>1246</v>
      </c>
      <c r="K64">
        <v>1</v>
      </c>
      <c r="O64" s="1"/>
    </row>
    <row r="65" spans="2:15" x14ac:dyDescent="0.2">
      <c r="B65" t="s">
        <v>803</v>
      </c>
      <c r="C65" t="s">
        <v>1705</v>
      </c>
      <c r="D65" t="s">
        <v>882</v>
      </c>
      <c r="E65" t="s">
        <v>2860</v>
      </c>
      <c r="F65" t="str">
        <f t="shared" si="0"/>
        <v>WideFlangeSolidColumnsMetricW840x193</v>
      </c>
      <c r="G65" s="34">
        <v>110</v>
      </c>
      <c r="H65" s="34">
        <v>1.18</v>
      </c>
      <c r="I65" s="34">
        <v>9.17</v>
      </c>
      <c r="J65" t="s">
        <v>1246</v>
      </c>
      <c r="K65">
        <v>1</v>
      </c>
      <c r="O65" s="1"/>
    </row>
    <row r="66" spans="2:15" x14ac:dyDescent="0.2">
      <c r="B66" t="s">
        <v>803</v>
      </c>
      <c r="C66" t="s">
        <v>1705</v>
      </c>
      <c r="D66" t="s">
        <v>883</v>
      </c>
      <c r="E66" t="s">
        <v>2861</v>
      </c>
      <c r="F66" t="str">
        <f t="shared" si="0"/>
        <v>WideFlangeSolidColumnsMetricW840x176</v>
      </c>
      <c r="G66" s="34">
        <v>109</v>
      </c>
      <c r="H66" s="34">
        <v>1.08</v>
      </c>
      <c r="I66" s="34">
        <v>9.08</v>
      </c>
      <c r="J66" t="s">
        <v>1246</v>
      </c>
      <c r="K66">
        <v>1</v>
      </c>
      <c r="O66" s="1"/>
    </row>
    <row r="67" spans="2:15" x14ac:dyDescent="0.2">
      <c r="B67" t="s">
        <v>803</v>
      </c>
      <c r="C67" t="s">
        <v>1705</v>
      </c>
      <c r="D67" t="s">
        <v>884</v>
      </c>
      <c r="E67" t="s">
        <v>2862</v>
      </c>
      <c r="F67" t="str">
        <f t="shared" si="0"/>
        <v>WideFlangeSolidColumnsMetricW760x582</v>
      </c>
      <c r="G67" s="34">
        <v>125</v>
      </c>
      <c r="H67" s="34">
        <v>3.13</v>
      </c>
      <c r="I67" s="34">
        <v>10.4</v>
      </c>
      <c r="J67" t="s">
        <v>1246</v>
      </c>
      <c r="K67">
        <v>1</v>
      </c>
      <c r="O67" s="1"/>
    </row>
    <row r="68" spans="2:15" x14ac:dyDescent="0.2">
      <c r="B68" t="s">
        <v>803</v>
      </c>
      <c r="C68" t="s">
        <v>1705</v>
      </c>
      <c r="D68" t="s">
        <v>885</v>
      </c>
      <c r="E68" t="s">
        <v>2863</v>
      </c>
      <c r="F68" t="str">
        <f t="shared" si="0"/>
        <v>WideFlangeSolidColumnsMetricW760x531</v>
      </c>
      <c r="G68" s="34">
        <v>124</v>
      </c>
      <c r="H68" s="34">
        <v>2.88</v>
      </c>
      <c r="I68" s="34">
        <v>10.3</v>
      </c>
      <c r="J68" t="s">
        <v>1246</v>
      </c>
      <c r="K68">
        <v>1</v>
      </c>
      <c r="O68" s="1"/>
    </row>
    <row r="69" spans="2:15" x14ac:dyDescent="0.2">
      <c r="B69" t="s">
        <v>803</v>
      </c>
      <c r="C69" t="s">
        <v>1705</v>
      </c>
      <c r="D69" t="s">
        <v>886</v>
      </c>
      <c r="E69" t="s">
        <v>2864</v>
      </c>
      <c r="F69" t="str">
        <f t="shared" si="0"/>
        <v>WideFlangeSolidColumnsMetricW760x484</v>
      </c>
      <c r="G69" s="34">
        <v>123</v>
      </c>
      <c r="H69" s="34">
        <v>2.65</v>
      </c>
      <c r="I69" s="34">
        <v>10.3</v>
      </c>
      <c r="J69" t="s">
        <v>1246</v>
      </c>
      <c r="K69">
        <v>1</v>
      </c>
      <c r="O69" s="1"/>
    </row>
    <row r="70" spans="2:15" x14ac:dyDescent="0.2">
      <c r="B70" t="s">
        <v>803</v>
      </c>
      <c r="C70" t="s">
        <v>1705</v>
      </c>
      <c r="D70" t="s">
        <v>887</v>
      </c>
      <c r="E70" t="s">
        <v>2865</v>
      </c>
      <c r="F70" t="str">
        <f t="shared" si="0"/>
        <v>WideFlangeSolidColumnsMetricW760x434</v>
      </c>
      <c r="G70" s="34">
        <v>122</v>
      </c>
      <c r="H70" s="34">
        <v>2.39</v>
      </c>
      <c r="I70" s="34">
        <v>10.199999999999999</v>
      </c>
      <c r="J70" t="s">
        <v>1246</v>
      </c>
      <c r="K70">
        <v>1</v>
      </c>
      <c r="O70" s="1"/>
    </row>
    <row r="71" spans="2:15" x14ac:dyDescent="0.2">
      <c r="B71" t="s">
        <v>803</v>
      </c>
      <c r="C71" t="s">
        <v>1705</v>
      </c>
      <c r="D71" t="s">
        <v>888</v>
      </c>
      <c r="E71" t="s">
        <v>2866</v>
      </c>
      <c r="F71" t="str">
        <f t="shared" ref="F71:F134" si="1">SUBSTITUTE(B71&amp;C71&amp;E71," ","")</f>
        <v>WideFlangeSolidColumnsMetricW760x389</v>
      </c>
      <c r="G71" s="34">
        <v>121</v>
      </c>
      <c r="H71" s="34">
        <v>2.16</v>
      </c>
      <c r="I71" s="34">
        <v>10.1</v>
      </c>
      <c r="J71" t="s">
        <v>1246</v>
      </c>
      <c r="K71">
        <v>1</v>
      </c>
      <c r="O71" s="1"/>
    </row>
    <row r="72" spans="2:15" x14ac:dyDescent="0.2">
      <c r="B72" t="s">
        <v>803</v>
      </c>
      <c r="C72" t="s">
        <v>1705</v>
      </c>
      <c r="D72" t="s">
        <v>889</v>
      </c>
      <c r="E72" t="s">
        <v>2867</v>
      </c>
      <c r="F72" t="str">
        <f t="shared" si="1"/>
        <v>WideFlangeSolidColumnsMetricW760x350</v>
      </c>
      <c r="G72" s="34">
        <v>120</v>
      </c>
      <c r="H72" s="34">
        <v>1.96</v>
      </c>
      <c r="I72" s="34">
        <v>10</v>
      </c>
      <c r="J72" t="s">
        <v>1246</v>
      </c>
      <c r="K72">
        <v>1</v>
      </c>
      <c r="O72" s="1"/>
    </row>
    <row r="73" spans="2:15" x14ac:dyDescent="0.2">
      <c r="B73" t="s">
        <v>803</v>
      </c>
      <c r="C73" t="s">
        <v>1705</v>
      </c>
      <c r="D73" t="s">
        <v>890</v>
      </c>
      <c r="E73" t="s">
        <v>2868</v>
      </c>
      <c r="F73" t="str">
        <f t="shared" si="1"/>
        <v>WideFlangeSolidColumnsMetricW760x314</v>
      </c>
      <c r="G73" s="34">
        <v>120</v>
      </c>
      <c r="H73" s="34">
        <v>1.76</v>
      </c>
      <c r="I73" s="34">
        <v>10</v>
      </c>
      <c r="J73" t="s">
        <v>1246</v>
      </c>
      <c r="K73">
        <v>1</v>
      </c>
      <c r="O73" s="1"/>
    </row>
    <row r="74" spans="2:15" x14ac:dyDescent="0.2">
      <c r="B74" t="s">
        <v>803</v>
      </c>
      <c r="C74" t="s">
        <v>1705</v>
      </c>
      <c r="D74" t="s">
        <v>891</v>
      </c>
      <c r="E74" t="s">
        <v>2869</v>
      </c>
      <c r="F74" t="str">
        <f t="shared" si="1"/>
        <v>WideFlangeSolidColumnsMetricW760x284</v>
      </c>
      <c r="G74" s="34">
        <v>118</v>
      </c>
      <c r="H74" s="34">
        <v>1.62</v>
      </c>
      <c r="I74" s="34">
        <v>9.83</v>
      </c>
      <c r="J74" t="s">
        <v>1246</v>
      </c>
      <c r="K74">
        <v>1</v>
      </c>
      <c r="O74" s="1"/>
    </row>
    <row r="75" spans="2:15" x14ac:dyDescent="0.2">
      <c r="B75" t="s">
        <v>803</v>
      </c>
      <c r="C75" t="s">
        <v>1705</v>
      </c>
      <c r="D75" t="s">
        <v>892</v>
      </c>
      <c r="E75" t="s">
        <v>2870</v>
      </c>
      <c r="F75" t="str">
        <f t="shared" si="1"/>
        <v>WideFlangeSolidColumnsMetricW760x257</v>
      </c>
      <c r="G75" s="34">
        <v>119</v>
      </c>
      <c r="H75" s="34">
        <v>1.45</v>
      </c>
      <c r="I75" s="34">
        <v>9.92</v>
      </c>
      <c r="J75" t="s">
        <v>1246</v>
      </c>
      <c r="K75">
        <v>1</v>
      </c>
      <c r="O75" s="1"/>
    </row>
    <row r="76" spans="2:15" x14ac:dyDescent="0.2">
      <c r="B76" t="s">
        <v>803</v>
      </c>
      <c r="C76" t="s">
        <v>1705</v>
      </c>
      <c r="D76" t="s">
        <v>893</v>
      </c>
      <c r="E76" t="s">
        <v>2871</v>
      </c>
      <c r="F76" t="str">
        <f t="shared" si="1"/>
        <v>WideFlangeSolidColumnsMetricW760x220</v>
      </c>
      <c r="G76" s="34">
        <v>101</v>
      </c>
      <c r="H76" s="34">
        <v>1.47</v>
      </c>
      <c r="I76" s="34">
        <v>8.42</v>
      </c>
      <c r="J76" t="s">
        <v>1246</v>
      </c>
      <c r="K76">
        <v>1</v>
      </c>
      <c r="O76" s="1"/>
    </row>
    <row r="77" spans="2:15" x14ac:dyDescent="0.2">
      <c r="B77" t="s">
        <v>803</v>
      </c>
      <c r="C77" t="s">
        <v>1705</v>
      </c>
      <c r="D77" t="s">
        <v>894</v>
      </c>
      <c r="E77" t="s">
        <v>2872</v>
      </c>
      <c r="F77" t="str">
        <f t="shared" si="1"/>
        <v>WideFlangeSolidColumnsMetricW760x196</v>
      </c>
      <c r="G77" s="34">
        <v>100</v>
      </c>
      <c r="H77" s="34">
        <v>1.32</v>
      </c>
      <c r="I77" s="34">
        <v>8.33</v>
      </c>
      <c r="J77" t="s">
        <v>1246</v>
      </c>
      <c r="K77">
        <v>1</v>
      </c>
      <c r="O77" s="1"/>
    </row>
    <row r="78" spans="2:15" x14ac:dyDescent="0.2">
      <c r="B78" t="s">
        <v>803</v>
      </c>
      <c r="C78" t="s">
        <v>1705</v>
      </c>
      <c r="D78" t="s">
        <v>895</v>
      </c>
      <c r="E78" t="s">
        <v>2873</v>
      </c>
      <c r="F78" t="str">
        <f t="shared" si="1"/>
        <v>WideFlangeSolidColumnsMetricW760x185</v>
      </c>
      <c r="G78" s="34">
        <v>99.8</v>
      </c>
      <c r="H78" s="34">
        <v>1.24</v>
      </c>
      <c r="I78" s="34">
        <v>8.32</v>
      </c>
      <c r="J78" t="s">
        <v>1246</v>
      </c>
      <c r="K78">
        <v>1</v>
      </c>
      <c r="O78" s="1"/>
    </row>
    <row r="79" spans="2:15" x14ac:dyDescent="0.2">
      <c r="B79" t="s">
        <v>803</v>
      </c>
      <c r="C79" t="s">
        <v>1705</v>
      </c>
      <c r="D79" t="s">
        <v>896</v>
      </c>
      <c r="E79" t="s">
        <v>2874</v>
      </c>
      <c r="F79" t="str">
        <f t="shared" si="1"/>
        <v>WideFlangeSolidColumnsMetricW760x173</v>
      </c>
      <c r="G79" s="34">
        <v>99.6</v>
      </c>
      <c r="H79" s="34">
        <v>1.1599999999999999</v>
      </c>
      <c r="I79" s="34">
        <v>8.3000000000000007</v>
      </c>
      <c r="J79" t="s">
        <v>1246</v>
      </c>
      <c r="K79">
        <v>1</v>
      </c>
      <c r="O79" s="1"/>
    </row>
    <row r="80" spans="2:15" x14ac:dyDescent="0.2">
      <c r="B80" t="s">
        <v>803</v>
      </c>
      <c r="C80" t="s">
        <v>1705</v>
      </c>
      <c r="D80" t="s">
        <v>897</v>
      </c>
      <c r="E80" t="s">
        <v>2875</v>
      </c>
      <c r="F80" t="str">
        <f t="shared" si="1"/>
        <v>WideFlangeSolidColumnsMetricW760x161</v>
      </c>
      <c r="G80" s="34">
        <v>99.4</v>
      </c>
      <c r="H80" s="34">
        <v>1.0900000000000001</v>
      </c>
      <c r="I80" s="34">
        <v>8.2799999999999994</v>
      </c>
      <c r="J80" t="s">
        <v>1246</v>
      </c>
      <c r="K80">
        <v>1</v>
      </c>
      <c r="O80" s="1"/>
    </row>
    <row r="81" spans="2:15" x14ac:dyDescent="0.2">
      <c r="B81" t="s">
        <v>803</v>
      </c>
      <c r="C81" t="s">
        <v>1705</v>
      </c>
      <c r="D81" t="s">
        <v>898</v>
      </c>
      <c r="E81" t="s">
        <v>2876</v>
      </c>
      <c r="F81" t="str">
        <f t="shared" si="1"/>
        <v>WideFlangeSolidColumnsMetricW760x147</v>
      </c>
      <c r="G81" s="34">
        <v>99</v>
      </c>
      <c r="H81" s="34">
        <v>1</v>
      </c>
      <c r="I81" s="34">
        <v>8.25</v>
      </c>
      <c r="J81" t="s">
        <v>1246</v>
      </c>
      <c r="K81">
        <v>1</v>
      </c>
      <c r="O81" s="1"/>
    </row>
    <row r="82" spans="2:15" x14ac:dyDescent="0.2">
      <c r="B82" t="s">
        <v>803</v>
      </c>
      <c r="C82" t="s">
        <v>1705</v>
      </c>
      <c r="D82" t="s">
        <v>899</v>
      </c>
      <c r="E82" t="s">
        <v>2877</v>
      </c>
      <c r="F82" t="str">
        <f t="shared" si="1"/>
        <v>WideFlangeSolidColumnsMetricW760x134</v>
      </c>
      <c r="G82" s="34">
        <v>98.4</v>
      </c>
      <c r="H82" s="34">
        <v>0.91500000000000004</v>
      </c>
      <c r="I82" s="34">
        <v>8.1999999999999993</v>
      </c>
      <c r="J82" t="s">
        <v>1246</v>
      </c>
      <c r="K82">
        <v>1</v>
      </c>
      <c r="O82" s="1"/>
    </row>
    <row r="83" spans="2:15" x14ac:dyDescent="0.2">
      <c r="B83" t="s">
        <v>803</v>
      </c>
      <c r="C83" t="s">
        <v>1705</v>
      </c>
      <c r="D83" t="s">
        <v>900</v>
      </c>
      <c r="E83" t="s">
        <v>2878</v>
      </c>
      <c r="F83" t="str">
        <f t="shared" si="1"/>
        <v>WideFlangeSolidColumnsMetricW690x802</v>
      </c>
      <c r="G83" s="34">
        <v>121</v>
      </c>
      <c r="H83" s="34">
        <v>4.45</v>
      </c>
      <c r="I83" s="34">
        <v>10.1</v>
      </c>
      <c r="J83" t="s">
        <v>1246</v>
      </c>
      <c r="K83">
        <v>1</v>
      </c>
      <c r="O83" s="1"/>
    </row>
    <row r="84" spans="2:15" x14ac:dyDescent="0.2">
      <c r="B84" t="s">
        <v>803</v>
      </c>
      <c r="C84" t="s">
        <v>1705</v>
      </c>
      <c r="D84" t="s">
        <v>901</v>
      </c>
      <c r="E84" t="s">
        <v>2879</v>
      </c>
      <c r="F84" t="str">
        <f t="shared" si="1"/>
        <v>WideFlangeSolidColumnsMetricW690x548</v>
      </c>
      <c r="G84" s="34">
        <v>116</v>
      </c>
      <c r="H84" s="34">
        <v>3.17</v>
      </c>
      <c r="I84" s="34">
        <v>9.67</v>
      </c>
      <c r="J84" t="s">
        <v>1246</v>
      </c>
      <c r="K84">
        <v>1</v>
      </c>
      <c r="O84" s="1"/>
    </row>
    <row r="85" spans="2:15" x14ac:dyDescent="0.2">
      <c r="B85" t="s">
        <v>803</v>
      </c>
      <c r="C85" t="s">
        <v>1705</v>
      </c>
      <c r="D85" t="s">
        <v>902</v>
      </c>
      <c r="E85" t="s">
        <v>2880</v>
      </c>
      <c r="F85" t="str">
        <f t="shared" si="1"/>
        <v>WideFlangeSolidColumnsMetricW690x500</v>
      </c>
      <c r="G85" s="34">
        <v>115</v>
      </c>
      <c r="H85" s="34">
        <v>2.92</v>
      </c>
      <c r="I85" s="34">
        <v>9.58</v>
      </c>
      <c r="J85" t="s">
        <v>1246</v>
      </c>
      <c r="K85">
        <v>1</v>
      </c>
      <c r="O85" s="1"/>
    </row>
    <row r="86" spans="2:15" x14ac:dyDescent="0.2">
      <c r="B86" t="s">
        <v>803</v>
      </c>
      <c r="C86" t="s">
        <v>1705</v>
      </c>
      <c r="D86" t="s">
        <v>903</v>
      </c>
      <c r="E86" t="s">
        <v>2881</v>
      </c>
      <c r="F86" t="str">
        <f t="shared" si="1"/>
        <v>WideFlangeSolidColumnsMetricW690x457</v>
      </c>
      <c r="G86" s="34">
        <v>113</v>
      </c>
      <c r="H86" s="34">
        <v>2.72</v>
      </c>
      <c r="I86" s="34">
        <v>9.42</v>
      </c>
      <c r="J86" t="s">
        <v>1246</v>
      </c>
      <c r="K86">
        <v>1</v>
      </c>
      <c r="O86" s="1"/>
    </row>
    <row r="87" spans="2:15" x14ac:dyDescent="0.2">
      <c r="B87" t="s">
        <v>803</v>
      </c>
      <c r="C87" t="s">
        <v>1705</v>
      </c>
      <c r="D87" t="s">
        <v>904</v>
      </c>
      <c r="E87" t="s">
        <v>2882</v>
      </c>
      <c r="F87" t="str">
        <f t="shared" si="1"/>
        <v>WideFlangeSolidColumnsMetricW690x418</v>
      </c>
      <c r="G87" s="34">
        <v>113</v>
      </c>
      <c r="H87" s="34">
        <v>2.4900000000000002</v>
      </c>
      <c r="I87" s="34">
        <v>9.42</v>
      </c>
      <c r="J87" t="s">
        <v>1246</v>
      </c>
      <c r="K87">
        <v>1</v>
      </c>
      <c r="O87" s="1"/>
    </row>
    <row r="88" spans="2:15" x14ac:dyDescent="0.2">
      <c r="B88" t="s">
        <v>803</v>
      </c>
      <c r="C88" t="s">
        <v>1705</v>
      </c>
      <c r="D88" t="s">
        <v>905</v>
      </c>
      <c r="E88" t="s">
        <v>2883</v>
      </c>
      <c r="F88" t="str">
        <f t="shared" si="1"/>
        <v>WideFlangeSolidColumnsMetricW690x384</v>
      </c>
      <c r="G88" s="34">
        <v>112</v>
      </c>
      <c r="H88" s="34">
        <v>2.2999999999999998</v>
      </c>
      <c r="I88" s="34">
        <v>9.33</v>
      </c>
      <c r="J88" t="s">
        <v>1246</v>
      </c>
      <c r="K88">
        <v>1</v>
      </c>
      <c r="O88" s="1"/>
    </row>
    <row r="89" spans="2:15" x14ac:dyDescent="0.2">
      <c r="B89" t="s">
        <v>803</v>
      </c>
      <c r="C89" t="s">
        <v>1705</v>
      </c>
      <c r="D89" t="s">
        <v>906</v>
      </c>
      <c r="E89" t="s">
        <v>2884</v>
      </c>
      <c r="F89" t="str">
        <f t="shared" si="1"/>
        <v>WideFlangeSolidColumnsMetricW690x350</v>
      </c>
      <c r="G89" s="34">
        <v>111</v>
      </c>
      <c r="H89" s="34">
        <v>2.12</v>
      </c>
      <c r="I89" s="34">
        <v>9.25</v>
      </c>
      <c r="J89" t="s">
        <v>1246</v>
      </c>
      <c r="K89">
        <v>1</v>
      </c>
      <c r="O89" s="1"/>
    </row>
    <row r="90" spans="2:15" x14ac:dyDescent="0.2">
      <c r="B90" t="s">
        <v>803</v>
      </c>
      <c r="C90" t="s">
        <v>1705</v>
      </c>
      <c r="D90" t="s">
        <v>907</v>
      </c>
      <c r="E90" t="s">
        <v>2885</v>
      </c>
      <c r="F90" t="str">
        <f t="shared" si="1"/>
        <v>WideFlangeSolidColumnsMetricW690x323</v>
      </c>
      <c r="G90" s="34">
        <v>110</v>
      </c>
      <c r="H90" s="34">
        <v>1.97</v>
      </c>
      <c r="I90" s="34">
        <v>9.17</v>
      </c>
      <c r="J90" t="s">
        <v>1246</v>
      </c>
      <c r="K90">
        <v>1</v>
      </c>
      <c r="O90" s="1"/>
    </row>
    <row r="91" spans="2:15" x14ac:dyDescent="0.2">
      <c r="B91" t="s">
        <v>803</v>
      </c>
      <c r="C91" t="s">
        <v>1705</v>
      </c>
      <c r="D91" t="s">
        <v>908</v>
      </c>
      <c r="E91" t="s">
        <v>2886</v>
      </c>
      <c r="F91" t="str">
        <f t="shared" si="1"/>
        <v>WideFlangeSolidColumnsMetricW690x289</v>
      </c>
      <c r="G91" s="34">
        <v>110</v>
      </c>
      <c r="H91" s="34">
        <v>1.76</v>
      </c>
      <c r="I91" s="34">
        <v>9.17</v>
      </c>
      <c r="J91" t="s">
        <v>1246</v>
      </c>
      <c r="K91">
        <v>1</v>
      </c>
      <c r="O91" s="1"/>
    </row>
    <row r="92" spans="2:15" x14ac:dyDescent="0.2">
      <c r="B92" t="s">
        <v>803</v>
      </c>
      <c r="C92" t="s">
        <v>1705</v>
      </c>
      <c r="D92" t="s">
        <v>909</v>
      </c>
      <c r="E92" t="s">
        <v>2887</v>
      </c>
      <c r="F92" t="str">
        <f t="shared" si="1"/>
        <v>WideFlangeSolidColumnsMetricW690x265</v>
      </c>
      <c r="G92" s="34">
        <v>109</v>
      </c>
      <c r="H92" s="34">
        <v>1.63</v>
      </c>
      <c r="I92" s="34">
        <v>9.08</v>
      </c>
      <c r="J92" t="s">
        <v>1246</v>
      </c>
      <c r="K92">
        <v>1</v>
      </c>
      <c r="O92" s="1"/>
    </row>
    <row r="93" spans="2:15" x14ac:dyDescent="0.2">
      <c r="B93" t="s">
        <v>803</v>
      </c>
      <c r="C93" t="s">
        <v>1705</v>
      </c>
      <c r="D93" t="s">
        <v>910</v>
      </c>
      <c r="E93" t="s">
        <v>2888</v>
      </c>
      <c r="F93" t="str">
        <f t="shared" si="1"/>
        <v>WideFlangeSolidColumnsMetricW690x240</v>
      </c>
      <c r="G93" s="34">
        <v>109</v>
      </c>
      <c r="H93" s="34">
        <v>1.48</v>
      </c>
      <c r="I93" s="34">
        <v>9.08</v>
      </c>
      <c r="J93" t="s">
        <v>1246</v>
      </c>
      <c r="K93">
        <v>1</v>
      </c>
      <c r="O93" s="1"/>
    </row>
    <row r="94" spans="2:15" x14ac:dyDescent="0.2">
      <c r="B94" t="s">
        <v>803</v>
      </c>
      <c r="C94" t="s">
        <v>1705</v>
      </c>
      <c r="D94" t="s">
        <v>911</v>
      </c>
      <c r="E94" t="s">
        <v>2889</v>
      </c>
      <c r="F94" t="str">
        <f t="shared" si="1"/>
        <v>WideFlangeSolidColumnsMetricW690x217</v>
      </c>
      <c r="G94" s="34">
        <v>108</v>
      </c>
      <c r="H94" s="34">
        <v>1.35</v>
      </c>
      <c r="I94" s="34">
        <v>9</v>
      </c>
      <c r="J94" t="s">
        <v>1246</v>
      </c>
      <c r="K94">
        <v>1</v>
      </c>
      <c r="O94" s="1"/>
    </row>
    <row r="95" spans="2:15" x14ac:dyDescent="0.2">
      <c r="B95" t="s">
        <v>803</v>
      </c>
      <c r="C95" t="s">
        <v>1705</v>
      </c>
      <c r="D95" t="s">
        <v>912</v>
      </c>
      <c r="E95" t="s">
        <v>2890</v>
      </c>
      <c r="F95" t="str">
        <f t="shared" si="1"/>
        <v>WideFlangeSolidColumnsMetricW690x192</v>
      </c>
      <c r="G95" s="34">
        <v>92.8</v>
      </c>
      <c r="H95" s="34">
        <v>1.39</v>
      </c>
      <c r="I95" s="34">
        <v>7.73</v>
      </c>
      <c r="J95" t="s">
        <v>1246</v>
      </c>
      <c r="K95">
        <v>1</v>
      </c>
      <c r="O95" s="1"/>
    </row>
    <row r="96" spans="2:15" x14ac:dyDescent="0.2">
      <c r="B96" t="s">
        <v>803</v>
      </c>
      <c r="C96" t="s">
        <v>1705</v>
      </c>
      <c r="D96" t="s">
        <v>913</v>
      </c>
      <c r="E96" t="s">
        <v>2891</v>
      </c>
      <c r="F96" t="str">
        <f t="shared" si="1"/>
        <v>WideFlangeSolidColumnsMetricW690x170</v>
      </c>
      <c r="G96" s="34">
        <v>92.4</v>
      </c>
      <c r="H96" s="34">
        <v>1.23</v>
      </c>
      <c r="I96" s="34">
        <v>7.7</v>
      </c>
      <c r="J96" t="s">
        <v>1246</v>
      </c>
      <c r="K96">
        <v>1</v>
      </c>
      <c r="O96" s="1"/>
    </row>
    <row r="97" spans="2:15" x14ac:dyDescent="0.2">
      <c r="B97" t="s">
        <v>803</v>
      </c>
      <c r="C97" t="s">
        <v>1705</v>
      </c>
      <c r="D97" t="s">
        <v>914</v>
      </c>
      <c r="E97" t="s">
        <v>2892</v>
      </c>
      <c r="F97" t="str">
        <f t="shared" si="1"/>
        <v>WideFlangeSolidColumnsMetricW690x152</v>
      </c>
      <c r="G97" s="34">
        <v>92.1</v>
      </c>
      <c r="H97" s="34">
        <v>1.1100000000000001</v>
      </c>
      <c r="I97" s="34">
        <v>7.68</v>
      </c>
      <c r="J97" t="s">
        <v>1246</v>
      </c>
      <c r="K97">
        <v>1</v>
      </c>
      <c r="O97" s="1"/>
    </row>
    <row r="98" spans="2:15" x14ac:dyDescent="0.2">
      <c r="B98" t="s">
        <v>803</v>
      </c>
      <c r="C98" t="s">
        <v>1705</v>
      </c>
      <c r="D98" t="s">
        <v>915</v>
      </c>
      <c r="E98" t="s">
        <v>2893</v>
      </c>
      <c r="F98" t="str">
        <f t="shared" si="1"/>
        <v>WideFlangeSolidColumnsMetricW690x140</v>
      </c>
      <c r="G98" s="34">
        <v>91.5</v>
      </c>
      <c r="H98" s="34">
        <v>1.03</v>
      </c>
      <c r="I98" s="34">
        <v>7.63</v>
      </c>
      <c r="J98" t="s">
        <v>1246</v>
      </c>
      <c r="K98">
        <v>1</v>
      </c>
      <c r="O98" s="1"/>
    </row>
    <row r="99" spans="2:15" x14ac:dyDescent="0.2">
      <c r="B99" t="s">
        <v>803</v>
      </c>
      <c r="C99" t="s">
        <v>1705</v>
      </c>
      <c r="D99" t="s">
        <v>916</v>
      </c>
      <c r="E99" t="s">
        <v>2894</v>
      </c>
      <c r="F99" t="str">
        <f t="shared" si="1"/>
        <v>WideFlangeSolidColumnsMetricW690x125</v>
      </c>
      <c r="G99" s="34">
        <v>91.2</v>
      </c>
      <c r="H99" s="34">
        <v>0.92100000000000004</v>
      </c>
      <c r="I99" s="34">
        <v>7.6</v>
      </c>
      <c r="J99" t="s">
        <v>1246</v>
      </c>
      <c r="K99">
        <v>1</v>
      </c>
      <c r="O99" s="1"/>
    </row>
    <row r="100" spans="2:15" x14ac:dyDescent="0.2">
      <c r="B100" t="s">
        <v>803</v>
      </c>
      <c r="C100" t="s">
        <v>1705</v>
      </c>
      <c r="D100" t="s">
        <v>917</v>
      </c>
      <c r="E100" t="s">
        <v>2895</v>
      </c>
      <c r="F100" t="str">
        <f t="shared" si="1"/>
        <v>WideFlangeSolidColumnsMetricW610x551</v>
      </c>
      <c r="G100" s="34">
        <v>107</v>
      </c>
      <c r="H100" s="34">
        <v>3.46</v>
      </c>
      <c r="I100" s="34">
        <v>8.92</v>
      </c>
      <c r="J100" t="s">
        <v>1246</v>
      </c>
      <c r="K100">
        <v>1</v>
      </c>
      <c r="O100" s="1"/>
    </row>
    <row r="101" spans="2:15" x14ac:dyDescent="0.2">
      <c r="B101" t="s">
        <v>803</v>
      </c>
      <c r="C101" t="s">
        <v>1705</v>
      </c>
      <c r="D101" t="s">
        <v>918</v>
      </c>
      <c r="E101" t="s">
        <v>2896</v>
      </c>
      <c r="F101" t="str">
        <f t="shared" si="1"/>
        <v>WideFlangeSolidColumnsMetricW610x498</v>
      </c>
      <c r="G101" s="34">
        <v>105</v>
      </c>
      <c r="H101" s="34">
        <v>3.19</v>
      </c>
      <c r="I101" s="34">
        <v>8.75</v>
      </c>
      <c r="J101" t="s">
        <v>1246</v>
      </c>
      <c r="K101">
        <v>1</v>
      </c>
      <c r="O101" s="1"/>
    </row>
    <row r="102" spans="2:15" x14ac:dyDescent="0.2">
      <c r="B102" t="s">
        <v>803</v>
      </c>
      <c r="C102" t="s">
        <v>1705</v>
      </c>
      <c r="D102" t="s">
        <v>919</v>
      </c>
      <c r="E102" t="s">
        <v>2897</v>
      </c>
      <c r="F102" t="str">
        <f t="shared" si="1"/>
        <v>WideFlangeSolidColumnsMetricW610x455</v>
      </c>
      <c r="G102" s="34">
        <v>104</v>
      </c>
      <c r="H102" s="34">
        <v>2.94</v>
      </c>
      <c r="I102" s="34">
        <v>8.67</v>
      </c>
      <c r="J102" t="s">
        <v>1246</v>
      </c>
      <c r="K102">
        <v>1</v>
      </c>
      <c r="O102" s="1"/>
    </row>
    <row r="103" spans="2:15" x14ac:dyDescent="0.2">
      <c r="B103" t="s">
        <v>803</v>
      </c>
      <c r="C103" t="s">
        <v>1705</v>
      </c>
      <c r="D103" t="s">
        <v>920</v>
      </c>
      <c r="E103" t="s">
        <v>2898</v>
      </c>
      <c r="F103" t="str">
        <f t="shared" si="1"/>
        <v>WideFlangeSolidColumnsMetricW610x415</v>
      </c>
      <c r="G103" s="34">
        <v>103</v>
      </c>
      <c r="H103" s="34">
        <v>2.71</v>
      </c>
      <c r="I103" s="34">
        <v>8.58</v>
      </c>
      <c r="J103" t="s">
        <v>1246</v>
      </c>
      <c r="K103">
        <v>1</v>
      </c>
      <c r="O103" s="1"/>
    </row>
    <row r="104" spans="2:15" x14ac:dyDescent="0.2">
      <c r="B104" t="s">
        <v>803</v>
      </c>
      <c r="C104" t="s">
        <v>1705</v>
      </c>
      <c r="D104" t="s">
        <v>921</v>
      </c>
      <c r="E104" t="s">
        <v>2899</v>
      </c>
      <c r="F104" t="str">
        <f t="shared" si="1"/>
        <v>WideFlangeSolidColumnsMetricW610x372</v>
      </c>
      <c r="G104" s="34">
        <v>102</v>
      </c>
      <c r="H104" s="34">
        <v>2.4500000000000002</v>
      </c>
      <c r="I104" s="34">
        <v>8.5</v>
      </c>
      <c r="J104" t="s">
        <v>1246</v>
      </c>
      <c r="K104">
        <v>1</v>
      </c>
      <c r="O104" s="1"/>
    </row>
    <row r="105" spans="2:15" x14ac:dyDescent="0.2">
      <c r="B105" t="s">
        <v>803</v>
      </c>
      <c r="C105" t="s">
        <v>1705</v>
      </c>
      <c r="D105" t="s">
        <v>922</v>
      </c>
      <c r="E105" t="s">
        <v>2900</v>
      </c>
      <c r="F105" t="str">
        <f t="shared" si="1"/>
        <v>WideFlangeSolidColumnsMetricW610x341</v>
      </c>
      <c r="G105" s="34">
        <v>101</v>
      </c>
      <c r="H105" s="34">
        <v>2.27</v>
      </c>
      <c r="I105" s="34">
        <v>8.42</v>
      </c>
      <c r="J105" t="s">
        <v>1246</v>
      </c>
      <c r="K105">
        <v>1</v>
      </c>
      <c r="O105" s="1"/>
    </row>
    <row r="106" spans="2:15" x14ac:dyDescent="0.2">
      <c r="B106" t="s">
        <v>803</v>
      </c>
      <c r="C106" t="s">
        <v>1705</v>
      </c>
      <c r="D106" t="s">
        <v>923</v>
      </c>
      <c r="E106" t="s">
        <v>2901</v>
      </c>
      <c r="F106" t="str">
        <f t="shared" si="1"/>
        <v>WideFlangeSolidColumnsMetricW610x307</v>
      </c>
      <c r="G106" s="34">
        <v>101</v>
      </c>
      <c r="H106" s="34">
        <v>2.0499999999999998</v>
      </c>
      <c r="I106" s="34">
        <v>8.42</v>
      </c>
      <c r="J106" t="s">
        <v>1246</v>
      </c>
      <c r="K106">
        <v>1</v>
      </c>
      <c r="O106" s="1"/>
    </row>
    <row r="107" spans="2:15" x14ac:dyDescent="0.2">
      <c r="B107" t="s">
        <v>803</v>
      </c>
      <c r="C107" t="s">
        <v>1705</v>
      </c>
      <c r="D107" t="s">
        <v>924</v>
      </c>
      <c r="E107" t="s">
        <v>2902</v>
      </c>
      <c r="F107" t="str">
        <f t="shared" si="1"/>
        <v>WideFlangeSolidColumnsMetricW610x285</v>
      </c>
      <c r="G107" s="34">
        <v>100</v>
      </c>
      <c r="H107" s="34">
        <v>1.92</v>
      </c>
      <c r="I107" s="34">
        <v>8.33</v>
      </c>
      <c r="J107" t="s">
        <v>1246</v>
      </c>
      <c r="K107">
        <v>1</v>
      </c>
      <c r="O107" s="1"/>
    </row>
    <row r="108" spans="2:15" x14ac:dyDescent="0.2">
      <c r="B108" t="s">
        <v>803</v>
      </c>
      <c r="C108" t="s">
        <v>1705</v>
      </c>
      <c r="D108" t="s">
        <v>925</v>
      </c>
      <c r="E108" t="s">
        <v>2903</v>
      </c>
      <c r="F108" t="str">
        <f t="shared" si="1"/>
        <v>WideFlangeSolidColumnsMetricW610x262</v>
      </c>
      <c r="G108" s="34">
        <v>99.4</v>
      </c>
      <c r="H108" s="34">
        <v>1.77</v>
      </c>
      <c r="I108" s="34">
        <v>8.2799999999999994</v>
      </c>
      <c r="J108" t="s">
        <v>1246</v>
      </c>
      <c r="K108">
        <v>1</v>
      </c>
      <c r="O108" s="1"/>
    </row>
    <row r="109" spans="2:15" x14ac:dyDescent="0.2">
      <c r="B109" t="s">
        <v>803</v>
      </c>
      <c r="C109" t="s">
        <v>1705</v>
      </c>
      <c r="D109" t="s">
        <v>926</v>
      </c>
      <c r="E109" t="s">
        <v>2904</v>
      </c>
      <c r="F109" t="str">
        <f t="shared" si="1"/>
        <v>WideFlangeSolidColumnsMetricW610x241</v>
      </c>
      <c r="G109" s="34">
        <v>99.3</v>
      </c>
      <c r="H109" s="34">
        <v>1.63</v>
      </c>
      <c r="I109" s="34">
        <v>8.2799999999999994</v>
      </c>
      <c r="J109" t="s">
        <v>1246</v>
      </c>
      <c r="K109">
        <v>1</v>
      </c>
      <c r="O109" s="1"/>
    </row>
    <row r="110" spans="2:15" x14ac:dyDescent="0.2">
      <c r="B110" t="s">
        <v>803</v>
      </c>
      <c r="C110" t="s">
        <v>1705</v>
      </c>
      <c r="D110" t="s">
        <v>927</v>
      </c>
      <c r="E110" t="s">
        <v>2905</v>
      </c>
      <c r="F110" t="str">
        <f t="shared" si="1"/>
        <v>WideFlangeSolidColumnsMetricW610x217</v>
      </c>
      <c r="G110" s="34">
        <v>98.7</v>
      </c>
      <c r="H110" s="34">
        <v>1.48</v>
      </c>
      <c r="I110" s="34">
        <v>8.23</v>
      </c>
      <c r="J110" t="s">
        <v>1246</v>
      </c>
      <c r="K110">
        <v>1</v>
      </c>
      <c r="O110" s="1"/>
    </row>
    <row r="111" spans="2:15" x14ac:dyDescent="0.2">
      <c r="B111" t="s">
        <v>803</v>
      </c>
      <c r="C111" t="s">
        <v>1705</v>
      </c>
      <c r="D111" t="s">
        <v>928</v>
      </c>
      <c r="E111" t="s">
        <v>2906</v>
      </c>
      <c r="F111" t="str">
        <f t="shared" si="1"/>
        <v>WideFlangeSolidColumnsMetricW610x195</v>
      </c>
      <c r="G111" s="34">
        <v>98.2</v>
      </c>
      <c r="H111" s="34">
        <v>1.33</v>
      </c>
      <c r="I111" s="34">
        <v>8.18</v>
      </c>
      <c r="J111" t="s">
        <v>1246</v>
      </c>
      <c r="K111">
        <v>1</v>
      </c>
      <c r="O111" s="1"/>
    </row>
    <row r="112" spans="2:15" x14ac:dyDescent="0.2">
      <c r="B112" t="s">
        <v>803</v>
      </c>
      <c r="C112" t="s">
        <v>1705</v>
      </c>
      <c r="D112" t="s">
        <v>929</v>
      </c>
      <c r="E112" t="s">
        <v>2907</v>
      </c>
      <c r="F112" t="str">
        <f t="shared" si="1"/>
        <v>WideFlangeSolidColumnsMetricW610x174</v>
      </c>
      <c r="G112" s="34">
        <v>97.3</v>
      </c>
      <c r="H112" s="34">
        <v>1.2</v>
      </c>
      <c r="I112" s="34">
        <v>8.11</v>
      </c>
      <c r="J112" t="s">
        <v>1246</v>
      </c>
      <c r="K112">
        <v>1</v>
      </c>
      <c r="O112" s="1"/>
    </row>
    <row r="113" spans="2:15" x14ac:dyDescent="0.2">
      <c r="B113" t="s">
        <v>803</v>
      </c>
      <c r="C113" t="s">
        <v>1705</v>
      </c>
      <c r="D113" t="s">
        <v>930</v>
      </c>
      <c r="E113" t="s">
        <v>2908</v>
      </c>
      <c r="F113" t="str">
        <f t="shared" si="1"/>
        <v>WideFlangeSolidColumnsMetricW610x155</v>
      </c>
      <c r="G113" s="34">
        <v>96.9</v>
      </c>
      <c r="H113" s="34">
        <v>1.07</v>
      </c>
      <c r="I113" s="34">
        <v>8.08</v>
      </c>
      <c r="J113" t="s">
        <v>1246</v>
      </c>
      <c r="K113">
        <v>1</v>
      </c>
      <c r="O113" s="1"/>
    </row>
    <row r="114" spans="2:15" x14ac:dyDescent="0.2">
      <c r="B114" t="s">
        <v>803</v>
      </c>
      <c r="C114" t="s">
        <v>1705</v>
      </c>
      <c r="D114" t="s">
        <v>931</v>
      </c>
      <c r="E114" t="s">
        <v>2909</v>
      </c>
      <c r="F114" t="str">
        <f t="shared" si="1"/>
        <v>WideFlangeSolidColumnsMetricW610x153</v>
      </c>
      <c r="G114" s="34">
        <v>82.5</v>
      </c>
      <c r="H114" s="34">
        <v>1.25</v>
      </c>
      <c r="I114" s="34">
        <v>6.88</v>
      </c>
      <c r="J114" t="s">
        <v>1246</v>
      </c>
      <c r="K114">
        <v>1</v>
      </c>
      <c r="O114" s="1"/>
    </row>
    <row r="115" spans="2:15" x14ac:dyDescent="0.2">
      <c r="B115" t="s">
        <v>803</v>
      </c>
      <c r="C115" t="s">
        <v>1705</v>
      </c>
      <c r="D115" t="s">
        <v>932</v>
      </c>
      <c r="E115" t="s">
        <v>2910</v>
      </c>
      <c r="F115" t="str">
        <f t="shared" si="1"/>
        <v>WideFlangeSolidColumnsMetricW610x140</v>
      </c>
      <c r="G115" s="34">
        <v>82.5</v>
      </c>
      <c r="H115" s="34">
        <v>1.1399999999999999</v>
      </c>
      <c r="I115" s="34">
        <v>6.88</v>
      </c>
      <c r="J115" t="s">
        <v>1246</v>
      </c>
      <c r="K115">
        <v>1</v>
      </c>
      <c r="O115" s="1"/>
    </row>
    <row r="116" spans="2:15" x14ac:dyDescent="0.2">
      <c r="B116" t="s">
        <v>803</v>
      </c>
      <c r="C116" t="s">
        <v>1705</v>
      </c>
      <c r="D116" t="s">
        <v>933</v>
      </c>
      <c r="E116" t="s">
        <v>2911</v>
      </c>
      <c r="F116" t="str">
        <f t="shared" si="1"/>
        <v>WideFlangeSolidColumnsMetricW610x125</v>
      </c>
      <c r="G116" s="34">
        <v>82.2</v>
      </c>
      <c r="H116" s="34">
        <v>1.02</v>
      </c>
      <c r="I116" s="34">
        <v>6.85</v>
      </c>
      <c r="J116" t="s">
        <v>1246</v>
      </c>
      <c r="K116">
        <v>1</v>
      </c>
      <c r="O116" s="1"/>
    </row>
    <row r="117" spans="2:15" x14ac:dyDescent="0.2">
      <c r="B117" t="s">
        <v>803</v>
      </c>
      <c r="C117" t="s">
        <v>1705</v>
      </c>
      <c r="D117" t="s">
        <v>934</v>
      </c>
      <c r="E117" t="s">
        <v>2912</v>
      </c>
      <c r="F117" t="str">
        <f t="shared" si="1"/>
        <v>WideFlangeSolidColumnsMetricW610x113</v>
      </c>
      <c r="G117" s="34">
        <v>81.5</v>
      </c>
      <c r="H117" s="34">
        <v>0.93300000000000005</v>
      </c>
      <c r="I117" s="34">
        <v>6.79</v>
      </c>
      <c r="J117" t="s">
        <v>1246</v>
      </c>
      <c r="K117">
        <v>1</v>
      </c>
      <c r="O117" s="1"/>
    </row>
    <row r="118" spans="2:15" x14ac:dyDescent="0.2">
      <c r="B118" t="s">
        <v>803</v>
      </c>
      <c r="C118" t="s">
        <v>1705</v>
      </c>
      <c r="D118" t="s">
        <v>935</v>
      </c>
      <c r="E118" t="s">
        <v>2913</v>
      </c>
      <c r="F118" t="str">
        <f t="shared" si="1"/>
        <v>WideFlangeSolidColumnsMetricW610x101</v>
      </c>
      <c r="G118" s="34">
        <v>81.2</v>
      </c>
      <c r="H118" s="34">
        <v>0.83699999999999997</v>
      </c>
      <c r="I118" s="34">
        <v>6.77</v>
      </c>
      <c r="J118" t="s">
        <v>1246</v>
      </c>
      <c r="K118">
        <v>1</v>
      </c>
      <c r="O118" s="1"/>
    </row>
    <row r="119" spans="2:15" x14ac:dyDescent="0.2">
      <c r="B119" t="s">
        <v>803</v>
      </c>
      <c r="C119" t="s">
        <v>1705</v>
      </c>
      <c r="D119" t="s">
        <v>936</v>
      </c>
      <c r="E119" t="s">
        <v>2914</v>
      </c>
      <c r="F119" t="str">
        <f t="shared" si="1"/>
        <v>WideFlangeSolidColumnsMetricW610x92</v>
      </c>
      <c r="G119" s="34">
        <v>73.5</v>
      </c>
      <c r="H119" s="34">
        <v>0.84399999999999997</v>
      </c>
      <c r="I119" s="34">
        <v>6.13</v>
      </c>
      <c r="J119" t="s">
        <v>1246</v>
      </c>
      <c r="K119">
        <v>1</v>
      </c>
      <c r="O119" s="1"/>
    </row>
    <row r="120" spans="2:15" x14ac:dyDescent="0.2">
      <c r="B120" t="s">
        <v>803</v>
      </c>
      <c r="C120" t="s">
        <v>1705</v>
      </c>
      <c r="D120" t="s">
        <v>937</v>
      </c>
      <c r="E120" t="s">
        <v>2915</v>
      </c>
      <c r="F120" t="str">
        <f t="shared" si="1"/>
        <v>WideFlangeSolidColumnsMetricW610x82</v>
      </c>
      <c r="G120" s="34">
        <v>73.400000000000006</v>
      </c>
      <c r="H120" s="34">
        <v>0.749</v>
      </c>
      <c r="I120" s="34">
        <v>6.12</v>
      </c>
      <c r="J120" t="s">
        <v>1246</v>
      </c>
      <c r="K120">
        <v>1</v>
      </c>
      <c r="O120" s="1"/>
    </row>
    <row r="121" spans="2:15" x14ac:dyDescent="0.2">
      <c r="B121" t="s">
        <v>803</v>
      </c>
      <c r="C121" t="s">
        <v>1705</v>
      </c>
      <c r="D121" t="s">
        <v>938</v>
      </c>
      <c r="E121" t="s">
        <v>2916</v>
      </c>
      <c r="F121" t="str">
        <f t="shared" si="1"/>
        <v>WideFlangeSolidColumnsMetricW530x300</v>
      </c>
      <c r="G121" s="34">
        <v>93.1</v>
      </c>
      <c r="H121" s="34">
        <v>2.16</v>
      </c>
      <c r="I121" s="34">
        <v>7.76</v>
      </c>
      <c r="J121" t="s">
        <v>1246</v>
      </c>
      <c r="K121">
        <v>1</v>
      </c>
      <c r="O121" s="1"/>
    </row>
    <row r="122" spans="2:15" x14ac:dyDescent="0.2">
      <c r="B122" t="s">
        <v>803</v>
      </c>
      <c r="C122" t="s">
        <v>1705</v>
      </c>
      <c r="D122" t="s">
        <v>939</v>
      </c>
      <c r="E122" t="s">
        <v>2917</v>
      </c>
      <c r="F122" t="str">
        <f t="shared" si="1"/>
        <v>WideFlangeSolidColumnsMetricW530x272</v>
      </c>
      <c r="G122" s="34">
        <v>92.5</v>
      </c>
      <c r="H122" s="34">
        <v>1.97</v>
      </c>
      <c r="I122" s="34">
        <v>7.71</v>
      </c>
      <c r="J122" t="s">
        <v>1246</v>
      </c>
      <c r="K122">
        <v>1</v>
      </c>
      <c r="O122" s="1"/>
    </row>
    <row r="123" spans="2:15" x14ac:dyDescent="0.2">
      <c r="B123" t="s">
        <v>803</v>
      </c>
      <c r="C123" t="s">
        <v>1705</v>
      </c>
      <c r="D123" t="s">
        <v>940</v>
      </c>
      <c r="E123" t="s">
        <v>2918</v>
      </c>
      <c r="F123" t="str">
        <f t="shared" si="1"/>
        <v>WideFlangeSolidColumnsMetricW530x248</v>
      </c>
      <c r="G123" s="34">
        <v>91.9</v>
      </c>
      <c r="H123" s="34">
        <v>1.81</v>
      </c>
      <c r="I123" s="34">
        <v>7.66</v>
      </c>
      <c r="J123" t="s">
        <v>1246</v>
      </c>
      <c r="K123">
        <v>1</v>
      </c>
      <c r="O123" s="1"/>
    </row>
    <row r="124" spans="2:15" x14ac:dyDescent="0.2">
      <c r="B124" t="s">
        <v>803</v>
      </c>
      <c r="C124" t="s">
        <v>1705</v>
      </c>
      <c r="D124" t="s">
        <v>941</v>
      </c>
      <c r="E124" t="s">
        <v>2919</v>
      </c>
      <c r="F124" t="str">
        <f t="shared" si="1"/>
        <v>WideFlangeSolidColumnsMetricW530x219</v>
      </c>
      <c r="G124" s="34">
        <v>91.2</v>
      </c>
      <c r="H124" s="34">
        <v>1.61</v>
      </c>
      <c r="I124" s="34">
        <v>7.6</v>
      </c>
      <c r="J124" t="s">
        <v>1246</v>
      </c>
      <c r="K124">
        <v>1</v>
      </c>
      <c r="O124" s="1"/>
    </row>
    <row r="125" spans="2:15" x14ac:dyDescent="0.2">
      <c r="B125" t="s">
        <v>803</v>
      </c>
      <c r="C125" t="s">
        <v>1705</v>
      </c>
      <c r="D125" t="s">
        <v>942</v>
      </c>
      <c r="E125" t="s">
        <v>2920</v>
      </c>
      <c r="F125" t="str">
        <f t="shared" si="1"/>
        <v>WideFlangeSolidColumnsMetricW530x196</v>
      </c>
      <c r="G125" s="34">
        <v>90.9</v>
      </c>
      <c r="H125" s="34">
        <v>1.45</v>
      </c>
      <c r="I125" s="34">
        <v>7.58</v>
      </c>
      <c r="J125" t="s">
        <v>1246</v>
      </c>
      <c r="K125">
        <v>1</v>
      </c>
      <c r="O125" s="1"/>
    </row>
    <row r="126" spans="2:15" x14ac:dyDescent="0.2">
      <c r="B126" t="s">
        <v>803</v>
      </c>
      <c r="C126" t="s">
        <v>1705</v>
      </c>
      <c r="D126" t="s">
        <v>943</v>
      </c>
      <c r="E126" t="s">
        <v>2921</v>
      </c>
      <c r="F126" t="str">
        <f t="shared" si="1"/>
        <v>WideFlangeSolidColumnsMetricW530x182</v>
      </c>
      <c r="G126" s="34">
        <v>90.3</v>
      </c>
      <c r="H126" s="34">
        <v>1.35</v>
      </c>
      <c r="I126" s="34">
        <v>7.53</v>
      </c>
      <c r="J126" t="s">
        <v>1246</v>
      </c>
      <c r="K126">
        <v>1</v>
      </c>
      <c r="O126" s="1"/>
    </row>
    <row r="127" spans="2:15" x14ac:dyDescent="0.2">
      <c r="B127" t="s">
        <v>803</v>
      </c>
      <c r="C127" t="s">
        <v>1705</v>
      </c>
      <c r="D127" t="s">
        <v>944</v>
      </c>
      <c r="E127" t="s">
        <v>2922</v>
      </c>
      <c r="F127" t="str">
        <f t="shared" si="1"/>
        <v>WideFlangeSolidColumnsMetricW530x165</v>
      </c>
      <c r="G127" s="34">
        <v>89.7</v>
      </c>
      <c r="H127" s="34">
        <v>1.24</v>
      </c>
      <c r="I127" s="34">
        <v>7.48</v>
      </c>
      <c r="J127" t="s">
        <v>1246</v>
      </c>
      <c r="K127">
        <v>1</v>
      </c>
      <c r="O127" s="1"/>
    </row>
    <row r="128" spans="2:15" x14ac:dyDescent="0.2">
      <c r="B128" t="s">
        <v>803</v>
      </c>
      <c r="C128" t="s">
        <v>1705</v>
      </c>
      <c r="D128" t="s">
        <v>945</v>
      </c>
      <c r="E128" t="s">
        <v>2923</v>
      </c>
      <c r="F128" t="str">
        <f t="shared" si="1"/>
        <v>WideFlangeSolidColumnsMetricW530x150</v>
      </c>
      <c r="G128" s="34">
        <v>89.7</v>
      </c>
      <c r="H128" s="34">
        <v>1.1299999999999999</v>
      </c>
      <c r="I128" s="34">
        <v>7.48</v>
      </c>
      <c r="J128" t="s">
        <v>1246</v>
      </c>
      <c r="K128">
        <v>1</v>
      </c>
      <c r="O128" s="1"/>
    </row>
    <row r="129" spans="2:15" x14ac:dyDescent="0.2">
      <c r="B129" t="s">
        <v>803</v>
      </c>
      <c r="C129" t="s">
        <v>1705</v>
      </c>
      <c r="D129" t="s">
        <v>946</v>
      </c>
      <c r="E129" t="s">
        <v>2924</v>
      </c>
      <c r="F129" t="str">
        <f t="shared" si="1"/>
        <v>WideFlangeSolidColumnsMetricW530x138</v>
      </c>
      <c r="G129" s="34">
        <v>74.8</v>
      </c>
      <c r="H129" s="34">
        <v>1.24</v>
      </c>
      <c r="I129" s="34">
        <v>6.23</v>
      </c>
      <c r="J129" t="s">
        <v>1246</v>
      </c>
      <c r="K129">
        <v>1</v>
      </c>
      <c r="O129" s="1"/>
    </row>
    <row r="130" spans="2:15" x14ac:dyDescent="0.2">
      <c r="B130" t="s">
        <v>803</v>
      </c>
      <c r="C130" t="s">
        <v>1705</v>
      </c>
      <c r="D130" t="s">
        <v>947</v>
      </c>
      <c r="E130" t="s">
        <v>2925</v>
      </c>
      <c r="F130" t="str">
        <f t="shared" si="1"/>
        <v>WideFlangeSolidColumnsMetricW530x123</v>
      </c>
      <c r="G130" s="34">
        <v>74.2</v>
      </c>
      <c r="H130" s="34">
        <v>1.1200000000000001</v>
      </c>
      <c r="I130" s="34">
        <v>6.18</v>
      </c>
      <c r="J130" t="s">
        <v>1246</v>
      </c>
      <c r="K130">
        <v>1</v>
      </c>
      <c r="O130" s="1"/>
    </row>
    <row r="131" spans="2:15" x14ac:dyDescent="0.2">
      <c r="B131" t="s">
        <v>803</v>
      </c>
      <c r="C131" t="s">
        <v>1705</v>
      </c>
      <c r="D131" t="s">
        <v>948</v>
      </c>
      <c r="E131" t="s">
        <v>2926</v>
      </c>
      <c r="F131" t="str">
        <f t="shared" si="1"/>
        <v>WideFlangeSolidColumnsMetricW530x109</v>
      </c>
      <c r="G131" s="34">
        <v>73.8</v>
      </c>
      <c r="H131" s="34">
        <v>0.98899999999999999</v>
      </c>
      <c r="I131" s="34">
        <v>6.15</v>
      </c>
      <c r="J131" t="s">
        <v>1246</v>
      </c>
      <c r="K131">
        <v>1</v>
      </c>
      <c r="O131" s="1"/>
    </row>
    <row r="132" spans="2:15" x14ac:dyDescent="0.2">
      <c r="B132" t="s">
        <v>803</v>
      </c>
      <c r="C132" t="s">
        <v>1705</v>
      </c>
      <c r="D132" t="s">
        <v>949</v>
      </c>
      <c r="E132" t="s">
        <v>2927</v>
      </c>
      <c r="F132" t="str">
        <f t="shared" si="1"/>
        <v>WideFlangeSolidColumnsMetricW530x101</v>
      </c>
      <c r="G132" s="34">
        <v>73.400000000000006</v>
      </c>
      <c r="H132" s="34">
        <v>0.92600000000000005</v>
      </c>
      <c r="I132" s="34">
        <v>6.12</v>
      </c>
      <c r="J132" t="s">
        <v>1246</v>
      </c>
      <c r="K132">
        <v>1</v>
      </c>
      <c r="O132" s="1"/>
    </row>
    <row r="133" spans="2:15" x14ac:dyDescent="0.2">
      <c r="B133" t="s">
        <v>803</v>
      </c>
      <c r="C133" t="s">
        <v>1705</v>
      </c>
      <c r="D133" t="s">
        <v>950</v>
      </c>
      <c r="E133" t="s">
        <v>2928</v>
      </c>
      <c r="F133" t="str">
        <f t="shared" si="1"/>
        <v>WideFlangeSolidColumnsMetricW530x92</v>
      </c>
      <c r="G133" s="34">
        <v>73.3</v>
      </c>
      <c r="H133" s="34">
        <v>0.84599999999999997</v>
      </c>
      <c r="I133" s="34">
        <v>6.11</v>
      </c>
      <c r="J133" t="s">
        <v>1246</v>
      </c>
      <c r="K133">
        <v>1</v>
      </c>
      <c r="O133" s="1"/>
    </row>
    <row r="134" spans="2:15" x14ac:dyDescent="0.2">
      <c r="B134" t="s">
        <v>803</v>
      </c>
      <c r="C134" t="s">
        <v>1705</v>
      </c>
      <c r="D134" t="s">
        <v>951</v>
      </c>
      <c r="E134" t="s">
        <v>2929</v>
      </c>
      <c r="F134" t="str">
        <f t="shared" si="1"/>
        <v>WideFlangeSolidColumnsMetricW530x82</v>
      </c>
      <c r="G134" s="34">
        <v>72.599999999999994</v>
      </c>
      <c r="H134" s="34">
        <v>0.75800000000000001</v>
      </c>
      <c r="I134" s="34">
        <v>6.05</v>
      </c>
      <c r="J134" t="s">
        <v>1246</v>
      </c>
      <c r="K134">
        <v>1</v>
      </c>
      <c r="O134" s="1"/>
    </row>
    <row r="135" spans="2:15" x14ac:dyDescent="0.2">
      <c r="B135" t="s">
        <v>803</v>
      </c>
      <c r="C135" t="s">
        <v>1705</v>
      </c>
      <c r="D135" t="s">
        <v>952</v>
      </c>
      <c r="E135" t="s">
        <v>2930</v>
      </c>
      <c r="F135" t="str">
        <f t="shared" ref="F135:F198" si="2">SUBSTITUTE(B135&amp;C135&amp;E135," ","")</f>
        <v>WideFlangeSolidColumnsMetricW530x72</v>
      </c>
      <c r="G135" s="34">
        <v>72.099999999999994</v>
      </c>
      <c r="H135" s="34">
        <v>0.66600000000000004</v>
      </c>
      <c r="I135" s="34">
        <v>6.01</v>
      </c>
      <c r="J135" t="s">
        <v>1246</v>
      </c>
      <c r="K135">
        <v>1</v>
      </c>
      <c r="O135" s="1"/>
    </row>
    <row r="136" spans="2:15" x14ac:dyDescent="0.2">
      <c r="B136" t="s">
        <v>803</v>
      </c>
      <c r="C136" t="s">
        <v>1705</v>
      </c>
      <c r="D136" t="s">
        <v>953</v>
      </c>
      <c r="E136" t="s">
        <v>2931</v>
      </c>
      <c r="F136" t="str">
        <f t="shared" si="2"/>
        <v>WideFlangeSolidColumnsMetricW530x85</v>
      </c>
      <c r="G136" s="34">
        <v>66.5</v>
      </c>
      <c r="H136" s="34">
        <v>0.85699999999999998</v>
      </c>
      <c r="I136" s="34">
        <v>5.54</v>
      </c>
      <c r="J136" t="s">
        <v>1246</v>
      </c>
      <c r="K136">
        <v>1</v>
      </c>
      <c r="O136" s="1"/>
    </row>
    <row r="137" spans="2:15" x14ac:dyDescent="0.2">
      <c r="B137" t="s">
        <v>803</v>
      </c>
      <c r="C137" t="s">
        <v>1705</v>
      </c>
      <c r="D137" t="s">
        <v>954</v>
      </c>
      <c r="E137" t="s">
        <v>2932</v>
      </c>
      <c r="F137" t="str">
        <f t="shared" si="2"/>
        <v>WideFlangeSolidColumnsMetricW530x74</v>
      </c>
      <c r="G137" s="34">
        <v>66.3</v>
      </c>
      <c r="H137" s="34">
        <v>0.754</v>
      </c>
      <c r="I137" s="34">
        <v>5.53</v>
      </c>
      <c r="J137" t="s">
        <v>1246</v>
      </c>
      <c r="K137">
        <v>1</v>
      </c>
      <c r="O137" s="1"/>
    </row>
    <row r="138" spans="2:15" x14ac:dyDescent="0.2">
      <c r="B138" t="s">
        <v>803</v>
      </c>
      <c r="C138" t="s">
        <v>1705</v>
      </c>
      <c r="D138" t="s">
        <v>955</v>
      </c>
      <c r="E138" t="s">
        <v>2933</v>
      </c>
      <c r="F138" t="str">
        <f t="shared" si="2"/>
        <v>WideFlangeSolidColumnsMetricW530x66</v>
      </c>
      <c r="G138" s="34">
        <v>65.5</v>
      </c>
      <c r="H138" s="34">
        <v>0.67200000000000004</v>
      </c>
      <c r="I138" s="34">
        <v>5.46</v>
      </c>
      <c r="J138" t="s">
        <v>1246</v>
      </c>
      <c r="K138">
        <v>1</v>
      </c>
      <c r="O138" s="1"/>
    </row>
    <row r="139" spans="2:15" x14ac:dyDescent="0.2">
      <c r="B139" t="s">
        <v>803</v>
      </c>
      <c r="C139" t="s">
        <v>1705</v>
      </c>
      <c r="D139" t="s">
        <v>956</v>
      </c>
      <c r="E139" t="s">
        <v>2934</v>
      </c>
      <c r="F139" t="str">
        <f t="shared" si="2"/>
        <v>WideFlangeSolidColumnsMetricW460x260</v>
      </c>
      <c r="G139" s="34">
        <v>82.5</v>
      </c>
      <c r="H139" s="34">
        <v>2.12</v>
      </c>
      <c r="I139" s="34">
        <v>6.88</v>
      </c>
      <c r="J139" t="s">
        <v>1246</v>
      </c>
      <c r="K139">
        <v>1</v>
      </c>
      <c r="O139" s="1"/>
    </row>
    <row r="140" spans="2:15" x14ac:dyDescent="0.2">
      <c r="B140" t="s">
        <v>803</v>
      </c>
      <c r="C140" t="s">
        <v>1705</v>
      </c>
      <c r="D140" t="s">
        <v>957</v>
      </c>
      <c r="E140" t="s">
        <v>2935</v>
      </c>
      <c r="F140" t="str">
        <f t="shared" si="2"/>
        <v>WideFlangeSolidColumnsMetricW460x235</v>
      </c>
      <c r="G140" s="34">
        <v>81.8</v>
      </c>
      <c r="H140" s="34">
        <v>1.93</v>
      </c>
      <c r="I140" s="34">
        <v>6.82</v>
      </c>
      <c r="J140" t="s">
        <v>1246</v>
      </c>
      <c r="K140">
        <v>1</v>
      </c>
      <c r="O140" s="1"/>
    </row>
    <row r="141" spans="2:15" x14ac:dyDescent="0.2">
      <c r="B141" t="s">
        <v>803</v>
      </c>
      <c r="C141" t="s">
        <v>1705</v>
      </c>
      <c r="D141" t="s">
        <v>958</v>
      </c>
      <c r="E141" t="s">
        <v>2936</v>
      </c>
      <c r="F141" t="str">
        <f t="shared" si="2"/>
        <v>WideFlangeSolidColumnsMetricW460x213</v>
      </c>
      <c r="G141" s="34">
        <v>81</v>
      </c>
      <c r="H141" s="34">
        <v>1.77</v>
      </c>
      <c r="I141" s="34">
        <v>6.75</v>
      </c>
      <c r="J141" t="s">
        <v>1246</v>
      </c>
      <c r="K141">
        <v>1</v>
      </c>
      <c r="O141" s="1"/>
    </row>
    <row r="142" spans="2:15" x14ac:dyDescent="0.2">
      <c r="B142" t="s">
        <v>803</v>
      </c>
      <c r="C142" t="s">
        <v>1705</v>
      </c>
      <c r="D142" t="s">
        <v>959</v>
      </c>
      <c r="E142" t="s">
        <v>2937</v>
      </c>
      <c r="F142" t="str">
        <f t="shared" si="2"/>
        <v>WideFlangeSolidColumnsMetricW460x193</v>
      </c>
      <c r="G142" s="34">
        <v>80.5</v>
      </c>
      <c r="H142" s="34">
        <v>1.61</v>
      </c>
      <c r="I142" s="34">
        <v>6.71</v>
      </c>
      <c r="J142" t="s">
        <v>1246</v>
      </c>
      <c r="K142">
        <v>1</v>
      </c>
      <c r="O142" s="1"/>
    </row>
    <row r="143" spans="2:15" x14ac:dyDescent="0.2">
      <c r="B143" t="s">
        <v>803</v>
      </c>
      <c r="C143" t="s">
        <v>1705</v>
      </c>
      <c r="D143" t="s">
        <v>960</v>
      </c>
      <c r="E143" t="s">
        <v>2938</v>
      </c>
      <c r="F143" t="str">
        <f t="shared" si="2"/>
        <v>WideFlangeSolidColumnsMetricW460x177</v>
      </c>
      <c r="G143" s="34">
        <v>80.5</v>
      </c>
      <c r="H143" s="34">
        <v>1.48</v>
      </c>
      <c r="I143" s="34">
        <v>6.71</v>
      </c>
      <c r="J143" t="s">
        <v>1246</v>
      </c>
      <c r="K143">
        <v>1</v>
      </c>
      <c r="O143" s="1"/>
    </row>
    <row r="144" spans="2:15" x14ac:dyDescent="0.2">
      <c r="B144" t="s">
        <v>803</v>
      </c>
      <c r="C144" t="s">
        <v>1705</v>
      </c>
      <c r="D144" t="s">
        <v>961</v>
      </c>
      <c r="E144" t="s">
        <v>2939</v>
      </c>
      <c r="F144" t="str">
        <f t="shared" si="2"/>
        <v>WideFlangeSolidColumnsMetricW460x158</v>
      </c>
      <c r="G144" s="34">
        <v>79.8</v>
      </c>
      <c r="H144" s="34">
        <v>1.33</v>
      </c>
      <c r="I144" s="34">
        <v>6.65</v>
      </c>
      <c r="J144" t="s">
        <v>1246</v>
      </c>
      <c r="K144">
        <v>1</v>
      </c>
      <c r="O144" s="1"/>
    </row>
    <row r="145" spans="2:15" x14ac:dyDescent="0.2">
      <c r="B145" t="s">
        <v>803</v>
      </c>
      <c r="C145" t="s">
        <v>1705</v>
      </c>
      <c r="D145" t="s">
        <v>962</v>
      </c>
      <c r="E145" t="s">
        <v>2940</v>
      </c>
      <c r="F145" t="str">
        <f t="shared" si="2"/>
        <v>WideFlangeSolidColumnsMetricW460x144</v>
      </c>
      <c r="G145" s="34">
        <v>79.2</v>
      </c>
      <c r="H145" s="34">
        <v>1.22</v>
      </c>
      <c r="I145" s="34">
        <v>6.6</v>
      </c>
      <c r="J145" t="s">
        <v>1246</v>
      </c>
      <c r="K145">
        <v>1</v>
      </c>
      <c r="O145" s="1"/>
    </row>
    <row r="146" spans="2:15" x14ac:dyDescent="0.2">
      <c r="B146" t="s">
        <v>803</v>
      </c>
      <c r="C146" t="s">
        <v>1705</v>
      </c>
      <c r="D146" t="s">
        <v>963</v>
      </c>
      <c r="E146" t="s">
        <v>2941</v>
      </c>
      <c r="F146" t="str">
        <f t="shared" si="2"/>
        <v>WideFlangeSolidColumnsMetricW460x128</v>
      </c>
      <c r="G146" s="34">
        <v>78.900000000000006</v>
      </c>
      <c r="H146" s="34">
        <v>1.0900000000000001</v>
      </c>
      <c r="I146" s="34">
        <v>6.58</v>
      </c>
      <c r="J146" t="s">
        <v>1246</v>
      </c>
      <c r="K146">
        <v>1</v>
      </c>
      <c r="O146" s="1"/>
    </row>
    <row r="147" spans="2:15" x14ac:dyDescent="0.2">
      <c r="B147" t="s">
        <v>803</v>
      </c>
      <c r="C147" t="s">
        <v>1705</v>
      </c>
      <c r="D147" t="s">
        <v>964</v>
      </c>
      <c r="E147" t="s">
        <v>2942</v>
      </c>
      <c r="F147" t="str">
        <f t="shared" si="2"/>
        <v>WideFlangeSolidColumnsMetricW460x113</v>
      </c>
      <c r="G147" s="34">
        <v>78.3</v>
      </c>
      <c r="H147" s="34">
        <v>0.97099999999999997</v>
      </c>
      <c r="I147" s="34">
        <v>6.53</v>
      </c>
      <c r="J147" t="s">
        <v>1246</v>
      </c>
      <c r="K147">
        <v>1</v>
      </c>
      <c r="O147" s="1"/>
    </row>
    <row r="148" spans="2:15" x14ac:dyDescent="0.2">
      <c r="B148" t="s">
        <v>803</v>
      </c>
      <c r="C148" t="s">
        <v>1705</v>
      </c>
      <c r="D148" t="s">
        <v>965</v>
      </c>
      <c r="E148" t="s">
        <v>2943</v>
      </c>
      <c r="F148" t="str">
        <f t="shared" si="2"/>
        <v>WideFlangeSolidColumnsMetricW460x106</v>
      </c>
      <c r="G148" s="34">
        <v>65.599999999999994</v>
      </c>
      <c r="H148" s="34">
        <v>1.08</v>
      </c>
      <c r="I148" s="34">
        <v>5.47</v>
      </c>
      <c r="J148" t="s">
        <v>1246</v>
      </c>
      <c r="K148">
        <v>1</v>
      </c>
      <c r="O148" s="1"/>
    </row>
    <row r="149" spans="2:15" x14ac:dyDescent="0.2">
      <c r="B149" t="s">
        <v>803</v>
      </c>
      <c r="C149" t="s">
        <v>1705</v>
      </c>
      <c r="D149" t="s">
        <v>966</v>
      </c>
      <c r="E149" t="s">
        <v>2944</v>
      </c>
      <c r="F149" t="str">
        <f t="shared" si="2"/>
        <v>WideFlangeSolidColumnsMetricW460x97</v>
      </c>
      <c r="G149" s="34">
        <v>65.2</v>
      </c>
      <c r="H149" s="34">
        <v>0.997</v>
      </c>
      <c r="I149" s="34">
        <v>5.43</v>
      </c>
      <c r="J149" t="s">
        <v>1246</v>
      </c>
      <c r="K149">
        <v>1</v>
      </c>
      <c r="O149" s="1"/>
    </row>
    <row r="150" spans="2:15" x14ac:dyDescent="0.2">
      <c r="B150" t="s">
        <v>803</v>
      </c>
      <c r="C150" t="s">
        <v>1705</v>
      </c>
      <c r="D150" t="s">
        <v>967</v>
      </c>
      <c r="E150" t="s">
        <v>2945</v>
      </c>
      <c r="F150" t="str">
        <f t="shared" si="2"/>
        <v>WideFlangeSolidColumnsMetricW460x89</v>
      </c>
      <c r="G150" s="34">
        <v>65</v>
      </c>
      <c r="H150" s="34">
        <v>0.92300000000000004</v>
      </c>
      <c r="I150" s="34">
        <v>5.42</v>
      </c>
      <c r="J150" t="s">
        <v>1246</v>
      </c>
      <c r="K150">
        <v>1</v>
      </c>
      <c r="O150" s="1"/>
    </row>
    <row r="151" spans="2:15" x14ac:dyDescent="0.2">
      <c r="B151" t="s">
        <v>803</v>
      </c>
      <c r="C151" t="s">
        <v>1705</v>
      </c>
      <c r="D151" t="s">
        <v>968</v>
      </c>
      <c r="E151" t="s">
        <v>2946</v>
      </c>
      <c r="F151" t="str">
        <f t="shared" si="2"/>
        <v>WideFlangeSolidColumnsMetricW460x82</v>
      </c>
      <c r="G151" s="34">
        <v>64.7</v>
      </c>
      <c r="H151" s="34">
        <v>0.85</v>
      </c>
      <c r="I151" s="34">
        <v>5.39</v>
      </c>
      <c r="J151" t="s">
        <v>1246</v>
      </c>
      <c r="K151">
        <v>1</v>
      </c>
      <c r="O151" s="1"/>
    </row>
    <row r="152" spans="2:15" x14ac:dyDescent="0.2">
      <c r="B152" t="s">
        <v>803</v>
      </c>
      <c r="C152" t="s">
        <v>1705</v>
      </c>
      <c r="D152" t="s">
        <v>969</v>
      </c>
      <c r="E152" t="s">
        <v>2947</v>
      </c>
      <c r="F152" t="str">
        <f t="shared" si="2"/>
        <v>WideFlangeSolidColumnsMetricW460x74</v>
      </c>
      <c r="G152" s="34">
        <v>64.3</v>
      </c>
      <c r="H152" s="34">
        <v>0.77800000000000002</v>
      </c>
      <c r="I152" s="34">
        <v>5.36</v>
      </c>
      <c r="J152" t="s">
        <v>1246</v>
      </c>
      <c r="K152">
        <v>1</v>
      </c>
      <c r="O152" s="1"/>
    </row>
    <row r="153" spans="2:15" x14ac:dyDescent="0.2">
      <c r="B153" t="s">
        <v>803</v>
      </c>
      <c r="C153" t="s">
        <v>1705</v>
      </c>
      <c r="D153" t="s">
        <v>970</v>
      </c>
      <c r="E153" t="s">
        <v>2948</v>
      </c>
      <c r="F153" t="str">
        <f t="shared" si="2"/>
        <v>WideFlangeSolidColumnsMetricW460x68</v>
      </c>
      <c r="G153" s="34">
        <v>58.5</v>
      </c>
      <c r="H153" s="34">
        <v>0.78600000000000003</v>
      </c>
      <c r="I153" s="34">
        <v>4.88</v>
      </c>
      <c r="J153" t="s">
        <v>1246</v>
      </c>
      <c r="K153">
        <v>1</v>
      </c>
      <c r="O153" s="1"/>
    </row>
    <row r="154" spans="2:15" x14ac:dyDescent="0.2">
      <c r="B154" t="s">
        <v>803</v>
      </c>
      <c r="C154" t="s">
        <v>1705</v>
      </c>
      <c r="D154" t="s">
        <v>971</v>
      </c>
      <c r="E154" t="s">
        <v>2949</v>
      </c>
      <c r="F154" t="str">
        <f t="shared" si="2"/>
        <v>WideFlangeSolidColumnsMetricW460x60</v>
      </c>
      <c r="G154" s="34">
        <v>58.1</v>
      </c>
      <c r="H154" s="34">
        <v>0.68799999999999994</v>
      </c>
      <c r="I154" s="34">
        <v>4.84</v>
      </c>
      <c r="J154" t="s">
        <v>1246</v>
      </c>
      <c r="K154">
        <v>1</v>
      </c>
      <c r="O154" s="1"/>
    </row>
    <row r="155" spans="2:15" x14ac:dyDescent="0.2">
      <c r="B155" t="s">
        <v>803</v>
      </c>
      <c r="C155" t="s">
        <v>1705</v>
      </c>
      <c r="D155" t="s">
        <v>972</v>
      </c>
      <c r="E155" t="s">
        <v>2950</v>
      </c>
      <c r="F155" t="str">
        <f t="shared" si="2"/>
        <v>WideFlangeSolidColumnsMetricW460x52</v>
      </c>
      <c r="G155" s="34">
        <v>58.1</v>
      </c>
      <c r="H155" s="34">
        <v>0.60199999999999998</v>
      </c>
      <c r="I155" s="34">
        <v>4.84</v>
      </c>
      <c r="J155" t="s">
        <v>1246</v>
      </c>
      <c r="K155">
        <v>1</v>
      </c>
      <c r="O155" s="1"/>
    </row>
    <row r="156" spans="2:15" x14ac:dyDescent="0.2">
      <c r="B156" t="s">
        <v>803</v>
      </c>
      <c r="C156" t="s">
        <v>1705</v>
      </c>
      <c r="D156" t="s">
        <v>973</v>
      </c>
      <c r="E156" t="s">
        <v>2951</v>
      </c>
      <c r="F156" t="str">
        <f t="shared" si="2"/>
        <v>WideFlangeSolidColumnsMetricW410x149</v>
      </c>
      <c r="G156" s="34">
        <v>73.099999999999994</v>
      </c>
      <c r="H156" s="34">
        <v>1.37</v>
      </c>
      <c r="I156" s="34">
        <v>6.09</v>
      </c>
      <c r="J156" t="s">
        <v>1246</v>
      </c>
      <c r="K156">
        <v>1</v>
      </c>
      <c r="O156" s="1"/>
    </row>
    <row r="157" spans="2:15" x14ac:dyDescent="0.2">
      <c r="B157" t="s">
        <v>803</v>
      </c>
      <c r="C157" t="s">
        <v>1705</v>
      </c>
      <c r="D157" t="s">
        <v>974</v>
      </c>
      <c r="E157" t="s">
        <v>2952</v>
      </c>
      <c r="F157" t="str">
        <f t="shared" si="2"/>
        <v>WideFlangeSolidColumnsMetricW410x132</v>
      </c>
      <c r="G157" s="34">
        <v>72.8</v>
      </c>
      <c r="H157" s="34">
        <v>1.22</v>
      </c>
      <c r="I157" s="34">
        <v>6.07</v>
      </c>
      <c r="J157" t="s">
        <v>1246</v>
      </c>
      <c r="K157">
        <v>1</v>
      </c>
      <c r="O157" s="1"/>
    </row>
    <row r="158" spans="2:15" x14ac:dyDescent="0.2">
      <c r="B158" t="s">
        <v>803</v>
      </c>
      <c r="C158" t="s">
        <v>1705</v>
      </c>
      <c r="D158" t="s">
        <v>975</v>
      </c>
      <c r="E158" t="s">
        <v>2953</v>
      </c>
      <c r="F158" t="str">
        <f t="shared" si="2"/>
        <v>WideFlangeSolidColumnsMetricW410x114</v>
      </c>
      <c r="G158" s="34">
        <v>71.900000000000006</v>
      </c>
      <c r="H158" s="34">
        <v>1.07</v>
      </c>
      <c r="I158" s="34">
        <v>5.99</v>
      </c>
      <c r="J158" t="s">
        <v>1246</v>
      </c>
      <c r="K158">
        <v>1</v>
      </c>
      <c r="O158" s="1"/>
    </row>
    <row r="159" spans="2:15" x14ac:dyDescent="0.2">
      <c r="B159" t="s">
        <v>803</v>
      </c>
      <c r="C159" t="s">
        <v>1705</v>
      </c>
      <c r="D159" t="s">
        <v>976</v>
      </c>
      <c r="E159" t="s">
        <v>2954</v>
      </c>
      <c r="F159" t="str">
        <f t="shared" si="2"/>
        <v>WideFlangeSolidColumnsMetricW410x100</v>
      </c>
      <c r="G159" s="34">
        <v>71.599999999999994</v>
      </c>
      <c r="H159" s="34">
        <v>0.93600000000000005</v>
      </c>
      <c r="I159" s="34">
        <v>5.97</v>
      </c>
      <c r="J159" t="s">
        <v>1246</v>
      </c>
      <c r="K159">
        <v>1</v>
      </c>
      <c r="O159" s="1"/>
    </row>
    <row r="160" spans="2:15" x14ac:dyDescent="0.2">
      <c r="B160" t="s">
        <v>803</v>
      </c>
      <c r="C160" t="s">
        <v>1705</v>
      </c>
      <c r="D160" t="s">
        <v>977</v>
      </c>
      <c r="E160" t="s">
        <v>2955</v>
      </c>
      <c r="F160" t="str">
        <f t="shared" si="2"/>
        <v>WideFlangeSolidColumnsMetricW410x85</v>
      </c>
      <c r="G160" s="34">
        <v>59.2</v>
      </c>
      <c r="H160" s="34">
        <v>0.96299999999999997</v>
      </c>
      <c r="I160" s="34">
        <v>4.93</v>
      </c>
      <c r="J160" t="s">
        <v>1246</v>
      </c>
      <c r="K160">
        <v>1</v>
      </c>
      <c r="O160" s="1"/>
    </row>
    <row r="161" spans="2:15" x14ac:dyDescent="0.2">
      <c r="B161" t="s">
        <v>803</v>
      </c>
      <c r="C161" t="s">
        <v>1705</v>
      </c>
      <c r="D161" t="s">
        <v>978</v>
      </c>
      <c r="E161" t="s">
        <v>2956</v>
      </c>
      <c r="F161" t="str">
        <f t="shared" si="2"/>
        <v>WideFlangeSolidColumnsMetricW410x74</v>
      </c>
      <c r="G161" s="34">
        <v>59.1</v>
      </c>
      <c r="H161" s="34">
        <v>0.84599999999999997</v>
      </c>
      <c r="I161" s="34">
        <v>4.93</v>
      </c>
      <c r="J161" t="s">
        <v>1246</v>
      </c>
      <c r="K161">
        <v>1</v>
      </c>
      <c r="O161" s="1"/>
    </row>
    <row r="162" spans="2:15" x14ac:dyDescent="0.2">
      <c r="B162" t="s">
        <v>803</v>
      </c>
      <c r="C162" t="s">
        <v>1705</v>
      </c>
      <c r="D162" t="s">
        <v>979</v>
      </c>
      <c r="E162" t="s">
        <v>2957</v>
      </c>
      <c r="F162" t="str">
        <f t="shared" si="2"/>
        <v>WideFlangeSolidColumnsMetricW410x67</v>
      </c>
      <c r="G162" s="34">
        <v>58.7</v>
      </c>
      <c r="H162" s="34">
        <v>0.76700000000000002</v>
      </c>
      <c r="I162" s="34">
        <v>4.8899999999999997</v>
      </c>
      <c r="J162" t="s">
        <v>1246</v>
      </c>
      <c r="K162">
        <v>1</v>
      </c>
      <c r="O162" s="1"/>
    </row>
    <row r="163" spans="2:15" x14ac:dyDescent="0.2">
      <c r="B163" t="s">
        <v>803</v>
      </c>
      <c r="C163" t="s">
        <v>1705</v>
      </c>
      <c r="D163" t="s">
        <v>980</v>
      </c>
      <c r="E163" t="s">
        <v>2958</v>
      </c>
      <c r="F163" t="str">
        <f t="shared" si="2"/>
        <v>WideFlangeSolidColumnsMetricW410x60</v>
      </c>
      <c r="G163" s="34">
        <v>58.3</v>
      </c>
      <c r="H163" s="34">
        <v>0.68600000000000005</v>
      </c>
      <c r="I163" s="34">
        <v>4.8600000000000003</v>
      </c>
      <c r="J163" t="s">
        <v>1246</v>
      </c>
      <c r="K163">
        <v>1</v>
      </c>
      <c r="O163" s="1"/>
    </row>
    <row r="164" spans="2:15" x14ac:dyDescent="0.2">
      <c r="B164" t="s">
        <v>803</v>
      </c>
      <c r="C164" t="s">
        <v>1705</v>
      </c>
      <c r="D164" t="s">
        <v>981</v>
      </c>
      <c r="E164" t="s">
        <v>2959</v>
      </c>
      <c r="F164" t="str">
        <f t="shared" si="2"/>
        <v>WideFlangeSolidColumnsMetricW410x53</v>
      </c>
      <c r="G164" s="34">
        <v>58.3</v>
      </c>
      <c r="H164" s="34">
        <v>0.61699999999999999</v>
      </c>
      <c r="I164" s="34">
        <v>4.8600000000000003</v>
      </c>
      <c r="J164" t="s">
        <v>1246</v>
      </c>
      <c r="K164">
        <v>1</v>
      </c>
      <c r="O164" s="1"/>
    </row>
    <row r="165" spans="2:15" x14ac:dyDescent="0.2">
      <c r="B165" t="s">
        <v>803</v>
      </c>
      <c r="C165" t="s">
        <v>1705</v>
      </c>
      <c r="D165" t="s">
        <v>982</v>
      </c>
      <c r="E165" t="s">
        <v>2960</v>
      </c>
      <c r="F165" t="str">
        <f t="shared" si="2"/>
        <v>WideFlangeSolidColumnsMetricW410x46</v>
      </c>
      <c r="G165" s="34">
        <v>52.4</v>
      </c>
      <c r="H165" s="34">
        <v>0.59199999999999997</v>
      </c>
      <c r="I165" s="34">
        <v>4.37</v>
      </c>
      <c r="J165" t="s">
        <v>1246</v>
      </c>
      <c r="K165">
        <v>1</v>
      </c>
      <c r="O165" s="1"/>
    </row>
    <row r="166" spans="2:15" x14ac:dyDescent="0.2">
      <c r="B166" t="s">
        <v>803</v>
      </c>
      <c r="C166" t="s">
        <v>1705</v>
      </c>
      <c r="D166" t="s">
        <v>983</v>
      </c>
      <c r="E166" t="s">
        <v>2961</v>
      </c>
      <c r="F166" t="str">
        <f t="shared" si="2"/>
        <v>WideFlangeSolidColumnsMetricW410x39</v>
      </c>
      <c r="G166" s="34">
        <v>52.1</v>
      </c>
      <c r="H166" s="34">
        <v>0.499</v>
      </c>
      <c r="I166" s="34">
        <v>4.34</v>
      </c>
      <c r="J166" t="s">
        <v>1246</v>
      </c>
      <c r="K166">
        <v>1</v>
      </c>
      <c r="O166" s="1"/>
    </row>
    <row r="167" spans="2:15" x14ac:dyDescent="0.2">
      <c r="B167" t="s">
        <v>803</v>
      </c>
      <c r="C167" t="s">
        <v>1705</v>
      </c>
      <c r="D167" t="s">
        <v>984</v>
      </c>
      <c r="E167" t="s">
        <v>2962</v>
      </c>
      <c r="F167" t="str">
        <f t="shared" si="2"/>
        <v>WideFlangeSolidColumnsMetricW360x1202</v>
      </c>
      <c r="G167" s="34">
        <v>111</v>
      </c>
      <c r="H167" s="34">
        <v>7.28</v>
      </c>
      <c r="I167" s="34">
        <v>9.25</v>
      </c>
      <c r="J167" t="s">
        <v>1246</v>
      </c>
      <c r="K167">
        <v>1</v>
      </c>
      <c r="O167" s="1"/>
    </row>
    <row r="168" spans="2:15" x14ac:dyDescent="0.2">
      <c r="B168" t="s">
        <v>803</v>
      </c>
      <c r="C168" t="s">
        <v>1705</v>
      </c>
      <c r="D168" t="s">
        <v>985</v>
      </c>
      <c r="E168" t="s">
        <v>2963</v>
      </c>
      <c r="F168" t="str">
        <f t="shared" si="2"/>
        <v>WideFlangeSolidColumnsMetricW360x1086</v>
      </c>
      <c r="G168" s="34">
        <v>108</v>
      </c>
      <c r="H168" s="34">
        <v>6.76</v>
      </c>
      <c r="I168" s="34">
        <v>9</v>
      </c>
      <c r="J168" t="s">
        <v>1246</v>
      </c>
      <c r="K168">
        <v>1</v>
      </c>
      <c r="O168" s="1"/>
    </row>
    <row r="169" spans="2:15" x14ac:dyDescent="0.2">
      <c r="B169" t="s">
        <v>803</v>
      </c>
      <c r="C169" t="s">
        <v>1705</v>
      </c>
      <c r="D169" t="s">
        <v>986</v>
      </c>
      <c r="E169" t="s">
        <v>2964</v>
      </c>
      <c r="F169" t="str">
        <f t="shared" si="2"/>
        <v>WideFlangeSolidColumnsMetricW360x990</v>
      </c>
      <c r="G169" s="34">
        <v>107</v>
      </c>
      <c r="H169" s="34">
        <v>6.21</v>
      </c>
      <c r="I169" s="34">
        <v>8.92</v>
      </c>
      <c r="J169" t="s">
        <v>1246</v>
      </c>
      <c r="K169">
        <v>1</v>
      </c>
      <c r="O169" s="1"/>
    </row>
    <row r="170" spans="2:15" x14ac:dyDescent="0.2">
      <c r="B170" t="s">
        <v>803</v>
      </c>
      <c r="C170" t="s">
        <v>1705</v>
      </c>
      <c r="D170" t="s">
        <v>987</v>
      </c>
      <c r="E170" t="s">
        <v>2965</v>
      </c>
      <c r="F170" t="str">
        <f t="shared" si="2"/>
        <v>WideFlangeSolidColumnsMetricW360x900</v>
      </c>
      <c r="G170" s="34">
        <v>104</v>
      </c>
      <c r="H170" s="34">
        <v>5.82</v>
      </c>
      <c r="I170" s="34">
        <v>8.67</v>
      </c>
      <c r="J170" t="s">
        <v>1246</v>
      </c>
      <c r="K170">
        <v>1</v>
      </c>
      <c r="O170" s="1"/>
    </row>
    <row r="171" spans="2:15" x14ac:dyDescent="0.2">
      <c r="B171" t="s">
        <v>803</v>
      </c>
      <c r="C171" t="s">
        <v>1705</v>
      </c>
      <c r="D171" t="s">
        <v>988</v>
      </c>
      <c r="E171" t="s">
        <v>2966</v>
      </c>
      <c r="F171" t="str">
        <f t="shared" si="2"/>
        <v>WideFlangeSolidColumnsMetricW360x818</v>
      </c>
      <c r="G171" s="34">
        <v>103</v>
      </c>
      <c r="H171" s="34">
        <v>5.34</v>
      </c>
      <c r="I171" s="34">
        <v>8.58</v>
      </c>
      <c r="J171" t="s">
        <v>1246</v>
      </c>
      <c r="K171">
        <v>1</v>
      </c>
      <c r="O171" s="1"/>
    </row>
    <row r="172" spans="2:15" x14ac:dyDescent="0.2">
      <c r="B172" t="s">
        <v>803</v>
      </c>
      <c r="C172" t="s">
        <v>1705</v>
      </c>
      <c r="D172" t="s">
        <v>989</v>
      </c>
      <c r="E172" t="s">
        <v>2967</v>
      </c>
      <c r="F172" t="str">
        <f t="shared" si="2"/>
        <v>WideFlangeSolidColumnsMetricW360x744</v>
      </c>
      <c r="G172" s="34">
        <v>101</v>
      </c>
      <c r="H172" s="34">
        <v>4.95</v>
      </c>
      <c r="I172" s="34">
        <v>8.42</v>
      </c>
      <c r="J172" t="s">
        <v>1246</v>
      </c>
      <c r="K172">
        <v>1</v>
      </c>
      <c r="O172" s="1"/>
    </row>
    <row r="173" spans="2:15" x14ac:dyDescent="0.2">
      <c r="B173" t="s">
        <v>803</v>
      </c>
      <c r="C173" t="s">
        <v>1705</v>
      </c>
      <c r="D173" t="s">
        <v>990</v>
      </c>
      <c r="E173" t="s">
        <v>2968</v>
      </c>
      <c r="F173" t="str">
        <f t="shared" si="2"/>
        <v>WideFlangeSolidColumnsMetricW360x677</v>
      </c>
      <c r="G173" s="34">
        <v>99.1</v>
      </c>
      <c r="H173" s="34">
        <v>4.59</v>
      </c>
      <c r="I173" s="34">
        <v>8.26</v>
      </c>
      <c r="J173" t="s">
        <v>1246</v>
      </c>
      <c r="K173">
        <v>1</v>
      </c>
      <c r="O173" s="1"/>
    </row>
    <row r="174" spans="2:15" x14ac:dyDescent="0.2">
      <c r="B174" t="s">
        <v>803</v>
      </c>
      <c r="C174" t="s">
        <v>1705</v>
      </c>
      <c r="D174" t="s">
        <v>991</v>
      </c>
      <c r="E174" t="s">
        <v>2969</v>
      </c>
      <c r="F174" t="str">
        <f t="shared" si="2"/>
        <v>WideFlangeSolidColumnsMetricW360x634</v>
      </c>
      <c r="G174" s="34">
        <v>98.5</v>
      </c>
      <c r="H174" s="34">
        <v>4.32</v>
      </c>
      <c r="I174" s="34">
        <v>8.2100000000000009</v>
      </c>
      <c r="J174" t="s">
        <v>1246</v>
      </c>
      <c r="K174">
        <v>1</v>
      </c>
      <c r="O174" s="1"/>
    </row>
    <row r="175" spans="2:15" x14ac:dyDescent="0.2">
      <c r="B175" t="s">
        <v>803</v>
      </c>
      <c r="C175" t="s">
        <v>1705</v>
      </c>
      <c r="D175" t="s">
        <v>992</v>
      </c>
      <c r="E175" t="s">
        <v>2970</v>
      </c>
      <c r="F175" t="str">
        <f t="shared" si="2"/>
        <v>WideFlangeSolidColumnsMetricW360x592</v>
      </c>
      <c r="G175" s="34">
        <v>97.3</v>
      </c>
      <c r="H175" s="34">
        <v>4.09</v>
      </c>
      <c r="I175" s="34">
        <v>8.11</v>
      </c>
      <c r="J175" t="s">
        <v>1246</v>
      </c>
      <c r="K175">
        <v>1</v>
      </c>
      <c r="O175" s="1"/>
    </row>
    <row r="176" spans="2:15" x14ac:dyDescent="0.2">
      <c r="B176" t="s">
        <v>803</v>
      </c>
      <c r="C176" t="s">
        <v>1705</v>
      </c>
      <c r="D176" t="s">
        <v>993</v>
      </c>
      <c r="E176" t="s">
        <v>2971</v>
      </c>
      <c r="F176" t="str">
        <f t="shared" si="2"/>
        <v>WideFlangeSolidColumnsMetricW360x551</v>
      </c>
      <c r="G176" s="34">
        <v>96.4</v>
      </c>
      <c r="H176" s="34">
        <v>3.84</v>
      </c>
      <c r="I176" s="34">
        <v>8.0299999999999994</v>
      </c>
      <c r="J176" t="s">
        <v>1246</v>
      </c>
      <c r="K176">
        <v>1</v>
      </c>
      <c r="O176" s="1"/>
    </row>
    <row r="177" spans="2:15" x14ac:dyDescent="0.2">
      <c r="B177" t="s">
        <v>803</v>
      </c>
      <c r="C177" t="s">
        <v>1705</v>
      </c>
      <c r="D177" t="s">
        <v>994</v>
      </c>
      <c r="E177" t="s">
        <v>2972</v>
      </c>
      <c r="F177" t="str">
        <f t="shared" si="2"/>
        <v>WideFlangeSolidColumnsMetricW360x509</v>
      </c>
      <c r="G177" s="34">
        <v>95.5</v>
      </c>
      <c r="H177" s="34">
        <v>3.58</v>
      </c>
      <c r="I177" s="34">
        <v>7.96</v>
      </c>
      <c r="J177" t="s">
        <v>1246</v>
      </c>
      <c r="K177">
        <v>1</v>
      </c>
      <c r="O177" s="1"/>
    </row>
    <row r="178" spans="2:15" x14ac:dyDescent="0.2">
      <c r="B178" t="s">
        <v>803</v>
      </c>
      <c r="C178" t="s">
        <v>1705</v>
      </c>
      <c r="D178" t="s">
        <v>995</v>
      </c>
      <c r="E178" t="s">
        <v>2973</v>
      </c>
      <c r="F178" t="str">
        <f t="shared" si="2"/>
        <v>WideFlangeSolidColumnsMetricW360x463</v>
      </c>
      <c r="G178" s="34">
        <v>94.3</v>
      </c>
      <c r="H178" s="34">
        <v>3.3</v>
      </c>
      <c r="I178" s="34">
        <v>7.86</v>
      </c>
      <c r="J178" t="s">
        <v>1246</v>
      </c>
      <c r="K178">
        <v>1</v>
      </c>
      <c r="O178" s="1"/>
    </row>
    <row r="179" spans="2:15" x14ac:dyDescent="0.2">
      <c r="B179" t="s">
        <v>803</v>
      </c>
      <c r="C179" t="s">
        <v>1705</v>
      </c>
      <c r="D179" t="s">
        <v>996</v>
      </c>
      <c r="E179" t="s">
        <v>2974</v>
      </c>
      <c r="F179" t="str">
        <f t="shared" si="2"/>
        <v>WideFlangeSolidColumnsMetricW360x421</v>
      </c>
      <c r="G179" s="34">
        <v>93.4</v>
      </c>
      <c r="H179" s="34">
        <v>3.03</v>
      </c>
      <c r="I179" s="34">
        <v>7.78</v>
      </c>
      <c r="J179" t="s">
        <v>1246</v>
      </c>
      <c r="K179">
        <v>1</v>
      </c>
      <c r="O179" s="1"/>
    </row>
    <row r="180" spans="2:15" x14ac:dyDescent="0.2">
      <c r="B180" t="s">
        <v>803</v>
      </c>
      <c r="C180" t="s">
        <v>1705</v>
      </c>
      <c r="D180" t="s">
        <v>997</v>
      </c>
      <c r="E180" t="s">
        <v>2975</v>
      </c>
      <c r="F180" t="str">
        <f t="shared" si="2"/>
        <v>WideFlangeSolidColumnsMetricW360x382</v>
      </c>
      <c r="G180" s="34">
        <v>92.5</v>
      </c>
      <c r="H180" s="34">
        <v>2.78</v>
      </c>
      <c r="I180" s="34">
        <v>7.71</v>
      </c>
      <c r="J180" t="s">
        <v>1246</v>
      </c>
      <c r="K180">
        <v>1</v>
      </c>
      <c r="O180" s="1"/>
    </row>
    <row r="181" spans="2:15" x14ac:dyDescent="0.2">
      <c r="B181" t="s">
        <v>803</v>
      </c>
      <c r="C181" t="s">
        <v>1705</v>
      </c>
      <c r="D181" t="s">
        <v>998</v>
      </c>
      <c r="E181" t="s">
        <v>2976</v>
      </c>
      <c r="F181" t="str">
        <f t="shared" si="2"/>
        <v>WideFlangeSolidColumnsMetricW360x347</v>
      </c>
      <c r="G181" s="34">
        <v>91.5</v>
      </c>
      <c r="H181" s="34">
        <v>2.5499999999999998</v>
      </c>
      <c r="I181" s="34">
        <v>7.63</v>
      </c>
      <c r="J181" t="s">
        <v>1246</v>
      </c>
      <c r="K181">
        <v>1</v>
      </c>
      <c r="O181" s="1"/>
    </row>
    <row r="182" spans="2:15" x14ac:dyDescent="0.2">
      <c r="B182" t="s">
        <v>803</v>
      </c>
      <c r="C182" t="s">
        <v>1705</v>
      </c>
      <c r="D182" t="s">
        <v>999</v>
      </c>
      <c r="E182" t="s">
        <v>2977</v>
      </c>
      <c r="F182" t="str">
        <f t="shared" si="2"/>
        <v>WideFlangeSolidColumnsMetricW360x314</v>
      </c>
      <c r="G182" s="34">
        <v>91</v>
      </c>
      <c r="H182" s="34">
        <v>2.3199999999999998</v>
      </c>
      <c r="I182" s="34">
        <v>7.58</v>
      </c>
      <c r="J182" t="s">
        <v>1246</v>
      </c>
      <c r="K182">
        <v>1</v>
      </c>
      <c r="O182" s="1"/>
    </row>
    <row r="183" spans="2:15" x14ac:dyDescent="0.2">
      <c r="B183" t="s">
        <v>803</v>
      </c>
      <c r="C183" t="s">
        <v>1705</v>
      </c>
      <c r="D183" t="s">
        <v>1000</v>
      </c>
      <c r="E183" t="s">
        <v>2978</v>
      </c>
      <c r="F183" t="str">
        <f t="shared" si="2"/>
        <v>WideFlangeSolidColumnsMetricW360x287</v>
      </c>
      <c r="G183" s="34">
        <v>90</v>
      </c>
      <c r="H183" s="34">
        <v>2.14</v>
      </c>
      <c r="I183" s="34">
        <v>7.5</v>
      </c>
      <c r="J183" t="s">
        <v>1246</v>
      </c>
      <c r="K183">
        <v>1</v>
      </c>
      <c r="O183" s="1"/>
    </row>
    <row r="184" spans="2:15" x14ac:dyDescent="0.2">
      <c r="B184" t="s">
        <v>803</v>
      </c>
      <c r="C184" t="s">
        <v>1705</v>
      </c>
      <c r="D184" t="s">
        <v>1001</v>
      </c>
      <c r="E184" t="s">
        <v>2979</v>
      </c>
      <c r="F184" t="str">
        <f t="shared" si="2"/>
        <v>WideFlangeSolidColumnsMetricW360x262</v>
      </c>
      <c r="G184" s="34">
        <v>89.8</v>
      </c>
      <c r="H184" s="34">
        <v>1.96</v>
      </c>
      <c r="I184" s="34">
        <v>7.48</v>
      </c>
      <c r="J184" t="s">
        <v>1246</v>
      </c>
      <c r="K184">
        <v>1</v>
      </c>
      <c r="O184" s="1"/>
    </row>
    <row r="185" spans="2:15" x14ac:dyDescent="0.2">
      <c r="B185" t="s">
        <v>803</v>
      </c>
      <c r="C185" t="s">
        <v>1705</v>
      </c>
      <c r="D185" t="s">
        <v>1002</v>
      </c>
      <c r="E185" t="s">
        <v>2980</v>
      </c>
      <c r="F185" t="str">
        <f t="shared" si="2"/>
        <v>WideFlangeSolidColumnsMetricW360x237</v>
      </c>
      <c r="G185" s="34">
        <v>89.1</v>
      </c>
      <c r="H185" s="34">
        <v>1.78</v>
      </c>
      <c r="I185" s="34">
        <v>7.43</v>
      </c>
      <c r="J185" t="s">
        <v>1246</v>
      </c>
      <c r="K185">
        <v>1</v>
      </c>
      <c r="O185" s="1"/>
    </row>
    <row r="186" spans="2:15" x14ac:dyDescent="0.2">
      <c r="B186" t="s">
        <v>803</v>
      </c>
      <c r="C186" t="s">
        <v>1705</v>
      </c>
      <c r="D186" t="s">
        <v>1003</v>
      </c>
      <c r="E186" t="s">
        <v>2981</v>
      </c>
      <c r="F186" t="str">
        <f t="shared" si="2"/>
        <v>WideFlangeSolidColumnsMetricW360x216</v>
      </c>
      <c r="G186" s="34">
        <v>88.2</v>
      </c>
      <c r="H186" s="34">
        <v>1.64</v>
      </c>
      <c r="I186" s="34">
        <v>7.35</v>
      </c>
      <c r="J186" t="s">
        <v>1246</v>
      </c>
      <c r="K186">
        <v>1</v>
      </c>
      <c r="O186" s="1"/>
    </row>
    <row r="187" spans="2:15" x14ac:dyDescent="0.2">
      <c r="B187" t="s">
        <v>803</v>
      </c>
      <c r="C187" t="s">
        <v>1705</v>
      </c>
      <c r="D187" t="s">
        <v>1004</v>
      </c>
      <c r="E187" t="s">
        <v>2982</v>
      </c>
      <c r="F187" t="str">
        <f t="shared" si="2"/>
        <v>WideFlangeSolidColumnsMetricW360x196</v>
      </c>
      <c r="G187" s="34">
        <v>84.7</v>
      </c>
      <c r="H187" s="34">
        <v>1.56</v>
      </c>
      <c r="I187" s="34">
        <v>7.06</v>
      </c>
      <c r="J187" t="s">
        <v>1246</v>
      </c>
      <c r="K187">
        <v>1</v>
      </c>
      <c r="O187" s="1"/>
    </row>
    <row r="188" spans="2:15" x14ac:dyDescent="0.2">
      <c r="B188" t="s">
        <v>803</v>
      </c>
      <c r="C188" t="s">
        <v>1705</v>
      </c>
      <c r="D188" t="s">
        <v>1005</v>
      </c>
      <c r="E188" t="s">
        <v>2983</v>
      </c>
      <c r="F188" t="str">
        <f t="shared" si="2"/>
        <v>WideFlangeSolidColumnsMetricW360x179</v>
      </c>
      <c r="G188" s="34">
        <v>84.8</v>
      </c>
      <c r="H188" s="34">
        <v>1.42</v>
      </c>
      <c r="I188" s="34">
        <v>7.07</v>
      </c>
      <c r="J188" t="s">
        <v>1246</v>
      </c>
      <c r="K188">
        <v>1</v>
      </c>
      <c r="O188" s="1"/>
    </row>
    <row r="189" spans="2:15" x14ac:dyDescent="0.2">
      <c r="B189" t="s">
        <v>803</v>
      </c>
      <c r="C189" t="s">
        <v>1705</v>
      </c>
      <c r="D189" t="s">
        <v>1006</v>
      </c>
      <c r="E189" t="s">
        <v>2984</v>
      </c>
      <c r="F189" t="str">
        <f t="shared" si="2"/>
        <v>WideFlangeSolidColumnsMetricW360x162</v>
      </c>
      <c r="G189" s="34">
        <v>84.2</v>
      </c>
      <c r="H189" s="34">
        <v>1.29</v>
      </c>
      <c r="I189" s="34">
        <v>7.02</v>
      </c>
      <c r="J189" t="s">
        <v>1246</v>
      </c>
      <c r="K189">
        <v>1</v>
      </c>
      <c r="O189" s="1"/>
    </row>
    <row r="190" spans="2:15" x14ac:dyDescent="0.2">
      <c r="B190" t="s">
        <v>803</v>
      </c>
      <c r="C190" t="s">
        <v>1705</v>
      </c>
      <c r="D190" t="s">
        <v>1007</v>
      </c>
      <c r="E190" t="s">
        <v>2985</v>
      </c>
      <c r="F190" t="str">
        <f t="shared" si="2"/>
        <v>WideFlangeSolidColumnsMetricW360x147</v>
      </c>
      <c r="G190" s="34">
        <v>83.8</v>
      </c>
      <c r="H190" s="34">
        <v>1.18</v>
      </c>
      <c r="I190" s="34">
        <v>6.98</v>
      </c>
      <c r="J190" t="s">
        <v>1246</v>
      </c>
      <c r="K190">
        <v>1</v>
      </c>
      <c r="O190" s="1"/>
    </row>
    <row r="191" spans="2:15" x14ac:dyDescent="0.2">
      <c r="B191" t="s">
        <v>803</v>
      </c>
      <c r="C191" t="s">
        <v>1705</v>
      </c>
      <c r="D191" t="s">
        <v>1008</v>
      </c>
      <c r="E191" t="s">
        <v>2986</v>
      </c>
      <c r="F191" t="str">
        <f t="shared" si="2"/>
        <v>WideFlangeSolidColumnsMetricW360x134</v>
      </c>
      <c r="G191" s="34">
        <v>83.2</v>
      </c>
      <c r="H191" s="34">
        <v>1.08</v>
      </c>
      <c r="I191" s="34">
        <v>6.93</v>
      </c>
      <c r="J191" t="s">
        <v>1246</v>
      </c>
      <c r="K191">
        <v>1</v>
      </c>
      <c r="O191" s="1"/>
    </row>
    <row r="192" spans="2:15" x14ac:dyDescent="0.2">
      <c r="B192" t="s">
        <v>803</v>
      </c>
      <c r="C192" t="s">
        <v>1705</v>
      </c>
      <c r="D192" t="s">
        <v>1009</v>
      </c>
      <c r="E192" t="s">
        <v>2987</v>
      </c>
      <c r="F192" t="str">
        <f t="shared" si="2"/>
        <v>WideFlangeSolidColumnsMetricW360x122</v>
      </c>
      <c r="G192" s="34">
        <v>66.599999999999994</v>
      </c>
      <c r="H192" s="34">
        <v>1.23</v>
      </c>
      <c r="I192" s="34">
        <v>5.55</v>
      </c>
      <c r="J192" t="s">
        <v>1246</v>
      </c>
      <c r="K192">
        <v>1</v>
      </c>
      <c r="O192" s="1"/>
    </row>
    <row r="193" spans="2:15" x14ac:dyDescent="0.2">
      <c r="B193" t="s">
        <v>803</v>
      </c>
      <c r="C193" t="s">
        <v>1705</v>
      </c>
      <c r="D193" t="s">
        <v>1010</v>
      </c>
      <c r="E193" t="s">
        <v>2988</v>
      </c>
      <c r="F193" t="str">
        <f t="shared" si="2"/>
        <v>WideFlangeSolidColumnsMetricW360x110</v>
      </c>
      <c r="G193" s="34">
        <v>66.3</v>
      </c>
      <c r="H193" s="34">
        <v>1.1200000000000001</v>
      </c>
      <c r="I193" s="34">
        <v>5.53</v>
      </c>
      <c r="J193" t="s">
        <v>1246</v>
      </c>
      <c r="K193">
        <v>1</v>
      </c>
      <c r="O193" s="1"/>
    </row>
    <row r="194" spans="2:15" x14ac:dyDescent="0.2">
      <c r="B194" t="s">
        <v>803</v>
      </c>
      <c r="C194" t="s">
        <v>1705</v>
      </c>
      <c r="D194" t="s">
        <v>1011</v>
      </c>
      <c r="E194" t="s">
        <v>2989</v>
      </c>
      <c r="F194" t="str">
        <f t="shared" si="2"/>
        <v>WideFlangeSolidColumnsMetricW360x101</v>
      </c>
      <c r="G194" s="34">
        <v>65.7</v>
      </c>
      <c r="H194" s="34">
        <v>1.04</v>
      </c>
      <c r="I194" s="34">
        <v>5.48</v>
      </c>
      <c r="J194" t="s">
        <v>1246</v>
      </c>
      <c r="K194">
        <v>1</v>
      </c>
      <c r="O194" s="1"/>
    </row>
    <row r="195" spans="2:15" x14ac:dyDescent="0.2">
      <c r="B195" t="s">
        <v>803</v>
      </c>
      <c r="C195" t="s">
        <v>1705</v>
      </c>
      <c r="D195" t="s">
        <v>1012</v>
      </c>
      <c r="E195" t="s">
        <v>2990</v>
      </c>
      <c r="F195" t="str">
        <f t="shared" si="2"/>
        <v>WideFlangeSolidColumnsMetricW360x91</v>
      </c>
      <c r="G195" s="34">
        <v>65.7</v>
      </c>
      <c r="H195" s="34">
        <v>0.92800000000000005</v>
      </c>
      <c r="I195" s="34">
        <v>5.48</v>
      </c>
      <c r="J195" t="s">
        <v>1246</v>
      </c>
      <c r="K195">
        <v>1</v>
      </c>
      <c r="O195" s="1"/>
    </row>
    <row r="196" spans="2:15" x14ac:dyDescent="0.2">
      <c r="B196" t="s">
        <v>803</v>
      </c>
      <c r="C196" t="s">
        <v>1705</v>
      </c>
      <c r="D196" t="s">
        <v>1013</v>
      </c>
      <c r="E196" t="s">
        <v>2991</v>
      </c>
      <c r="F196" t="str">
        <f t="shared" si="2"/>
        <v>WideFlangeSolidColumnsMetricW360x79</v>
      </c>
      <c r="G196" s="34">
        <v>57.9</v>
      </c>
      <c r="H196" s="34">
        <v>0.91500000000000004</v>
      </c>
      <c r="I196" s="34">
        <v>4.83</v>
      </c>
      <c r="J196" t="s">
        <v>1246</v>
      </c>
      <c r="K196">
        <v>1</v>
      </c>
      <c r="O196" s="1"/>
    </row>
    <row r="197" spans="2:15" x14ac:dyDescent="0.2">
      <c r="B197" t="s">
        <v>803</v>
      </c>
      <c r="C197" t="s">
        <v>1705</v>
      </c>
      <c r="D197" t="s">
        <v>1014</v>
      </c>
      <c r="E197" t="s">
        <v>2992</v>
      </c>
      <c r="F197" t="str">
        <f t="shared" si="2"/>
        <v>WideFlangeSolidColumnsMetricW360x72</v>
      </c>
      <c r="G197" s="34">
        <v>57.5</v>
      </c>
      <c r="H197" s="34">
        <v>0.83499999999999996</v>
      </c>
      <c r="I197" s="34">
        <v>4.79</v>
      </c>
      <c r="J197" t="s">
        <v>1246</v>
      </c>
      <c r="K197">
        <v>1</v>
      </c>
      <c r="O197" s="1"/>
    </row>
    <row r="198" spans="2:15" x14ac:dyDescent="0.2">
      <c r="B198" t="s">
        <v>803</v>
      </c>
      <c r="C198" t="s">
        <v>1705</v>
      </c>
      <c r="D198" t="s">
        <v>1015</v>
      </c>
      <c r="E198" t="s">
        <v>2993</v>
      </c>
      <c r="F198" t="str">
        <f t="shared" si="2"/>
        <v>WideFlangeSolidColumnsMetricW360x64</v>
      </c>
      <c r="G198" s="34">
        <v>57.2</v>
      </c>
      <c r="H198" s="34">
        <v>0.752</v>
      </c>
      <c r="I198" s="34">
        <v>4.7699999999999996</v>
      </c>
      <c r="J198" t="s">
        <v>1246</v>
      </c>
      <c r="K198">
        <v>1</v>
      </c>
      <c r="O198" s="1"/>
    </row>
    <row r="199" spans="2:15" x14ac:dyDescent="0.2">
      <c r="B199" t="s">
        <v>803</v>
      </c>
      <c r="C199" t="s">
        <v>1705</v>
      </c>
      <c r="D199" t="s">
        <v>1016</v>
      </c>
      <c r="E199" t="s">
        <v>2994</v>
      </c>
      <c r="F199" t="str">
        <f t="shared" ref="F199:F262" si="3">SUBSTITUTE(B199&amp;C199&amp;E199," ","")</f>
        <v>WideFlangeSolidColumnsMetricW360x57</v>
      </c>
      <c r="G199" s="34">
        <v>53.8</v>
      </c>
      <c r="H199" s="34">
        <v>0.70599999999999996</v>
      </c>
      <c r="I199" s="34">
        <v>4.4800000000000004</v>
      </c>
      <c r="J199" t="s">
        <v>1246</v>
      </c>
      <c r="K199">
        <v>1</v>
      </c>
      <c r="O199" s="1"/>
    </row>
    <row r="200" spans="2:15" x14ac:dyDescent="0.2">
      <c r="B200" t="s">
        <v>803</v>
      </c>
      <c r="C200" t="s">
        <v>1705</v>
      </c>
      <c r="D200" t="s">
        <v>1017</v>
      </c>
      <c r="E200" t="s">
        <v>2995</v>
      </c>
      <c r="F200" t="str">
        <f t="shared" si="3"/>
        <v>WideFlangeSolidColumnsMetricW360x51</v>
      </c>
      <c r="G200" s="34">
        <v>53.7</v>
      </c>
      <c r="H200" s="34">
        <v>0.63300000000000001</v>
      </c>
      <c r="I200" s="34">
        <v>4.4800000000000004</v>
      </c>
      <c r="J200" t="s">
        <v>1246</v>
      </c>
      <c r="K200">
        <v>1</v>
      </c>
      <c r="O200" s="1"/>
    </row>
    <row r="201" spans="2:15" x14ac:dyDescent="0.2">
      <c r="B201" t="s">
        <v>803</v>
      </c>
      <c r="C201" t="s">
        <v>1705</v>
      </c>
      <c r="D201" t="s">
        <v>1018</v>
      </c>
      <c r="E201" t="s">
        <v>2996</v>
      </c>
      <c r="F201" t="str">
        <f t="shared" si="3"/>
        <v>WideFlangeSolidColumnsMetricW360x45</v>
      </c>
      <c r="G201" s="34">
        <v>53.4</v>
      </c>
      <c r="H201" s="34">
        <v>0.56200000000000006</v>
      </c>
      <c r="I201" s="34">
        <v>4.45</v>
      </c>
      <c r="J201" t="s">
        <v>1246</v>
      </c>
      <c r="K201">
        <v>1</v>
      </c>
      <c r="O201" s="1"/>
    </row>
    <row r="202" spans="2:15" x14ac:dyDescent="0.2">
      <c r="B202" t="s">
        <v>803</v>
      </c>
      <c r="C202" t="s">
        <v>1705</v>
      </c>
      <c r="D202" t="s">
        <v>1019</v>
      </c>
      <c r="E202" t="s">
        <v>2997</v>
      </c>
      <c r="F202" t="str">
        <f t="shared" si="3"/>
        <v>WideFlangeSolidColumnsMetricW360x39</v>
      </c>
      <c r="G202" s="34">
        <v>46.5</v>
      </c>
      <c r="H202" s="34">
        <v>0.55900000000000005</v>
      </c>
      <c r="I202" s="34">
        <v>3.88</v>
      </c>
      <c r="J202" t="s">
        <v>1246</v>
      </c>
      <c r="K202">
        <v>1</v>
      </c>
      <c r="O202" s="1"/>
    </row>
    <row r="203" spans="2:15" x14ac:dyDescent="0.2">
      <c r="B203" t="s">
        <v>803</v>
      </c>
      <c r="C203" t="s">
        <v>1705</v>
      </c>
      <c r="D203" t="s">
        <v>1020</v>
      </c>
      <c r="E203" t="s">
        <v>2998</v>
      </c>
      <c r="F203" t="str">
        <f t="shared" si="3"/>
        <v>WideFlangeSolidColumnsMetricW360x33</v>
      </c>
      <c r="G203" s="34">
        <v>46.2</v>
      </c>
      <c r="H203" s="34">
        <v>0.47599999999999998</v>
      </c>
      <c r="I203" s="34">
        <v>3.85</v>
      </c>
      <c r="J203" t="s">
        <v>1246</v>
      </c>
      <c r="K203">
        <v>1</v>
      </c>
      <c r="O203" s="1"/>
    </row>
    <row r="204" spans="2:15" x14ac:dyDescent="0.2">
      <c r="B204" t="s">
        <v>803</v>
      </c>
      <c r="C204" t="s">
        <v>1705</v>
      </c>
      <c r="D204" t="s">
        <v>1021</v>
      </c>
      <c r="E204" t="s">
        <v>2999</v>
      </c>
      <c r="F204" t="str">
        <f t="shared" si="3"/>
        <v>WideFlangeSolidColumnsMetricW310x500</v>
      </c>
      <c r="G204" s="34">
        <v>82.7</v>
      </c>
      <c r="H204" s="34">
        <v>4.0599999999999996</v>
      </c>
      <c r="I204" s="34">
        <v>6.89</v>
      </c>
      <c r="J204" t="s">
        <v>1246</v>
      </c>
      <c r="K204">
        <v>1</v>
      </c>
      <c r="O204" s="1"/>
    </row>
    <row r="205" spans="2:15" x14ac:dyDescent="0.2">
      <c r="B205" t="s">
        <v>803</v>
      </c>
      <c r="C205" t="s">
        <v>1705</v>
      </c>
      <c r="D205" t="s">
        <v>1022</v>
      </c>
      <c r="E205" t="s">
        <v>3000</v>
      </c>
      <c r="F205" t="str">
        <f t="shared" si="3"/>
        <v>WideFlangeSolidColumnsMetricW310x454</v>
      </c>
      <c r="G205" s="34">
        <v>81.099999999999994</v>
      </c>
      <c r="H205" s="34">
        <v>3.76</v>
      </c>
      <c r="I205" s="34">
        <v>6.76</v>
      </c>
      <c r="J205" t="s">
        <v>1246</v>
      </c>
      <c r="K205">
        <v>1</v>
      </c>
      <c r="O205" s="1"/>
    </row>
    <row r="206" spans="2:15" x14ac:dyDescent="0.2">
      <c r="B206" t="s">
        <v>803</v>
      </c>
      <c r="C206" t="s">
        <v>1705</v>
      </c>
      <c r="D206" t="s">
        <v>1023</v>
      </c>
      <c r="E206" t="s">
        <v>3001</v>
      </c>
      <c r="F206" t="str">
        <f t="shared" si="3"/>
        <v>WideFlangeSolidColumnsMetricW310x415</v>
      </c>
      <c r="G206" s="34">
        <v>79.7</v>
      </c>
      <c r="H206" s="34">
        <v>3.5</v>
      </c>
      <c r="I206" s="34">
        <v>6.64</v>
      </c>
      <c r="J206" t="s">
        <v>1246</v>
      </c>
      <c r="K206">
        <v>1</v>
      </c>
      <c r="O206" s="1"/>
    </row>
    <row r="207" spans="2:15" x14ac:dyDescent="0.2">
      <c r="B207" t="s">
        <v>803</v>
      </c>
      <c r="C207" t="s">
        <v>1705</v>
      </c>
      <c r="D207" t="s">
        <v>1024</v>
      </c>
      <c r="E207" t="s">
        <v>3002</v>
      </c>
      <c r="F207" t="str">
        <f t="shared" si="3"/>
        <v>WideFlangeSolidColumnsMetricW310x375</v>
      </c>
      <c r="G207" s="34">
        <v>78.7</v>
      </c>
      <c r="H207" s="34">
        <v>3.2</v>
      </c>
      <c r="I207" s="34">
        <v>6.56</v>
      </c>
      <c r="J207" t="s">
        <v>1246</v>
      </c>
      <c r="K207">
        <v>1</v>
      </c>
      <c r="O207" s="1"/>
    </row>
    <row r="208" spans="2:15" x14ac:dyDescent="0.2">
      <c r="B208" t="s">
        <v>803</v>
      </c>
      <c r="C208" t="s">
        <v>1705</v>
      </c>
      <c r="D208" t="s">
        <v>1025</v>
      </c>
      <c r="E208" t="s">
        <v>3003</v>
      </c>
      <c r="F208" t="str">
        <f t="shared" si="3"/>
        <v>WideFlangeSolidColumnsMetricW310x342</v>
      </c>
      <c r="G208" s="34">
        <v>77.599999999999994</v>
      </c>
      <c r="H208" s="34">
        <v>2.96</v>
      </c>
      <c r="I208" s="34">
        <v>6.47</v>
      </c>
      <c r="J208" t="s">
        <v>1246</v>
      </c>
      <c r="K208">
        <v>1</v>
      </c>
      <c r="O208" s="1"/>
    </row>
    <row r="209" spans="2:15" x14ac:dyDescent="0.2">
      <c r="B209" t="s">
        <v>803</v>
      </c>
      <c r="C209" t="s">
        <v>1705</v>
      </c>
      <c r="D209" t="s">
        <v>1026</v>
      </c>
      <c r="E209" t="s">
        <v>3004</v>
      </c>
      <c r="F209" t="str">
        <f t="shared" si="3"/>
        <v>WideFlangeSolidColumnsMetricW310x313</v>
      </c>
      <c r="G209" s="34">
        <v>77</v>
      </c>
      <c r="H209" s="34">
        <v>2.73</v>
      </c>
      <c r="I209" s="34">
        <v>6.42</v>
      </c>
      <c r="J209" t="s">
        <v>1246</v>
      </c>
      <c r="K209">
        <v>1</v>
      </c>
      <c r="O209" s="1"/>
    </row>
    <row r="210" spans="2:15" x14ac:dyDescent="0.2">
      <c r="B210" t="s">
        <v>803</v>
      </c>
      <c r="C210" t="s">
        <v>1705</v>
      </c>
      <c r="D210" t="s">
        <v>1027</v>
      </c>
      <c r="E210" t="s">
        <v>3005</v>
      </c>
      <c r="F210" t="str">
        <f t="shared" si="3"/>
        <v>WideFlangeSolidColumnsMetricW310x283</v>
      </c>
      <c r="G210" s="34">
        <v>76.099999999999994</v>
      </c>
      <c r="H210" s="34">
        <v>2.5</v>
      </c>
      <c r="I210" s="34">
        <v>6.34</v>
      </c>
      <c r="J210" t="s">
        <v>1246</v>
      </c>
      <c r="K210">
        <v>1</v>
      </c>
      <c r="O210" s="1"/>
    </row>
    <row r="211" spans="2:15" x14ac:dyDescent="0.2">
      <c r="B211" t="s">
        <v>803</v>
      </c>
      <c r="C211" t="s">
        <v>1705</v>
      </c>
      <c r="D211" t="s">
        <v>1028</v>
      </c>
      <c r="E211" t="s">
        <v>3006</v>
      </c>
      <c r="F211" t="str">
        <f t="shared" si="3"/>
        <v>WideFlangeSolidColumnsMetricW310x253</v>
      </c>
      <c r="G211" s="34">
        <v>75.2</v>
      </c>
      <c r="H211" s="34">
        <v>2.2599999999999998</v>
      </c>
      <c r="I211" s="34">
        <v>6.27</v>
      </c>
      <c r="J211" t="s">
        <v>1246</v>
      </c>
      <c r="K211">
        <v>1</v>
      </c>
      <c r="O211" s="1"/>
    </row>
    <row r="212" spans="2:15" x14ac:dyDescent="0.2">
      <c r="B212" t="s">
        <v>803</v>
      </c>
      <c r="C212" t="s">
        <v>1705</v>
      </c>
      <c r="D212" t="s">
        <v>1029</v>
      </c>
      <c r="E212" t="s">
        <v>3007</v>
      </c>
      <c r="F212" t="str">
        <f t="shared" si="3"/>
        <v>WideFlangeSolidColumnsMetricW310x225</v>
      </c>
      <c r="G212" s="34">
        <v>74.599999999999994</v>
      </c>
      <c r="H212" s="34">
        <v>2.04</v>
      </c>
      <c r="I212" s="34">
        <v>6.22</v>
      </c>
      <c r="J212" t="s">
        <v>1246</v>
      </c>
      <c r="K212">
        <v>1</v>
      </c>
      <c r="O212" s="1"/>
    </row>
    <row r="213" spans="2:15" x14ac:dyDescent="0.2">
      <c r="B213" t="s">
        <v>803</v>
      </c>
      <c r="C213" t="s">
        <v>1705</v>
      </c>
      <c r="D213" t="s">
        <v>1030</v>
      </c>
      <c r="E213" t="s">
        <v>3008</v>
      </c>
      <c r="F213" t="str">
        <f t="shared" si="3"/>
        <v>WideFlangeSolidColumnsMetricW310x202</v>
      </c>
      <c r="G213" s="34">
        <v>73.3</v>
      </c>
      <c r="H213" s="34">
        <v>1.86</v>
      </c>
      <c r="I213" s="34">
        <v>6.11</v>
      </c>
      <c r="J213" t="s">
        <v>1246</v>
      </c>
      <c r="K213">
        <v>1</v>
      </c>
      <c r="O213" s="1"/>
    </row>
    <row r="214" spans="2:15" x14ac:dyDescent="0.2">
      <c r="B214" t="s">
        <v>803</v>
      </c>
      <c r="C214" t="s">
        <v>1705</v>
      </c>
      <c r="D214" t="s">
        <v>1031</v>
      </c>
      <c r="E214" t="s">
        <v>3009</v>
      </c>
      <c r="F214" t="str">
        <f t="shared" si="3"/>
        <v>WideFlangeSolidColumnsMetricW310x179</v>
      </c>
      <c r="G214" s="34">
        <v>72.7</v>
      </c>
      <c r="H214" s="34">
        <v>1.65</v>
      </c>
      <c r="I214" s="34">
        <v>6.06</v>
      </c>
      <c r="J214" t="s">
        <v>1246</v>
      </c>
      <c r="K214">
        <v>1</v>
      </c>
      <c r="O214" s="1"/>
    </row>
    <row r="215" spans="2:15" x14ac:dyDescent="0.2">
      <c r="B215" t="s">
        <v>803</v>
      </c>
      <c r="C215" t="s">
        <v>1705</v>
      </c>
      <c r="D215" t="s">
        <v>1032</v>
      </c>
      <c r="E215" t="s">
        <v>3010</v>
      </c>
      <c r="F215" t="str">
        <f t="shared" si="3"/>
        <v>WideFlangeSolidColumnsMetricW310x158</v>
      </c>
      <c r="G215" s="34">
        <v>72.099999999999994</v>
      </c>
      <c r="H215" s="34">
        <v>1.47</v>
      </c>
      <c r="I215" s="34">
        <v>6.01</v>
      </c>
      <c r="J215" t="s">
        <v>1246</v>
      </c>
      <c r="K215">
        <v>1</v>
      </c>
      <c r="O215" s="1"/>
    </row>
    <row r="216" spans="2:15" x14ac:dyDescent="0.2">
      <c r="B216" t="s">
        <v>803</v>
      </c>
      <c r="C216" t="s">
        <v>1705</v>
      </c>
      <c r="D216" t="s">
        <v>1033</v>
      </c>
      <c r="E216" t="s">
        <v>3011</v>
      </c>
      <c r="F216" t="str">
        <f t="shared" si="3"/>
        <v>WideFlangeSolidColumnsMetricW310x143</v>
      </c>
      <c r="G216" s="34">
        <v>71.900000000000006</v>
      </c>
      <c r="H216" s="34">
        <v>1.34</v>
      </c>
      <c r="I216" s="34">
        <v>5.99</v>
      </c>
      <c r="J216" t="s">
        <v>1246</v>
      </c>
      <c r="K216">
        <v>1</v>
      </c>
      <c r="O216" s="1"/>
    </row>
    <row r="217" spans="2:15" x14ac:dyDescent="0.2">
      <c r="B217" t="s">
        <v>803</v>
      </c>
      <c r="C217" t="s">
        <v>1705</v>
      </c>
      <c r="D217" t="s">
        <v>1034</v>
      </c>
      <c r="E217" t="s">
        <v>3012</v>
      </c>
      <c r="F217" t="str">
        <f t="shared" si="3"/>
        <v>WideFlangeSolidColumnsMetricW310x129</v>
      </c>
      <c r="G217" s="34">
        <v>71.2</v>
      </c>
      <c r="H217" s="34">
        <v>1.22</v>
      </c>
      <c r="I217" s="34">
        <v>5.93</v>
      </c>
      <c r="J217" t="s">
        <v>1246</v>
      </c>
      <c r="K217">
        <v>1</v>
      </c>
      <c r="O217" s="1"/>
    </row>
    <row r="218" spans="2:15" x14ac:dyDescent="0.2">
      <c r="B218" t="s">
        <v>803</v>
      </c>
      <c r="C218" t="s">
        <v>1705</v>
      </c>
      <c r="D218" t="s">
        <v>1035</v>
      </c>
      <c r="E218" t="s">
        <v>3013</v>
      </c>
      <c r="F218" t="str">
        <f t="shared" si="3"/>
        <v>WideFlangeSolidColumnsMetricW310x117</v>
      </c>
      <c r="G218" s="34">
        <v>70.900000000000006</v>
      </c>
      <c r="H218" s="34">
        <v>1.1100000000000001</v>
      </c>
      <c r="I218" s="34">
        <v>5.91</v>
      </c>
      <c r="J218" t="s">
        <v>1246</v>
      </c>
      <c r="K218">
        <v>1</v>
      </c>
      <c r="O218" s="1"/>
    </row>
    <row r="219" spans="2:15" x14ac:dyDescent="0.2">
      <c r="B219" t="s">
        <v>803</v>
      </c>
      <c r="C219" t="s">
        <v>1705</v>
      </c>
      <c r="D219" t="s">
        <v>1036</v>
      </c>
      <c r="E219" t="s">
        <v>3014</v>
      </c>
      <c r="F219" t="str">
        <f t="shared" si="3"/>
        <v>WideFlangeSolidColumnsMetricW310x107</v>
      </c>
      <c r="G219" s="34">
        <v>70.3</v>
      </c>
      <c r="H219" s="34">
        <v>1.02</v>
      </c>
      <c r="I219" s="34">
        <v>5.86</v>
      </c>
      <c r="J219" t="s">
        <v>1246</v>
      </c>
      <c r="K219">
        <v>1</v>
      </c>
      <c r="O219" s="1"/>
    </row>
    <row r="220" spans="2:15" x14ac:dyDescent="0.2">
      <c r="B220" t="s">
        <v>803</v>
      </c>
      <c r="C220" t="s">
        <v>1705</v>
      </c>
      <c r="D220" t="s">
        <v>1037</v>
      </c>
      <c r="E220" t="s">
        <v>3015</v>
      </c>
      <c r="F220" t="str">
        <f t="shared" si="3"/>
        <v>WideFlangeSolidColumnsMetricW310x97</v>
      </c>
      <c r="G220" s="34">
        <v>70.3</v>
      </c>
      <c r="H220" s="34">
        <v>0.92500000000000004</v>
      </c>
      <c r="I220" s="34">
        <v>5.86</v>
      </c>
      <c r="J220" t="s">
        <v>1246</v>
      </c>
      <c r="K220">
        <v>1</v>
      </c>
      <c r="O220" s="1"/>
    </row>
    <row r="221" spans="2:15" x14ac:dyDescent="0.2">
      <c r="B221" t="s">
        <v>803</v>
      </c>
      <c r="C221" t="s">
        <v>1705</v>
      </c>
      <c r="D221" t="s">
        <v>1038</v>
      </c>
      <c r="E221" t="s">
        <v>3016</v>
      </c>
      <c r="F221" t="str">
        <f t="shared" si="3"/>
        <v>WideFlangeSolidColumnsMetricW310x86</v>
      </c>
      <c r="G221" s="34">
        <v>62.7</v>
      </c>
      <c r="H221" s="34">
        <v>0.92500000000000004</v>
      </c>
      <c r="I221" s="34">
        <v>5.23</v>
      </c>
      <c r="J221" t="s">
        <v>1246</v>
      </c>
      <c r="K221">
        <v>1</v>
      </c>
      <c r="O221" s="1"/>
    </row>
    <row r="222" spans="2:15" x14ac:dyDescent="0.2">
      <c r="B222" t="s">
        <v>803</v>
      </c>
      <c r="C222" t="s">
        <v>1705</v>
      </c>
      <c r="D222" t="s">
        <v>1039</v>
      </c>
      <c r="E222" t="s">
        <v>3017</v>
      </c>
      <c r="F222" t="str">
        <f t="shared" si="3"/>
        <v>WideFlangeSolidColumnsMetricW310x79</v>
      </c>
      <c r="G222" s="34">
        <v>62</v>
      </c>
      <c r="H222" s="34">
        <v>0.85499999999999998</v>
      </c>
      <c r="I222" s="34">
        <v>5.17</v>
      </c>
      <c r="J222" t="s">
        <v>1246</v>
      </c>
      <c r="K222">
        <v>1</v>
      </c>
      <c r="O222" s="1"/>
    </row>
    <row r="223" spans="2:15" x14ac:dyDescent="0.2">
      <c r="B223" t="s">
        <v>803</v>
      </c>
      <c r="C223" t="s">
        <v>1705</v>
      </c>
      <c r="D223" t="s">
        <v>1040</v>
      </c>
      <c r="E223" t="s">
        <v>3018</v>
      </c>
      <c r="F223" t="str">
        <f t="shared" si="3"/>
        <v>WideFlangeSolidColumnsMetricW310x74</v>
      </c>
      <c r="G223" s="34">
        <v>55</v>
      </c>
      <c r="H223" s="34">
        <v>0.90900000000000003</v>
      </c>
      <c r="I223" s="34">
        <v>4.58</v>
      </c>
      <c r="J223" t="s">
        <v>1246</v>
      </c>
      <c r="K223">
        <v>1</v>
      </c>
      <c r="O223" s="1"/>
    </row>
    <row r="224" spans="2:15" x14ac:dyDescent="0.2">
      <c r="B224" t="s">
        <v>803</v>
      </c>
      <c r="C224" t="s">
        <v>1705</v>
      </c>
      <c r="D224" t="s">
        <v>1041</v>
      </c>
      <c r="E224" t="s">
        <v>3019</v>
      </c>
      <c r="F224" t="str">
        <f t="shared" si="3"/>
        <v>WideFlangeSolidColumnsMetricW310x67</v>
      </c>
      <c r="G224" s="34">
        <v>54.3</v>
      </c>
      <c r="H224" s="34">
        <v>0.82899999999999996</v>
      </c>
      <c r="I224" s="34">
        <v>4.53</v>
      </c>
      <c r="J224" t="s">
        <v>1246</v>
      </c>
      <c r="K224">
        <v>1</v>
      </c>
      <c r="O224" s="1"/>
    </row>
    <row r="225" spans="2:15" x14ac:dyDescent="0.2">
      <c r="B225" t="s">
        <v>803</v>
      </c>
      <c r="C225" t="s">
        <v>1705</v>
      </c>
      <c r="D225" t="s">
        <v>1042</v>
      </c>
      <c r="E225" t="s">
        <v>3020</v>
      </c>
      <c r="F225" t="str">
        <f t="shared" si="3"/>
        <v>WideFlangeSolidColumnsMetricW310x60</v>
      </c>
      <c r="G225" s="34">
        <v>54.5</v>
      </c>
      <c r="H225" s="34">
        <v>0.73399999999999999</v>
      </c>
      <c r="I225" s="34">
        <v>4.54</v>
      </c>
      <c r="J225" t="s">
        <v>1246</v>
      </c>
      <c r="K225">
        <v>1</v>
      </c>
      <c r="O225" s="1"/>
    </row>
    <row r="226" spans="2:15" x14ac:dyDescent="0.2">
      <c r="B226" t="s">
        <v>803</v>
      </c>
      <c r="C226" t="s">
        <v>1705</v>
      </c>
      <c r="D226" t="s">
        <v>1043</v>
      </c>
      <c r="E226" t="s">
        <v>3021</v>
      </c>
      <c r="F226" t="str">
        <f t="shared" si="3"/>
        <v>WideFlangeSolidColumnsMetricW310x52</v>
      </c>
      <c r="G226" s="34">
        <v>49.8</v>
      </c>
      <c r="H226" s="34">
        <v>0.70299999999999996</v>
      </c>
      <c r="I226" s="34">
        <v>4.1500000000000004</v>
      </c>
      <c r="J226" t="s">
        <v>1246</v>
      </c>
      <c r="K226">
        <v>1</v>
      </c>
      <c r="O226" s="1"/>
    </row>
    <row r="227" spans="2:15" x14ac:dyDescent="0.2">
      <c r="B227" t="s">
        <v>803</v>
      </c>
      <c r="C227" t="s">
        <v>1705</v>
      </c>
      <c r="D227" t="s">
        <v>1044</v>
      </c>
      <c r="E227" t="s">
        <v>3022</v>
      </c>
      <c r="F227" t="str">
        <f t="shared" si="3"/>
        <v>WideFlangeSolidColumnsMetricW310x45</v>
      </c>
      <c r="G227" s="34">
        <v>49.4</v>
      </c>
      <c r="H227" s="34">
        <v>0.60699999999999998</v>
      </c>
      <c r="I227" s="34">
        <v>4.12</v>
      </c>
      <c r="J227" t="s">
        <v>1246</v>
      </c>
      <c r="K227">
        <v>1</v>
      </c>
      <c r="O227" s="1"/>
    </row>
    <row r="228" spans="2:15" x14ac:dyDescent="0.2">
      <c r="B228" t="s">
        <v>803</v>
      </c>
      <c r="C228" t="s">
        <v>1705</v>
      </c>
      <c r="D228" t="s">
        <v>1045</v>
      </c>
      <c r="E228" t="s">
        <v>3023</v>
      </c>
      <c r="F228" t="str">
        <f t="shared" si="3"/>
        <v>WideFlangeSolidColumnsMetricW310x39</v>
      </c>
      <c r="G228" s="34">
        <v>49</v>
      </c>
      <c r="H228" s="34">
        <v>0.53100000000000003</v>
      </c>
      <c r="I228" s="34">
        <v>4.08</v>
      </c>
      <c r="J228" t="s">
        <v>1246</v>
      </c>
      <c r="K228">
        <v>1</v>
      </c>
      <c r="O228" s="1"/>
    </row>
    <row r="229" spans="2:15" x14ac:dyDescent="0.2">
      <c r="B229" t="s">
        <v>803</v>
      </c>
      <c r="C229" t="s">
        <v>1705</v>
      </c>
      <c r="D229" t="s">
        <v>1046</v>
      </c>
      <c r="E229" t="s">
        <v>3024</v>
      </c>
      <c r="F229" t="str">
        <f t="shared" si="3"/>
        <v>WideFlangeSolidColumnsMetricW310x33</v>
      </c>
      <c r="G229" s="34">
        <v>39.299999999999997</v>
      </c>
      <c r="H229" s="34">
        <v>0.56000000000000005</v>
      </c>
      <c r="I229" s="34">
        <v>3.28</v>
      </c>
      <c r="J229" t="s">
        <v>1246</v>
      </c>
      <c r="K229">
        <v>1</v>
      </c>
      <c r="O229" s="1"/>
    </row>
    <row r="230" spans="2:15" x14ac:dyDescent="0.2">
      <c r="B230" t="s">
        <v>803</v>
      </c>
      <c r="C230" t="s">
        <v>1705</v>
      </c>
      <c r="D230" t="s">
        <v>1047</v>
      </c>
      <c r="E230" t="s">
        <v>3025</v>
      </c>
      <c r="F230" t="str">
        <f t="shared" si="3"/>
        <v>WideFlangeSolidColumnsMetricW310x28</v>
      </c>
      <c r="G230" s="34">
        <v>39.200000000000003</v>
      </c>
      <c r="H230" s="34">
        <v>0.48499999999999999</v>
      </c>
      <c r="I230" s="34">
        <v>3.27</v>
      </c>
      <c r="J230" t="s">
        <v>1246</v>
      </c>
      <c r="K230">
        <v>1</v>
      </c>
      <c r="O230" s="1"/>
    </row>
    <row r="231" spans="2:15" x14ac:dyDescent="0.2">
      <c r="B231" t="s">
        <v>803</v>
      </c>
      <c r="C231" t="s">
        <v>1705</v>
      </c>
      <c r="D231" t="s">
        <v>1048</v>
      </c>
      <c r="E231" t="s">
        <v>3026</v>
      </c>
      <c r="F231" t="str">
        <f t="shared" si="3"/>
        <v>WideFlangeSolidColumnsMetricW310x24</v>
      </c>
      <c r="G231" s="34">
        <v>39</v>
      </c>
      <c r="H231" s="34">
        <v>0.41</v>
      </c>
      <c r="I231" s="34">
        <v>3.25</v>
      </c>
      <c r="J231" t="s">
        <v>1246</v>
      </c>
      <c r="K231">
        <v>1</v>
      </c>
      <c r="O231" s="1"/>
    </row>
    <row r="232" spans="2:15" x14ac:dyDescent="0.2">
      <c r="B232" t="s">
        <v>803</v>
      </c>
      <c r="C232" t="s">
        <v>1705</v>
      </c>
      <c r="D232" t="s">
        <v>1049</v>
      </c>
      <c r="E232" t="s">
        <v>3027</v>
      </c>
      <c r="F232" t="str">
        <f t="shared" si="3"/>
        <v>WideFlangeSolidColumnsMetricW310x25</v>
      </c>
      <c r="G232" s="34">
        <v>38.6</v>
      </c>
      <c r="H232" s="34">
        <v>0.36299999999999999</v>
      </c>
      <c r="I232" s="34">
        <v>3.22</v>
      </c>
      <c r="J232" t="s">
        <v>1246</v>
      </c>
      <c r="K232">
        <v>1</v>
      </c>
      <c r="O232" s="1"/>
    </row>
    <row r="233" spans="2:15" x14ac:dyDescent="0.2">
      <c r="B233" t="s">
        <v>803</v>
      </c>
      <c r="C233" t="s">
        <v>1705</v>
      </c>
      <c r="D233" t="s">
        <v>1050</v>
      </c>
      <c r="E233" t="s">
        <v>3028</v>
      </c>
      <c r="F233" t="str">
        <f t="shared" si="3"/>
        <v>WideFlangeSolidColumnsMetricW250x167</v>
      </c>
      <c r="G233" s="34">
        <v>61.9</v>
      </c>
      <c r="H233" s="34">
        <v>1.81</v>
      </c>
      <c r="I233" s="34">
        <v>5.16</v>
      </c>
      <c r="J233" t="s">
        <v>1246</v>
      </c>
      <c r="K233">
        <v>1</v>
      </c>
      <c r="O233" s="1"/>
    </row>
    <row r="234" spans="2:15" x14ac:dyDescent="0.2">
      <c r="B234" t="s">
        <v>803</v>
      </c>
      <c r="C234" t="s">
        <v>1705</v>
      </c>
      <c r="D234" t="s">
        <v>1051</v>
      </c>
      <c r="E234" t="s">
        <v>3029</v>
      </c>
      <c r="F234" t="str">
        <f t="shared" si="3"/>
        <v>WideFlangeSolidColumnsMetricW250x149</v>
      </c>
      <c r="G234" s="34">
        <v>61</v>
      </c>
      <c r="H234" s="34">
        <v>1.64</v>
      </c>
      <c r="I234" s="34">
        <v>5.08</v>
      </c>
      <c r="J234" t="s">
        <v>1246</v>
      </c>
      <c r="K234">
        <v>1</v>
      </c>
      <c r="O234" s="1"/>
    </row>
    <row r="235" spans="2:15" x14ac:dyDescent="0.2">
      <c r="B235" t="s">
        <v>803</v>
      </c>
      <c r="C235" t="s">
        <v>1705</v>
      </c>
      <c r="D235" t="s">
        <v>1052</v>
      </c>
      <c r="E235" t="s">
        <v>3030</v>
      </c>
      <c r="F235" t="str">
        <f t="shared" si="3"/>
        <v>WideFlangeSolidColumnsMetricW250x131</v>
      </c>
      <c r="G235" s="34">
        <v>60.8</v>
      </c>
      <c r="H235" s="34">
        <v>1.45</v>
      </c>
      <c r="I235" s="34">
        <v>5.07</v>
      </c>
      <c r="J235" t="s">
        <v>1246</v>
      </c>
      <c r="K235">
        <v>1</v>
      </c>
      <c r="O235" s="1"/>
    </row>
    <row r="236" spans="2:15" x14ac:dyDescent="0.2">
      <c r="B236" t="s">
        <v>803</v>
      </c>
      <c r="C236" t="s">
        <v>1705</v>
      </c>
      <c r="D236" t="s">
        <v>1053</v>
      </c>
      <c r="E236" t="s">
        <v>3031</v>
      </c>
      <c r="F236" t="str">
        <f t="shared" si="3"/>
        <v>WideFlangeSolidColumnsMetricW250x115</v>
      </c>
      <c r="G236" s="34">
        <v>60.1</v>
      </c>
      <c r="H236" s="34">
        <v>1.28</v>
      </c>
      <c r="I236" s="34">
        <v>5.01</v>
      </c>
      <c r="J236" t="s">
        <v>1246</v>
      </c>
      <c r="K236">
        <v>1</v>
      </c>
      <c r="O236" s="1"/>
    </row>
    <row r="237" spans="2:15" x14ac:dyDescent="0.2">
      <c r="B237" t="s">
        <v>803</v>
      </c>
      <c r="C237" t="s">
        <v>1705</v>
      </c>
      <c r="D237" t="s">
        <v>1054</v>
      </c>
      <c r="E237" t="s">
        <v>3032</v>
      </c>
      <c r="F237" t="str">
        <f t="shared" si="3"/>
        <v>WideFlangeSolidColumnsMetricW250x101</v>
      </c>
      <c r="G237" s="34">
        <v>59.2</v>
      </c>
      <c r="H237" s="34">
        <v>1.1499999999999999</v>
      </c>
      <c r="I237" s="34">
        <v>4.93</v>
      </c>
      <c r="J237" t="s">
        <v>1246</v>
      </c>
      <c r="K237">
        <v>1</v>
      </c>
      <c r="O237" s="1"/>
    </row>
    <row r="238" spans="2:15" x14ac:dyDescent="0.2">
      <c r="B238" t="s">
        <v>803</v>
      </c>
      <c r="C238" t="s">
        <v>1705</v>
      </c>
      <c r="D238" t="s">
        <v>1055</v>
      </c>
      <c r="E238" t="s">
        <v>3033</v>
      </c>
      <c r="F238" t="str">
        <f t="shared" si="3"/>
        <v>WideFlangeSolidColumnsMetricW250x89</v>
      </c>
      <c r="G238" s="34">
        <v>59.2</v>
      </c>
      <c r="H238" s="34">
        <v>1.01</v>
      </c>
      <c r="I238" s="34">
        <v>4.93</v>
      </c>
      <c r="J238" t="s">
        <v>1246</v>
      </c>
      <c r="K238">
        <v>1</v>
      </c>
      <c r="O238" s="1"/>
    </row>
    <row r="239" spans="2:15" x14ac:dyDescent="0.2">
      <c r="B239" t="s">
        <v>803</v>
      </c>
      <c r="C239" t="s">
        <v>1705</v>
      </c>
      <c r="D239" t="s">
        <v>1056</v>
      </c>
      <c r="E239" t="s">
        <v>3034</v>
      </c>
      <c r="F239" t="str">
        <f t="shared" si="3"/>
        <v>WideFlangeSolidColumnsMetricW250x80</v>
      </c>
      <c r="G239" s="34">
        <v>58.6</v>
      </c>
      <c r="H239" s="34">
        <v>0.92200000000000004</v>
      </c>
      <c r="I239" s="34">
        <v>4.88</v>
      </c>
      <c r="J239" t="s">
        <v>1246</v>
      </c>
      <c r="K239">
        <v>1</v>
      </c>
      <c r="O239" s="1"/>
    </row>
    <row r="240" spans="2:15" x14ac:dyDescent="0.2">
      <c r="B240" t="s">
        <v>803</v>
      </c>
      <c r="C240" t="s">
        <v>1705</v>
      </c>
      <c r="D240" t="s">
        <v>1057</v>
      </c>
      <c r="E240" t="s">
        <v>3035</v>
      </c>
      <c r="F240" t="str">
        <f t="shared" si="3"/>
        <v>WideFlangeSolidColumnsMetricW250x73</v>
      </c>
      <c r="G240" s="34">
        <v>58.3</v>
      </c>
      <c r="H240" s="34">
        <v>0.84</v>
      </c>
      <c r="I240" s="34">
        <v>4.8600000000000003</v>
      </c>
      <c r="J240" t="s">
        <v>1246</v>
      </c>
      <c r="K240">
        <v>1</v>
      </c>
      <c r="O240" s="1"/>
    </row>
    <row r="241" spans="2:15" x14ac:dyDescent="0.2">
      <c r="B241" t="s">
        <v>803</v>
      </c>
      <c r="C241" t="s">
        <v>1705</v>
      </c>
      <c r="D241" t="s">
        <v>1058</v>
      </c>
      <c r="E241" t="s">
        <v>3036</v>
      </c>
      <c r="F241" t="str">
        <f t="shared" si="3"/>
        <v>WideFlangeSolidColumnsMetricW250x67</v>
      </c>
      <c r="G241" s="34">
        <v>50.7</v>
      </c>
      <c r="H241" s="34">
        <v>0.88800000000000001</v>
      </c>
      <c r="I241" s="34">
        <v>4.2300000000000004</v>
      </c>
      <c r="J241" t="s">
        <v>1246</v>
      </c>
      <c r="K241">
        <v>1</v>
      </c>
      <c r="O241" s="1"/>
    </row>
    <row r="242" spans="2:15" x14ac:dyDescent="0.2">
      <c r="B242" t="s">
        <v>803</v>
      </c>
      <c r="C242" t="s">
        <v>1705</v>
      </c>
      <c r="D242" t="s">
        <v>1059</v>
      </c>
      <c r="E242" t="s">
        <v>3037</v>
      </c>
      <c r="F242" t="str">
        <f t="shared" si="3"/>
        <v>WideFlangeSolidColumnsMetricW250x58</v>
      </c>
      <c r="G242" s="34">
        <v>50</v>
      </c>
      <c r="H242" s="34">
        <v>0.78</v>
      </c>
      <c r="I242" s="34">
        <v>4.17</v>
      </c>
      <c r="J242" t="s">
        <v>1246</v>
      </c>
      <c r="K242">
        <v>1</v>
      </c>
      <c r="O242" s="1"/>
    </row>
    <row r="243" spans="2:15" x14ac:dyDescent="0.2">
      <c r="B243" t="s">
        <v>803</v>
      </c>
      <c r="C243" t="s">
        <v>1705</v>
      </c>
      <c r="D243" t="s">
        <v>1060</v>
      </c>
      <c r="E243" t="s">
        <v>3038</v>
      </c>
      <c r="F243" t="str">
        <f t="shared" si="3"/>
        <v>WideFlangeSolidColumnsMetricW250x49</v>
      </c>
      <c r="G243" s="34">
        <v>49.9</v>
      </c>
      <c r="H243" s="34">
        <v>0.66100000000000003</v>
      </c>
      <c r="I243" s="34">
        <v>4.16</v>
      </c>
      <c r="J243" t="s">
        <v>1246</v>
      </c>
      <c r="K243">
        <v>1</v>
      </c>
      <c r="O243" s="1"/>
    </row>
    <row r="244" spans="2:15" x14ac:dyDescent="0.2">
      <c r="B244" t="s">
        <v>803</v>
      </c>
      <c r="C244" t="s">
        <v>1705</v>
      </c>
      <c r="D244" t="s">
        <v>1061</v>
      </c>
      <c r="E244" t="s">
        <v>3039</v>
      </c>
      <c r="F244" t="str">
        <f t="shared" si="3"/>
        <v>WideFlangeSolidColumnsMetricW250x45</v>
      </c>
      <c r="G244" s="34">
        <v>42.9</v>
      </c>
      <c r="H244" s="34">
        <v>0.69899999999999995</v>
      </c>
      <c r="I244" s="34">
        <v>3.58</v>
      </c>
      <c r="J244" t="s">
        <v>1246</v>
      </c>
      <c r="K244">
        <v>1</v>
      </c>
      <c r="O244" s="1"/>
    </row>
    <row r="245" spans="2:15" x14ac:dyDescent="0.2">
      <c r="B245" t="s">
        <v>803</v>
      </c>
      <c r="C245" t="s">
        <v>1705</v>
      </c>
      <c r="D245" t="s">
        <v>1062</v>
      </c>
      <c r="E245" t="s">
        <v>3040</v>
      </c>
      <c r="F245" t="str">
        <f t="shared" si="3"/>
        <v>WideFlangeSolidColumnsMetricW250x39</v>
      </c>
      <c r="G245" s="34">
        <v>42.5</v>
      </c>
      <c r="H245" s="34">
        <v>0.61199999999999999</v>
      </c>
      <c r="I245" s="34">
        <v>3.54</v>
      </c>
      <c r="J245" t="s">
        <v>1246</v>
      </c>
      <c r="K245">
        <v>1</v>
      </c>
      <c r="O245" s="1"/>
    </row>
    <row r="246" spans="2:15" x14ac:dyDescent="0.2">
      <c r="B246" t="s">
        <v>803</v>
      </c>
      <c r="C246" t="s">
        <v>1705</v>
      </c>
      <c r="D246" t="s">
        <v>1063</v>
      </c>
      <c r="E246" t="s">
        <v>3041</v>
      </c>
      <c r="F246" t="str">
        <f t="shared" si="3"/>
        <v>WideFlangeSolidColumnsMetricW250x33</v>
      </c>
      <c r="G246" s="34">
        <v>42.1</v>
      </c>
      <c r="H246" s="34">
        <v>0.52300000000000002</v>
      </c>
      <c r="I246" s="34">
        <v>3.51</v>
      </c>
      <c r="J246" t="s">
        <v>1246</v>
      </c>
      <c r="K246">
        <v>1</v>
      </c>
      <c r="O246" s="1"/>
    </row>
    <row r="247" spans="2:15" x14ac:dyDescent="0.2">
      <c r="B247" t="s">
        <v>803</v>
      </c>
      <c r="C247" t="s">
        <v>1705</v>
      </c>
      <c r="D247" t="s">
        <v>1064</v>
      </c>
      <c r="E247" t="s">
        <v>3042</v>
      </c>
      <c r="F247" t="str">
        <f t="shared" si="3"/>
        <v>WideFlangeSolidColumnsMetricW250x28</v>
      </c>
      <c r="G247" s="34">
        <v>35.299999999999997</v>
      </c>
      <c r="H247" s="34">
        <v>0.53800000000000003</v>
      </c>
      <c r="I247" s="34">
        <v>2.94</v>
      </c>
      <c r="J247" t="s">
        <v>1246</v>
      </c>
      <c r="K247">
        <v>1</v>
      </c>
      <c r="O247" s="1"/>
    </row>
    <row r="248" spans="2:15" x14ac:dyDescent="0.2">
      <c r="B248" t="s">
        <v>803</v>
      </c>
      <c r="C248" t="s">
        <v>1705</v>
      </c>
      <c r="D248" t="s">
        <v>1065</v>
      </c>
      <c r="E248" t="s">
        <v>3043</v>
      </c>
      <c r="F248" t="str">
        <f t="shared" si="3"/>
        <v>WideFlangeSolidColumnsMetricW250x25</v>
      </c>
      <c r="G248" s="34">
        <v>35.299999999999997</v>
      </c>
      <c r="H248" s="34">
        <v>0.48199999999999998</v>
      </c>
      <c r="I248" s="34">
        <v>2.94</v>
      </c>
      <c r="J248" t="s">
        <v>1246</v>
      </c>
      <c r="K248">
        <v>1</v>
      </c>
      <c r="O248" s="1"/>
    </row>
    <row r="249" spans="2:15" x14ac:dyDescent="0.2">
      <c r="B249" t="s">
        <v>803</v>
      </c>
      <c r="C249" t="s">
        <v>1705</v>
      </c>
      <c r="D249" t="s">
        <v>1066</v>
      </c>
      <c r="E249" t="s">
        <v>3044</v>
      </c>
      <c r="F249" t="str">
        <f t="shared" si="3"/>
        <v>WideFlangeSolidColumnsMetricW250x22</v>
      </c>
      <c r="G249" s="34">
        <v>35</v>
      </c>
      <c r="H249" s="34">
        <v>0.42899999999999999</v>
      </c>
      <c r="I249" s="34">
        <v>2.92</v>
      </c>
      <c r="J249" t="s">
        <v>1246</v>
      </c>
      <c r="K249">
        <v>1</v>
      </c>
      <c r="O249" s="1"/>
    </row>
    <row r="250" spans="2:15" x14ac:dyDescent="0.2">
      <c r="B250" t="s">
        <v>803</v>
      </c>
      <c r="C250" t="s">
        <v>1705</v>
      </c>
      <c r="D250" t="s">
        <v>1067</v>
      </c>
      <c r="E250" t="s">
        <v>3045</v>
      </c>
      <c r="F250" t="str">
        <f t="shared" si="3"/>
        <v>WideFlangeSolidColumnsMetricW250x18</v>
      </c>
      <c r="G250" s="34">
        <v>34.6</v>
      </c>
      <c r="H250" s="34">
        <v>0.34699999999999998</v>
      </c>
      <c r="I250" s="34">
        <v>2.88</v>
      </c>
      <c r="J250" t="s">
        <v>1246</v>
      </c>
      <c r="K250">
        <v>1</v>
      </c>
      <c r="O250" s="1"/>
    </row>
    <row r="251" spans="2:15" x14ac:dyDescent="0.2">
      <c r="B251" t="s">
        <v>803</v>
      </c>
      <c r="C251" t="s">
        <v>1705</v>
      </c>
      <c r="D251" t="s">
        <v>1068</v>
      </c>
      <c r="E251" t="s">
        <v>3046</v>
      </c>
      <c r="F251" t="str">
        <f t="shared" si="3"/>
        <v>WideFlangeSolidColumnsMetricW200x100</v>
      </c>
      <c r="G251" s="34">
        <v>48.9</v>
      </c>
      <c r="H251" s="34">
        <v>1.37</v>
      </c>
      <c r="I251" s="34">
        <v>4.08</v>
      </c>
      <c r="J251" t="s">
        <v>1246</v>
      </c>
      <c r="K251">
        <v>1</v>
      </c>
      <c r="O251" s="1"/>
    </row>
    <row r="252" spans="2:15" x14ac:dyDescent="0.2">
      <c r="B252" t="s">
        <v>803</v>
      </c>
      <c r="C252" t="s">
        <v>1705</v>
      </c>
      <c r="D252" t="s">
        <v>1069</v>
      </c>
      <c r="E252" t="s">
        <v>3047</v>
      </c>
      <c r="F252" t="str">
        <f t="shared" si="3"/>
        <v>WideFlangeSolidColumnsMetricW200x86</v>
      </c>
      <c r="G252" s="34">
        <v>48.5</v>
      </c>
      <c r="H252" s="34">
        <v>1.2</v>
      </c>
      <c r="I252" s="34">
        <v>4.04</v>
      </c>
      <c r="J252" t="s">
        <v>1246</v>
      </c>
      <c r="K252">
        <v>1</v>
      </c>
      <c r="O252" s="1"/>
    </row>
    <row r="253" spans="2:15" x14ac:dyDescent="0.2">
      <c r="B253" t="s">
        <v>803</v>
      </c>
      <c r="C253" t="s">
        <v>1705</v>
      </c>
      <c r="D253" t="s">
        <v>1070</v>
      </c>
      <c r="E253" t="s">
        <v>3048</v>
      </c>
      <c r="F253" t="str">
        <f t="shared" si="3"/>
        <v>WideFlangeSolidColumnsMetricW200x71</v>
      </c>
      <c r="G253" s="34">
        <v>47.8</v>
      </c>
      <c r="H253" s="34">
        <v>1</v>
      </c>
      <c r="I253" s="34">
        <v>3.98</v>
      </c>
      <c r="J253" t="s">
        <v>1246</v>
      </c>
      <c r="K253">
        <v>1</v>
      </c>
      <c r="O253" s="1"/>
    </row>
    <row r="254" spans="2:15" x14ac:dyDescent="0.2">
      <c r="B254" t="s">
        <v>803</v>
      </c>
      <c r="C254" t="s">
        <v>1705</v>
      </c>
      <c r="D254" t="s">
        <v>1071</v>
      </c>
      <c r="E254" t="s">
        <v>3049</v>
      </c>
      <c r="F254" t="str">
        <f t="shared" si="3"/>
        <v>WideFlangeSolidColumnsMetricW200x59</v>
      </c>
      <c r="G254" s="34">
        <v>47.1</v>
      </c>
      <c r="H254" s="34">
        <v>0.84899999999999998</v>
      </c>
      <c r="I254" s="34">
        <v>3.93</v>
      </c>
      <c r="J254" t="s">
        <v>1246</v>
      </c>
      <c r="K254">
        <v>1</v>
      </c>
      <c r="O254" s="1"/>
    </row>
    <row r="255" spans="2:15" x14ac:dyDescent="0.2">
      <c r="B255" t="s">
        <v>803</v>
      </c>
      <c r="C255" t="s">
        <v>1705</v>
      </c>
      <c r="D255" t="s">
        <v>1072</v>
      </c>
      <c r="E255" t="s">
        <v>3050</v>
      </c>
      <c r="F255" t="str">
        <f t="shared" si="3"/>
        <v>WideFlangeSolidColumnsMetricW200x52</v>
      </c>
      <c r="G255" s="34">
        <v>46.7</v>
      </c>
      <c r="H255" s="34">
        <v>0.749</v>
      </c>
      <c r="I255" s="34">
        <v>3.89</v>
      </c>
      <c r="J255" t="s">
        <v>1246</v>
      </c>
      <c r="K255">
        <v>1</v>
      </c>
      <c r="O255" s="1"/>
    </row>
    <row r="256" spans="2:15" x14ac:dyDescent="0.2">
      <c r="B256" t="s">
        <v>803</v>
      </c>
      <c r="C256" t="s">
        <v>1705</v>
      </c>
      <c r="D256" t="s">
        <v>1073</v>
      </c>
      <c r="E256" t="s">
        <v>3051</v>
      </c>
      <c r="F256" t="str">
        <f t="shared" si="3"/>
        <v>WideFlangeSolidColumnsMetricW200x46</v>
      </c>
      <c r="G256" s="34">
        <v>46.6</v>
      </c>
      <c r="H256" s="34">
        <v>0.66500000000000004</v>
      </c>
      <c r="I256" s="34">
        <v>3.88</v>
      </c>
      <c r="J256" t="s">
        <v>1246</v>
      </c>
      <c r="K256">
        <v>1</v>
      </c>
      <c r="O256" s="1"/>
    </row>
    <row r="257" spans="2:15" x14ac:dyDescent="0.2">
      <c r="B257" t="s">
        <v>803</v>
      </c>
      <c r="C257" t="s">
        <v>1705</v>
      </c>
      <c r="D257" t="s">
        <v>1074</v>
      </c>
      <c r="E257" t="s">
        <v>3052</v>
      </c>
      <c r="F257" t="str">
        <f t="shared" si="3"/>
        <v>WideFlangeSolidColumnsMetricW200x42</v>
      </c>
      <c r="G257" s="34">
        <v>40.700000000000003</v>
      </c>
      <c r="H257" s="34">
        <v>0.68799999999999994</v>
      </c>
      <c r="I257" s="34">
        <v>3.39</v>
      </c>
      <c r="J257" t="s">
        <v>1246</v>
      </c>
      <c r="K257">
        <v>1</v>
      </c>
      <c r="O257" s="1"/>
    </row>
    <row r="258" spans="2:15" x14ac:dyDescent="0.2">
      <c r="B258" t="s">
        <v>803</v>
      </c>
      <c r="C258" t="s">
        <v>1705</v>
      </c>
      <c r="D258" t="s">
        <v>1075</v>
      </c>
      <c r="E258" t="s">
        <v>3053</v>
      </c>
      <c r="F258" t="str">
        <f t="shared" si="3"/>
        <v>WideFlangeSolidColumnsMetricW200x36</v>
      </c>
      <c r="G258" s="34">
        <v>40.6</v>
      </c>
      <c r="H258" s="34">
        <v>0.59099999999999997</v>
      </c>
      <c r="I258" s="34">
        <v>3.38</v>
      </c>
      <c r="J258" t="s">
        <v>1246</v>
      </c>
      <c r="K258">
        <v>1</v>
      </c>
      <c r="O258" s="1"/>
    </row>
    <row r="259" spans="2:15" x14ac:dyDescent="0.2">
      <c r="B259" t="s">
        <v>803</v>
      </c>
      <c r="C259" t="s">
        <v>1705</v>
      </c>
      <c r="D259" t="s">
        <v>1076</v>
      </c>
      <c r="E259" t="s">
        <v>3054</v>
      </c>
      <c r="F259" t="str">
        <f t="shared" si="3"/>
        <v>WideFlangeSolidColumnsMetricW200x31</v>
      </c>
      <c r="G259" s="34">
        <v>36.4</v>
      </c>
      <c r="H259" s="34">
        <v>0.57699999999999996</v>
      </c>
      <c r="I259" s="34">
        <v>3.03</v>
      </c>
      <c r="J259" t="s">
        <v>1246</v>
      </c>
      <c r="K259">
        <v>1</v>
      </c>
      <c r="O259" s="1"/>
    </row>
    <row r="260" spans="2:15" x14ac:dyDescent="0.2">
      <c r="B260" t="s">
        <v>803</v>
      </c>
      <c r="C260" t="s">
        <v>1705</v>
      </c>
      <c r="D260" t="s">
        <v>1077</v>
      </c>
      <c r="E260" t="s">
        <v>3055</v>
      </c>
      <c r="F260" t="str">
        <f t="shared" si="3"/>
        <v>WideFlangeSolidColumnsMetricW200x27</v>
      </c>
      <c r="G260" s="34">
        <v>36.1</v>
      </c>
      <c r="H260" s="34">
        <v>0.499</v>
      </c>
      <c r="I260" s="34">
        <v>3.01</v>
      </c>
      <c r="J260" t="s">
        <v>1246</v>
      </c>
      <c r="K260">
        <v>1</v>
      </c>
      <c r="O260" s="1"/>
    </row>
    <row r="261" spans="2:15" x14ac:dyDescent="0.2">
      <c r="B261" t="s">
        <v>803</v>
      </c>
      <c r="C261" t="s">
        <v>1705</v>
      </c>
      <c r="D261" t="s">
        <v>1078</v>
      </c>
      <c r="E261" t="s">
        <v>3056</v>
      </c>
      <c r="F261" t="str">
        <f t="shared" si="3"/>
        <v>WideFlangeSolidColumnsMetricW200x22</v>
      </c>
      <c r="G261" s="34">
        <v>31.2</v>
      </c>
      <c r="H261" s="34">
        <v>0.48099999999999998</v>
      </c>
      <c r="I261" s="34">
        <v>2.6</v>
      </c>
      <c r="J261" t="s">
        <v>1246</v>
      </c>
      <c r="K261">
        <v>1</v>
      </c>
      <c r="O261" s="1"/>
    </row>
    <row r="262" spans="2:15" x14ac:dyDescent="0.2">
      <c r="B262" t="s">
        <v>803</v>
      </c>
      <c r="C262" t="s">
        <v>1705</v>
      </c>
      <c r="D262" t="s">
        <v>1079</v>
      </c>
      <c r="E262" t="s">
        <v>3057</v>
      </c>
      <c r="F262" t="str">
        <f t="shared" si="3"/>
        <v>WideFlangeSolidColumnsMetricW200x19</v>
      </c>
      <c r="G262" s="34">
        <v>30.9</v>
      </c>
      <c r="H262" s="34">
        <v>0.42099999999999999</v>
      </c>
      <c r="I262" s="34">
        <v>2.58</v>
      </c>
      <c r="J262" t="s">
        <v>1246</v>
      </c>
      <c r="K262">
        <v>1</v>
      </c>
      <c r="O262" s="1"/>
    </row>
    <row r="263" spans="2:15" x14ac:dyDescent="0.2">
      <c r="B263" t="s">
        <v>803</v>
      </c>
      <c r="C263" t="s">
        <v>1705</v>
      </c>
      <c r="D263" t="s">
        <v>1080</v>
      </c>
      <c r="E263" t="s">
        <v>3058</v>
      </c>
      <c r="F263" t="str">
        <f t="shared" ref="F263:F273" si="4">SUBSTITUTE(B263&amp;C263&amp;E263," ","")</f>
        <v>WideFlangeSolidColumnsMetricW200x15</v>
      </c>
      <c r="G263" s="34">
        <v>30.6</v>
      </c>
      <c r="H263" s="34">
        <v>0.32700000000000001</v>
      </c>
      <c r="I263" s="34">
        <v>2.5499999999999998</v>
      </c>
      <c r="J263" t="s">
        <v>1246</v>
      </c>
      <c r="K263">
        <v>1</v>
      </c>
      <c r="O263" s="1"/>
    </row>
    <row r="264" spans="2:15" x14ac:dyDescent="0.2">
      <c r="B264" t="s">
        <v>803</v>
      </c>
      <c r="C264" t="s">
        <v>1705</v>
      </c>
      <c r="D264" t="s">
        <v>1081</v>
      </c>
      <c r="E264" t="s">
        <v>3059</v>
      </c>
      <c r="F264" t="str">
        <f t="shared" si="4"/>
        <v>WideFlangeSolidColumnsMetricW150x37</v>
      </c>
      <c r="G264" s="34">
        <v>35.9</v>
      </c>
      <c r="H264" s="34">
        <v>0.69599999999999995</v>
      </c>
      <c r="I264" s="34">
        <v>2.99</v>
      </c>
      <c r="J264" t="s">
        <v>1246</v>
      </c>
      <c r="K264">
        <v>1</v>
      </c>
      <c r="O264" s="1"/>
    </row>
    <row r="265" spans="2:15" x14ac:dyDescent="0.2">
      <c r="B265" t="s">
        <v>803</v>
      </c>
      <c r="C265" t="s">
        <v>1705</v>
      </c>
      <c r="D265" t="s">
        <v>1082</v>
      </c>
      <c r="E265" t="s">
        <v>3060</v>
      </c>
      <c r="F265" t="str">
        <f t="shared" si="4"/>
        <v>WideFlangeSolidColumnsMetricW150x30</v>
      </c>
      <c r="G265" s="34">
        <v>35.5</v>
      </c>
      <c r="H265" s="34">
        <v>0.56299999999999994</v>
      </c>
      <c r="I265" s="34">
        <v>2.96</v>
      </c>
      <c r="J265" t="s">
        <v>1246</v>
      </c>
      <c r="K265">
        <v>1</v>
      </c>
      <c r="O265" s="1"/>
    </row>
    <row r="266" spans="2:15" x14ac:dyDescent="0.2">
      <c r="B266" t="s">
        <v>803</v>
      </c>
      <c r="C266" t="s">
        <v>1705</v>
      </c>
      <c r="D266" t="s">
        <v>1083</v>
      </c>
      <c r="E266" t="s">
        <v>3061</v>
      </c>
      <c r="F266" t="str">
        <f t="shared" si="4"/>
        <v>WideFlangeSolidColumnsMetricW150x22</v>
      </c>
      <c r="G266" s="34">
        <v>34.799999999999997</v>
      </c>
      <c r="H266" s="34">
        <v>0.43099999999999999</v>
      </c>
      <c r="I266" s="34">
        <v>2.9</v>
      </c>
      <c r="J266" t="s">
        <v>1246</v>
      </c>
      <c r="K266">
        <v>1</v>
      </c>
      <c r="O266" s="1"/>
    </row>
    <row r="267" spans="2:15" x14ac:dyDescent="0.2">
      <c r="B267" t="s">
        <v>803</v>
      </c>
      <c r="C267" t="s">
        <v>1705</v>
      </c>
      <c r="D267" t="s">
        <v>1102</v>
      </c>
      <c r="E267" t="s">
        <v>3062</v>
      </c>
      <c r="F267" t="str">
        <f t="shared" si="4"/>
        <v>WideFlangeSolidColumnsMetricW150x24</v>
      </c>
      <c r="G267" s="34">
        <v>27.4</v>
      </c>
      <c r="H267" s="34">
        <v>0.58399999999999996</v>
      </c>
      <c r="I267" s="34">
        <v>2.2799999999999998</v>
      </c>
      <c r="J267" t="s">
        <v>1246</v>
      </c>
      <c r="K267">
        <v>1</v>
      </c>
      <c r="O267" s="1"/>
    </row>
    <row r="268" spans="2:15" x14ac:dyDescent="0.2">
      <c r="B268" t="s">
        <v>803</v>
      </c>
      <c r="C268" t="s">
        <v>1705</v>
      </c>
      <c r="D268" t="s">
        <v>1085</v>
      </c>
      <c r="E268" t="s">
        <v>3063</v>
      </c>
      <c r="F268" t="str">
        <f t="shared" si="4"/>
        <v>WideFlangeSolidColumnsMetricW150x18</v>
      </c>
      <c r="G268" s="34">
        <v>26.8</v>
      </c>
      <c r="H268" s="34">
        <v>0.44800000000000001</v>
      </c>
      <c r="I268" s="34">
        <v>2.23</v>
      </c>
      <c r="J268" t="s">
        <v>1246</v>
      </c>
      <c r="K268">
        <v>1</v>
      </c>
      <c r="O268" s="1"/>
    </row>
    <row r="269" spans="2:15" x14ac:dyDescent="0.2">
      <c r="B269" t="s">
        <v>803</v>
      </c>
      <c r="C269" t="s">
        <v>1705</v>
      </c>
      <c r="D269" t="s">
        <v>1086</v>
      </c>
      <c r="E269" t="s">
        <v>3064</v>
      </c>
      <c r="F269" t="str">
        <f t="shared" si="4"/>
        <v>WideFlangeSolidColumnsMetricW150x14</v>
      </c>
      <c r="G269" s="34">
        <v>26.6</v>
      </c>
      <c r="H269" s="34">
        <v>0.33800000000000002</v>
      </c>
      <c r="I269" s="34">
        <v>2.2200000000000002</v>
      </c>
      <c r="J269" t="s">
        <v>1246</v>
      </c>
      <c r="K269">
        <v>1</v>
      </c>
      <c r="O269" s="1"/>
    </row>
    <row r="270" spans="2:15" x14ac:dyDescent="0.2">
      <c r="B270" t="s">
        <v>803</v>
      </c>
      <c r="C270" t="s">
        <v>1705</v>
      </c>
      <c r="D270" t="s">
        <v>1103</v>
      </c>
      <c r="E270" t="s">
        <v>3065</v>
      </c>
      <c r="F270" t="str">
        <f t="shared" si="4"/>
        <v>WideFlangeSolidColumnsMetricW150x13</v>
      </c>
      <c r="G270" s="34">
        <v>26.6</v>
      </c>
      <c r="H270" s="34">
        <v>0.32</v>
      </c>
      <c r="I270" s="34">
        <v>2.2200000000000002</v>
      </c>
      <c r="J270" t="s">
        <v>1246</v>
      </c>
      <c r="K270">
        <v>1</v>
      </c>
      <c r="O270" s="1"/>
    </row>
    <row r="271" spans="2:15" x14ac:dyDescent="0.2">
      <c r="B271" t="s">
        <v>803</v>
      </c>
      <c r="C271" t="s">
        <v>1705</v>
      </c>
      <c r="D271" t="s">
        <v>1087</v>
      </c>
      <c r="E271" t="s">
        <v>3066</v>
      </c>
      <c r="F271" t="str">
        <f t="shared" si="4"/>
        <v>WideFlangeSolidColumnsMetricW130x28</v>
      </c>
      <c r="G271" s="34">
        <v>29.5</v>
      </c>
      <c r="H271" s="34">
        <v>0.64400000000000002</v>
      </c>
      <c r="I271" s="34">
        <v>2.46</v>
      </c>
      <c r="J271" t="s">
        <v>1246</v>
      </c>
      <c r="K271">
        <v>1</v>
      </c>
      <c r="O271" s="1"/>
    </row>
    <row r="272" spans="2:15" x14ac:dyDescent="0.2">
      <c r="B272" t="s">
        <v>803</v>
      </c>
      <c r="C272" t="s">
        <v>1705</v>
      </c>
      <c r="D272" t="s">
        <v>1084</v>
      </c>
      <c r="E272" t="s">
        <v>3067</v>
      </c>
      <c r="F272" t="str">
        <f t="shared" si="4"/>
        <v>WideFlangeSolidColumnsMetricW130x24</v>
      </c>
      <c r="G272" s="34">
        <v>29.1</v>
      </c>
      <c r="H272" s="34">
        <v>0.55000000000000004</v>
      </c>
      <c r="I272" s="34">
        <v>2.4300000000000002</v>
      </c>
      <c r="J272" t="s">
        <v>1246</v>
      </c>
      <c r="K272">
        <v>1</v>
      </c>
      <c r="O272" s="1"/>
    </row>
    <row r="273" spans="2:15" x14ac:dyDescent="0.2">
      <c r="B273" t="s">
        <v>803</v>
      </c>
      <c r="C273" t="s">
        <v>1705</v>
      </c>
      <c r="D273" t="s">
        <v>1088</v>
      </c>
      <c r="E273" t="s">
        <v>3068</v>
      </c>
      <c r="F273" t="str">
        <f t="shared" si="4"/>
        <v>WideFlangeSolidColumnsMetricW100x19</v>
      </c>
      <c r="G273" s="34">
        <v>23.4</v>
      </c>
      <c r="H273" s="34">
        <v>0.55600000000000005</v>
      </c>
      <c r="I273" s="34">
        <v>1.95</v>
      </c>
      <c r="J273" t="s">
        <v>1246</v>
      </c>
      <c r="K273">
        <v>1</v>
      </c>
      <c r="O273" s="1"/>
    </row>
    <row r="274" spans="2:15" x14ac:dyDescent="0.2">
      <c r="O274" s="1"/>
    </row>
    <row r="275" spans="2:15" x14ac:dyDescent="0.2">
      <c r="B275" t="s">
        <v>3</v>
      </c>
      <c r="C275" t="s">
        <v>1705</v>
      </c>
      <c r="D275" t="s">
        <v>1089</v>
      </c>
      <c r="E275" t="s">
        <v>3069</v>
      </c>
      <c r="F275" t="str">
        <f t="shared" ref="F275:F305" si="5">SUBSTITUTE(B275&amp;C275&amp;E275," ","")</f>
        <v>AmericanStandardChannelsMetricC380x74</v>
      </c>
      <c r="G275" s="36">
        <v>43.4</v>
      </c>
      <c r="H275" s="36">
        <v>1.1499999999999999</v>
      </c>
      <c r="I275" s="36">
        <v>3.62</v>
      </c>
      <c r="J275" t="s">
        <v>1246</v>
      </c>
      <c r="K275">
        <v>1</v>
      </c>
      <c r="O275" s="1"/>
    </row>
    <row r="276" spans="2:15" x14ac:dyDescent="0.2">
      <c r="B276" t="s">
        <v>3</v>
      </c>
      <c r="C276" t="s">
        <v>1705</v>
      </c>
      <c r="D276" t="s">
        <v>1090</v>
      </c>
      <c r="E276" t="s">
        <v>3070</v>
      </c>
      <c r="F276" t="str">
        <f t="shared" si="5"/>
        <v>AmericanStandardChannelsMetricC380x60</v>
      </c>
      <c r="G276" s="36">
        <v>42.7</v>
      </c>
      <c r="H276" s="36">
        <v>0.93700000000000006</v>
      </c>
      <c r="I276" s="36">
        <v>3.56</v>
      </c>
      <c r="J276" t="s">
        <v>1246</v>
      </c>
      <c r="K276">
        <v>1</v>
      </c>
      <c r="O276" s="1"/>
    </row>
    <row r="277" spans="2:15" x14ac:dyDescent="0.2">
      <c r="B277" t="s">
        <v>3</v>
      </c>
      <c r="C277" t="s">
        <v>1705</v>
      </c>
      <c r="D277" t="s">
        <v>3607</v>
      </c>
      <c r="E277" t="s">
        <v>3071</v>
      </c>
      <c r="F277" t="str">
        <f t="shared" si="5"/>
        <v>AmericanStandardChannelsMetricC380x50</v>
      </c>
      <c r="G277" s="36">
        <v>42.2</v>
      </c>
      <c r="H277" s="36">
        <v>0.80300000000000005</v>
      </c>
      <c r="I277" s="36">
        <v>3.52</v>
      </c>
      <c r="J277" t="s">
        <v>1246</v>
      </c>
      <c r="K277">
        <v>1</v>
      </c>
      <c r="O277" s="1"/>
    </row>
    <row r="278" spans="2:15" x14ac:dyDescent="0.2">
      <c r="B278" t="s">
        <v>3</v>
      </c>
      <c r="C278" t="s">
        <v>1705</v>
      </c>
      <c r="D278" t="s">
        <v>1091</v>
      </c>
      <c r="E278" t="s">
        <v>3072</v>
      </c>
      <c r="F278" t="str">
        <f t="shared" si="5"/>
        <v>AmericanStandardChannelsMetricC310x45</v>
      </c>
      <c r="G278" s="36">
        <v>35.5</v>
      </c>
      <c r="H278" s="36">
        <v>0.84499999999999997</v>
      </c>
      <c r="I278" s="36">
        <v>2.96</v>
      </c>
      <c r="J278" t="s">
        <v>1246</v>
      </c>
      <c r="K278">
        <v>1</v>
      </c>
      <c r="O278" s="1"/>
    </row>
    <row r="279" spans="2:15" x14ac:dyDescent="0.2">
      <c r="B279" t="s">
        <v>3</v>
      </c>
      <c r="C279" t="s">
        <v>1705</v>
      </c>
      <c r="D279" t="s">
        <v>1092</v>
      </c>
      <c r="E279" t="s">
        <v>3073</v>
      </c>
      <c r="F279" t="str">
        <f t="shared" si="5"/>
        <v>AmericanStandardChannelsMetricC310x37</v>
      </c>
      <c r="G279" s="36">
        <v>35</v>
      </c>
      <c r="H279" s="36">
        <v>0.71399999999999997</v>
      </c>
      <c r="I279" s="36">
        <v>2.92</v>
      </c>
      <c r="J279" t="s">
        <v>1246</v>
      </c>
      <c r="K279">
        <v>1</v>
      </c>
      <c r="O279" s="1"/>
    </row>
    <row r="280" spans="2:15" x14ac:dyDescent="0.2">
      <c r="B280" t="s">
        <v>3</v>
      </c>
      <c r="C280" t="s">
        <v>1705</v>
      </c>
      <c r="D280" t="s">
        <v>3608</v>
      </c>
      <c r="E280" t="s">
        <v>3074</v>
      </c>
      <c r="F280" t="str">
        <f t="shared" si="5"/>
        <v>AmericanStandardChannelsMetricC310x31</v>
      </c>
      <c r="G280" s="36">
        <v>34.6</v>
      </c>
      <c r="H280" s="36">
        <v>0.59799999999999998</v>
      </c>
      <c r="I280" s="36">
        <v>2.88</v>
      </c>
      <c r="J280" t="s">
        <v>1246</v>
      </c>
      <c r="K280">
        <v>1</v>
      </c>
      <c r="O280" s="1"/>
    </row>
    <row r="281" spans="2:15" x14ac:dyDescent="0.2">
      <c r="B281" t="s">
        <v>3</v>
      </c>
      <c r="C281" t="s">
        <v>1705</v>
      </c>
      <c r="D281" t="s">
        <v>1093</v>
      </c>
      <c r="E281" t="s">
        <v>3075</v>
      </c>
      <c r="F281" t="str">
        <f t="shared" si="5"/>
        <v>AmericanStandardChannelsMetricC250x45</v>
      </c>
      <c r="G281" s="36">
        <v>31</v>
      </c>
      <c r="H281" s="36">
        <v>0.96799999999999997</v>
      </c>
      <c r="I281" s="36">
        <v>2.58</v>
      </c>
      <c r="J281" t="s">
        <v>1246</v>
      </c>
      <c r="K281">
        <v>1</v>
      </c>
      <c r="O281" s="1"/>
    </row>
    <row r="282" spans="2:15" x14ac:dyDescent="0.2">
      <c r="B282" t="s">
        <v>3</v>
      </c>
      <c r="C282" t="s">
        <v>1705</v>
      </c>
      <c r="D282" t="s">
        <v>1094</v>
      </c>
      <c r="E282" t="s">
        <v>3076</v>
      </c>
      <c r="F282" t="str">
        <f t="shared" si="5"/>
        <v>AmericanStandardChannelsMetricC250x37</v>
      </c>
      <c r="G282" s="36">
        <v>30.5</v>
      </c>
      <c r="H282" s="36">
        <v>0.82</v>
      </c>
      <c r="I282" s="36">
        <v>2.54</v>
      </c>
      <c r="J282" t="s">
        <v>1246</v>
      </c>
      <c r="K282">
        <v>1</v>
      </c>
      <c r="O282" s="1"/>
    </row>
    <row r="283" spans="2:15" x14ac:dyDescent="0.2">
      <c r="B283" t="s">
        <v>3</v>
      </c>
      <c r="C283" t="s">
        <v>1705</v>
      </c>
      <c r="D283" t="s">
        <v>1095</v>
      </c>
      <c r="E283" t="s">
        <v>3077</v>
      </c>
      <c r="F283" t="str">
        <f t="shared" si="5"/>
        <v>AmericanStandardChannelsMetricC250x30</v>
      </c>
      <c r="G283" s="36">
        <v>29.9</v>
      </c>
      <c r="H283" s="36">
        <v>0.66900000000000004</v>
      </c>
      <c r="I283" s="36">
        <v>2.4900000000000002</v>
      </c>
      <c r="J283" t="s">
        <v>1246</v>
      </c>
      <c r="K283">
        <v>1</v>
      </c>
      <c r="O283" s="1"/>
    </row>
    <row r="284" spans="2:15" x14ac:dyDescent="0.2">
      <c r="B284" t="s">
        <v>3</v>
      </c>
      <c r="C284" t="s">
        <v>1705</v>
      </c>
      <c r="D284" t="s">
        <v>3609</v>
      </c>
      <c r="E284" t="s">
        <v>3078</v>
      </c>
      <c r="F284" t="str">
        <f t="shared" si="5"/>
        <v>AmericanStandardChannelsMetricC250x23</v>
      </c>
      <c r="G284" s="36">
        <v>29.4</v>
      </c>
      <c r="H284" s="36">
        <v>0.52</v>
      </c>
      <c r="I284" s="36">
        <v>2.4500000000000002</v>
      </c>
      <c r="J284" t="s">
        <v>1246</v>
      </c>
      <c r="K284">
        <v>1</v>
      </c>
      <c r="O284" s="1"/>
    </row>
    <row r="285" spans="2:15" x14ac:dyDescent="0.2">
      <c r="B285" t="s">
        <v>3</v>
      </c>
      <c r="C285" t="s">
        <v>1705</v>
      </c>
      <c r="D285" t="s">
        <v>1096</v>
      </c>
      <c r="E285" t="s">
        <v>3079</v>
      </c>
      <c r="F285" t="str">
        <f t="shared" si="5"/>
        <v>AmericanStandardChannelsMetricC230x30</v>
      </c>
      <c r="G285" s="36">
        <v>27.6</v>
      </c>
      <c r="H285" s="36">
        <v>0.72499999999999998</v>
      </c>
      <c r="I285" s="36">
        <v>2.2999999999999998</v>
      </c>
      <c r="J285" t="s">
        <v>1246</v>
      </c>
      <c r="K285">
        <v>1</v>
      </c>
      <c r="O285" s="1"/>
    </row>
    <row r="286" spans="2:15" x14ac:dyDescent="0.2">
      <c r="B286" t="s">
        <v>3</v>
      </c>
      <c r="C286" t="s">
        <v>1705</v>
      </c>
      <c r="D286" t="s">
        <v>1097</v>
      </c>
      <c r="E286" t="s">
        <v>3080</v>
      </c>
      <c r="F286" t="str">
        <f t="shared" si="5"/>
        <v>AmericanStandardChannelsMetricC230x22</v>
      </c>
      <c r="G286" s="36">
        <v>27</v>
      </c>
      <c r="H286" s="36">
        <v>0.55600000000000005</v>
      </c>
      <c r="I286" s="36">
        <v>2.25</v>
      </c>
      <c r="J286" t="s">
        <v>1246</v>
      </c>
      <c r="K286">
        <v>1</v>
      </c>
      <c r="O286" s="1"/>
    </row>
    <row r="287" spans="2:15" x14ac:dyDescent="0.2">
      <c r="B287" t="s">
        <v>3</v>
      </c>
      <c r="C287" t="s">
        <v>1705</v>
      </c>
      <c r="D287" t="s">
        <v>3610</v>
      </c>
      <c r="E287" t="s">
        <v>3081</v>
      </c>
      <c r="F287" t="str">
        <f t="shared" si="5"/>
        <v>AmericanStandardChannelsMetricC230x20</v>
      </c>
      <c r="G287" s="36">
        <v>26.7</v>
      </c>
      <c r="H287" s="36">
        <v>0.502</v>
      </c>
      <c r="I287" s="36">
        <v>2.23</v>
      </c>
      <c r="J287" t="s">
        <v>1246</v>
      </c>
      <c r="K287">
        <v>1</v>
      </c>
      <c r="O287" s="1"/>
    </row>
    <row r="288" spans="2:15" x14ac:dyDescent="0.2">
      <c r="B288" t="s">
        <v>3</v>
      </c>
      <c r="C288" t="s">
        <v>1705</v>
      </c>
      <c r="D288" t="s">
        <v>3611</v>
      </c>
      <c r="E288" t="s">
        <v>3082</v>
      </c>
      <c r="F288" t="str">
        <f t="shared" si="5"/>
        <v>AmericanStandardChannelsMetricC200x28</v>
      </c>
      <c r="G288" s="36">
        <v>25.1</v>
      </c>
      <c r="H288" s="36">
        <v>0.747</v>
      </c>
      <c r="I288" s="36">
        <v>2.09</v>
      </c>
      <c r="J288" t="s">
        <v>1246</v>
      </c>
      <c r="K288">
        <v>1</v>
      </c>
      <c r="O288" s="1"/>
    </row>
    <row r="289" spans="2:15" x14ac:dyDescent="0.2">
      <c r="B289" t="s">
        <v>3</v>
      </c>
      <c r="C289" t="s">
        <v>1705</v>
      </c>
      <c r="D289" t="s">
        <v>3612</v>
      </c>
      <c r="E289" t="s">
        <v>3083</v>
      </c>
      <c r="F289" t="str">
        <f t="shared" si="5"/>
        <v>AmericanStandardChannelsMetricC200x20</v>
      </c>
      <c r="G289" s="36">
        <v>24.4</v>
      </c>
      <c r="H289" s="36">
        <v>0.56399999999999995</v>
      </c>
      <c r="I289" s="36">
        <v>2.0299999999999998</v>
      </c>
      <c r="J289" t="s">
        <v>1246</v>
      </c>
      <c r="K289">
        <v>1</v>
      </c>
      <c r="O289" s="1"/>
    </row>
    <row r="290" spans="2:15" x14ac:dyDescent="0.2">
      <c r="B290" t="s">
        <v>3</v>
      </c>
      <c r="C290" t="s">
        <v>1705</v>
      </c>
      <c r="D290" t="s">
        <v>3613</v>
      </c>
      <c r="E290" t="s">
        <v>3084</v>
      </c>
      <c r="F290" t="str">
        <f t="shared" si="5"/>
        <v>AmericanStandardChannelsMetricC200x17</v>
      </c>
      <c r="G290" s="36">
        <v>24.1</v>
      </c>
      <c r="H290" s="36">
        <v>0.47699999999999998</v>
      </c>
      <c r="I290" s="36">
        <v>2.0099999999999998</v>
      </c>
      <c r="J290" t="s">
        <v>1246</v>
      </c>
      <c r="K290">
        <v>1</v>
      </c>
      <c r="O290" s="1"/>
    </row>
    <row r="291" spans="2:15" x14ac:dyDescent="0.2">
      <c r="B291" t="s">
        <v>3</v>
      </c>
      <c r="C291" t="s">
        <v>1705</v>
      </c>
      <c r="D291" t="s">
        <v>3614</v>
      </c>
      <c r="E291" t="s">
        <v>3085</v>
      </c>
      <c r="F291" t="str">
        <f t="shared" si="5"/>
        <v>AmericanStandardChannelsMetricC180x22</v>
      </c>
      <c r="G291" s="36">
        <v>22.3</v>
      </c>
      <c r="H291" s="36">
        <v>0.66100000000000003</v>
      </c>
      <c r="I291" s="36">
        <v>1.86</v>
      </c>
      <c r="J291" t="s">
        <v>1246</v>
      </c>
      <c r="K291">
        <v>1</v>
      </c>
      <c r="O291" s="1"/>
    </row>
    <row r="292" spans="2:15" x14ac:dyDescent="0.2">
      <c r="B292" t="s">
        <v>3</v>
      </c>
      <c r="C292" t="s">
        <v>1705</v>
      </c>
      <c r="D292" t="s">
        <v>3615</v>
      </c>
      <c r="E292" t="s">
        <v>3086</v>
      </c>
      <c r="F292" t="str">
        <f t="shared" si="5"/>
        <v>AmericanStandardChannelsMetricC180x18</v>
      </c>
      <c r="G292" s="36">
        <v>21.9</v>
      </c>
      <c r="H292" s="36">
        <v>0.55900000000000005</v>
      </c>
      <c r="I292" s="36">
        <v>1.83</v>
      </c>
      <c r="J292" t="s">
        <v>1246</v>
      </c>
      <c r="K292">
        <v>1</v>
      </c>
      <c r="O292" s="1"/>
    </row>
    <row r="293" spans="2:15" x14ac:dyDescent="0.2">
      <c r="B293" t="s">
        <v>3</v>
      </c>
      <c r="C293" t="s">
        <v>1705</v>
      </c>
      <c r="D293" t="s">
        <v>3616</v>
      </c>
      <c r="E293" t="s">
        <v>3087</v>
      </c>
      <c r="F293" t="str">
        <f t="shared" si="5"/>
        <v>AmericanStandardChannelsMetricC180x15</v>
      </c>
      <c r="G293" s="36">
        <v>21.5</v>
      </c>
      <c r="H293" s="36">
        <v>0.45600000000000002</v>
      </c>
      <c r="I293" s="36">
        <v>1.79</v>
      </c>
      <c r="J293" t="s">
        <v>1246</v>
      </c>
      <c r="K293">
        <v>1</v>
      </c>
      <c r="O293" s="1"/>
    </row>
    <row r="294" spans="2:15" x14ac:dyDescent="0.2">
      <c r="B294" t="s">
        <v>3</v>
      </c>
      <c r="C294" t="s">
        <v>1705</v>
      </c>
      <c r="D294" t="s">
        <v>1098</v>
      </c>
      <c r="E294" t="s">
        <v>3088</v>
      </c>
      <c r="F294" t="str">
        <f t="shared" si="5"/>
        <v>AmericanStandardChannelsMetricC150x19</v>
      </c>
      <c r="G294" s="36">
        <v>19.8</v>
      </c>
      <c r="H294" s="36">
        <v>0.65700000000000003</v>
      </c>
      <c r="I294" s="36">
        <v>1.65</v>
      </c>
      <c r="J294" t="s">
        <v>1246</v>
      </c>
      <c r="K294">
        <v>1</v>
      </c>
      <c r="O294" s="1"/>
    </row>
    <row r="295" spans="2:15" x14ac:dyDescent="0.2">
      <c r="B295" t="s">
        <v>3</v>
      </c>
      <c r="C295" t="s">
        <v>1705</v>
      </c>
      <c r="D295" t="s">
        <v>3617</v>
      </c>
      <c r="E295" t="s">
        <v>3089</v>
      </c>
      <c r="F295" t="str">
        <f t="shared" si="5"/>
        <v>AmericanStandardChannelsMetricC150x16</v>
      </c>
      <c r="G295" s="36">
        <v>19.3</v>
      </c>
      <c r="H295" s="36">
        <v>0.54400000000000004</v>
      </c>
      <c r="I295" s="36">
        <v>1.61</v>
      </c>
      <c r="J295" t="s">
        <v>1246</v>
      </c>
      <c r="K295">
        <v>1</v>
      </c>
      <c r="O295" s="1"/>
    </row>
    <row r="296" spans="2:15" x14ac:dyDescent="0.2">
      <c r="B296" t="s">
        <v>3</v>
      </c>
      <c r="C296" t="s">
        <v>1705</v>
      </c>
      <c r="D296" t="s">
        <v>3618</v>
      </c>
      <c r="E296" t="s">
        <v>3090</v>
      </c>
      <c r="F296" t="str">
        <f t="shared" si="5"/>
        <v>AmericanStandardChannelsMetricC150x12</v>
      </c>
      <c r="G296" s="36">
        <v>18.899999999999999</v>
      </c>
      <c r="H296" s="36">
        <v>0.434</v>
      </c>
      <c r="I296" s="36">
        <v>1.58</v>
      </c>
      <c r="J296" t="s">
        <v>1246</v>
      </c>
      <c r="K296">
        <v>1</v>
      </c>
      <c r="O296" s="1"/>
    </row>
    <row r="297" spans="2:15" x14ac:dyDescent="0.2">
      <c r="B297" t="s">
        <v>3</v>
      </c>
      <c r="C297" t="s">
        <v>1705</v>
      </c>
      <c r="D297" t="s">
        <v>1099</v>
      </c>
      <c r="E297" t="s">
        <v>3091</v>
      </c>
      <c r="F297" t="str">
        <f t="shared" si="5"/>
        <v>AmericanStandardChannelsMetricC130x13</v>
      </c>
      <c r="G297" s="36">
        <v>16.8</v>
      </c>
      <c r="H297" s="36">
        <v>0.53600000000000003</v>
      </c>
      <c r="I297" s="36">
        <v>1.4</v>
      </c>
      <c r="J297" t="s">
        <v>1246</v>
      </c>
      <c r="K297">
        <v>1</v>
      </c>
      <c r="O297" s="1"/>
    </row>
    <row r="298" spans="2:15" x14ac:dyDescent="0.2">
      <c r="B298" t="s">
        <v>3</v>
      </c>
      <c r="C298" t="s">
        <v>1705</v>
      </c>
      <c r="D298" t="s">
        <v>3619</v>
      </c>
      <c r="E298" t="s">
        <v>3092</v>
      </c>
      <c r="F298" t="str">
        <f t="shared" si="5"/>
        <v>AmericanStandardChannelsMetricC130x10</v>
      </c>
      <c r="G298" s="36">
        <v>16.3</v>
      </c>
      <c r="H298" s="36">
        <v>0.41099999999999998</v>
      </c>
      <c r="I298" s="36">
        <v>1.36</v>
      </c>
      <c r="J298" t="s">
        <v>1246</v>
      </c>
      <c r="K298">
        <v>1</v>
      </c>
      <c r="O298" s="1"/>
    </row>
    <row r="299" spans="2:15" x14ac:dyDescent="0.2">
      <c r="B299" t="s">
        <v>3</v>
      </c>
      <c r="C299" t="s">
        <v>1705</v>
      </c>
      <c r="D299" t="s">
        <v>3620</v>
      </c>
      <c r="E299" t="s">
        <v>3093</v>
      </c>
      <c r="F299" t="str">
        <f t="shared" si="5"/>
        <v>AmericanStandardChannelsMetricC100x11</v>
      </c>
      <c r="G299" s="36">
        <v>14.2</v>
      </c>
      <c r="H299" s="36">
        <v>0.51100000000000001</v>
      </c>
      <c r="I299" s="36">
        <v>1.18</v>
      </c>
      <c r="J299" t="s">
        <v>1246</v>
      </c>
      <c r="K299">
        <v>1</v>
      </c>
      <c r="O299" s="1"/>
    </row>
    <row r="300" spans="2:15" x14ac:dyDescent="0.2">
      <c r="B300" t="s">
        <v>3</v>
      </c>
      <c r="C300" t="s">
        <v>1705</v>
      </c>
      <c r="D300" t="s">
        <v>3621</v>
      </c>
      <c r="E300" t="s">
        <v>3094</v>
      </c>
      <c r="F300" t="str">
        <f t="shared" si="5"/>
        <v>AmericanStandardChannelsMetricC100x8</v>
      </c>
      <c r="G300" s="36">
        <v>13.6</v>
      </c>
      <c r="H300" s="36">
        <v>0.39700000000000002</v>
      </c>
      <c r="I300" s="36">
        <v>1.1299999999999999</v>
      </c>
      <c r="J300" t="s">
        <v>1246</v>
      </c>
      <c r="K300">
        <v>1</v>
      </c>
      <c r="O300" s="1"/>
    </row>
    <row r="301" spans="2:15" x14ac:dyDescent="0.2">
      <c r="B301" t="s">
        <v>3</v>
      </c>
      <c r="C301" t="s">
        <v>1705</v>
      </c>
      <c r="D301" t="s">
        <v>3622</v>
      </c>
      <c r="E301" t="s">
        <v>3095</v>
      </c>
      <c r="F301" t="str">
        <f t="shared" si="5"/>
        <v>AmericanStandardChannelsMetricC100x7</v>
      </c>
      <c r="G301" s="36">
        <v>13.6</v>
      </c>
      <c r="H301" s="36">
        <v>0.33100000000000002</v>
      </c>
      <c r="I301" s="36">
        <v>1.1299999999999999</v>
      </c>
      <c r="J301" t="s">
        <v>1246</v>
      </c>
      <c r="K301">
        <v>1</v>
      </c>
      <c r="O301" s="1"/>
    </row>
    <row r="302" spans="2:15" x14ac:dyDescent="0.2">
      <c r="B302" t="s">
        <v>3</v>
      </c>
      <c r="C302" t="s">
        <v>1705</v>
      </c>
      <c r="D302" t="s">
        <v>1100</v>
      </c>
      <c r="E302" t="s">
        <v>3096</v>
      </c>
      <c r="F302" t="str">
        <f t="shared" si="5"/>
        <v>AmericanStandardChannelsMetricC75x9</v>
      </c>
      <c r="G302" s="36">
        <v>11.7</v>
      </c>
      <c r="H302" s="36">
        <v>0.51300000000000001</v>
      </c>
      <c r="I302" s="36">
        <v>0.97499999999999998</v>
      </c>
      <c r="J302" t="s">
        <v>1246</v>
      </c>
      <c r="K302">
        <v>1</v>
      </c>
      <c r="O302" s="1"/>
    </row>
    <row r="303" spans="2:15" x14ac:dyDescent="0.2">
      <c r="B303" t="s">
        <v>3</v>
      </c>
      <c r="C303" t="s">
        <v>1705</v>
      </c>
      <c r="D303" t="s">
        <v>1101</v>
      </c>
      <c r="E303" t="s">
        <v>3097</v>
      </c>
      <c r="F303" t="str">
        <f t="shared" si="5"/>
        <v>AmericanStandardChannelsMetricC75x7</v>
      </c>
      <c r="G303" s="36">
        <v>11.4</v>
      </c>
      <c r="H303" s="36">
        <v>0.439</v>
      </c>
      <c r="I303" s="36">
        <v>0.95</v>
      </c>
      <c r="J303" t="s">
        <v>1246</v>
      </c>
      <c r="K303">
        <v>1</v>
      </c>
      <c r="O303" s="1"/>
    </row>
    <row r="304" spans="2:15" x14ac:dyDescent="0.2">
      <c r="B304" t="s">
        <v>3</v>
      </c>
      <c r="C304" t="s">
        <v>1705</v>
      </c>
      <c r="D304" t="s">
        <v>3623</v>
      </c>
      <c r="E304" t="s">
        <v>3098</v>
      </c>
      <c r="F304" t="str">
        <f t="shared" si="5"/>
        <v>AmericanStandardChannelsMetricC75x6</v>
      </c>
      <c r="G304" s="36">
        <v>11</v>
      </c>
      <c r="H304" s="36">
        <v>0.373</v>
      </c>
      <c r="I304" s="36">
        <v>0.91700000000000004</v>
      </c>
      <c r="J304" t="s">
        <v>1246</v>
      </c>
      <c r="K304">
        <v>1</v>
      </c>
      <c r="O304" s="1"/>
    </row>
    <row r="305" spans="2:15" x14ac:dyDescent="0.2">
      <c r="B305" t="s">
        <v>3</v>
      </c>
      <c r="C305" t="s">
        <v>1705</v>
      </c>
      <c r="D305" t="s">
        <v>3624</v>
      </c>
      <c r="E305" t="s">
        <v>3099</v>
      </c>
      <c r="F305" t="str">
        <f t="shared" si="5"/>
        <v>AmericanStandardChannelsMetricC75x5</v>
      </c>
      <c r="G305" s="36">
        <v>10.9</v>
      </c>
      <c r="H305" s="36">
        <v>0.32100000000000001</v>
      </c>
      <c r="I305" s="36">
        <v>0.90800000000000003</v>
      </c>
      <c r="J305" t="s">
        <v>1246</v>
      </c>
      <c r="K305">
        <v>1</v>
      </c>
    </row>
    <row r="307" spans="2:15" x14ac:dyDescent="0.2">
      <c r="B307" t="s">
        <v>798</v>
      </c>
      <c r="C307" t="s">
        <v>1705</v>
      </c>
      <c r="D307" t="s">
        <v>3424</v>
      </c>
      <c r="E307" t="s">
        <v>3100</v>
      </c>
      <c r="F307" t="str">
        <f t="shared" ref="F307:F370" si="6">SUBSTITUTE(B307&amp;C307&amp;E307," ","")</f>
        <v>WTColumnsMetricWT560x249</v>
      </c>
      <c r="G307" s="35">
        <v>75.3</v>
      </c>
      <c r="H307" s="35">
        <v>2.2200000000000002</v>
      </c>
      <c r="I307" s="35">
        <v>6.28</v>
      </c>
      <c r="J307" t="s">
        <v>1246</v>
      </c>
      <c r="K307">
        <v>1</v>
      </c>
      <c r="O307" s="1"/>
    </row>
    <row r="308" spans="2:15" x14ac:dyDescent="0.2">
      <c r="B308" t="s">
        <v>798</v>
      </c>
      <c r="C308" t="s">
        <v>1705</v>
      </c>
      <c r="D308" t="s">
        <v>1104</v>
      </c>
      <c r="E308" t="s">
        <v>3101</v>
      </c>
      <c r="F308" t="str">
        <f t="shared" si="6"/>
        <v>WTColumnsMetricWT560x216</v>
      </c>
      <c r="G308" s="35">
        <v>74.5</v>
      </c>
      <c r="H308" s="35">
        <v>1.95</v>
      </c>
      <c r="I308" s="35">
        <v>6.21</v>
      </c>
      <c r="J308" t="s">
        <v>1246</v>
      </c>
      <c r="K308">
        <v>1</v>
      </c>
      <c r="O308" s="1"/>
    </row>
    <row r="309" spans="2:15" x14ac:dyDescent="0.2">
      <c r="B309" t="s">
        <v>798</v>
      </c>
      <c r="C309" t="s">
        <v>1705</v>
      </c>
      <c r="D309" t="s">
        <v>1105</v>
      </c>
      <c r="E309" t="s">
        <v>3102</v>
      </c>
      <c r="F309" t="str">
        <f t="shared" si="6"/>
        <v>WTColumnsMetricWT560x195</v>
      </c>
      <c r="G309" s="35">
        <v>74.3</v>
      </c>
      <c r="H309" s="35">
        <v>1.76</v>
      </c>
      <c r="I309" s="35">
        <v>6.19</v>
      </c>
      <c r="J309" t="s">
        <v>1246</v>
      </c>
      <c r="K309">
        <v>1</v>
      </c>
      <c r="O309" s="1"/>
    </row>
    <row r="310" spans="2:15" x14ac:dyDescent="0.2">
      <c r="B310" t="s">
        <v>798</v>
      </c>
      <c r="C310" t="s">
        <v>1705</v>
      </c>
      <c r="D310" t="s">
        <v>1106</v>
      </c>
      <c r="E310" t="s">
        <v>3103</v>
      </c>
      <c r="F310" t="str">
        <f t="shared" si="6"/>
        <v>WTColumnsMetricWT560x171</v>
      </c>
      <c r="G310" s="35">
        <v>73.900000000000006</v>
      </c>
      <c r="H310" s="35">
        <v>1.56</v>
      </c>
      <c r="I310" s="35">
        <v>6.16</v>
      </c>
      <c r="J310" t="s">
        <v>1246</v>
      </c>
      <c r="K310">
        <v>1</v>
      </c>
      <c r="O310" s="1"/>
    </row>
    <row r="311" spans="2:15" x14ac:dyDescent="0.2">
      <c r="B311" t="s">
        <v>798</v>
      </c>
      <c r="C311" t="s">
        <v>1705</v>
      </c>
      <c r="D311" t="s">
        <v>3425</v>
      </c>
      <c r="E311" t="s">
        <v>3645</v>
      </c>
      <c r="F311" t="str">
        <f t="shared" si="6"/>
        <v>WTColumnsMetricWT500x441.5</v>
      </c>
      <c r="G311" s="35">
        <v>75.3</v>
      </c>
      <c r="H311" s="35">
        <v>3.94</v>
      </c>
      <c r="I311" s="35">
        <v>6.28</v>
      </c>
      <c r="J311" t="s">
        <v>1246</v>
      </c>
      <c r="K311">
        <v>1</v>
      </c>
      <c r="O311" s="1"/>
    </row>
    <row r="312" spans="2:15" x14ac:dyDescent="0.2">
      <c r="B312" t="s">
        <v>798</v>
      </c>
      <c r="C312" t="s">
        <v>1705</v>
      </c>
      <c r="D312" t="s">
        <v>3426</v>
      </c>
      <c r="E312" t="s">
        <v>3104</v>
      </c>
      <c r="F312" t="str">
        <f t="shared" si="6"/>
        <v>WTColumnsMetricWT500x374</v>
      </c>
      <c r="G312" s="35">
        <v>73.7</v>
      </c>
      <c r="H312" s="35">
        <v>3.41</v>
      </c>
      <c r="I312" s="35">
        <v>6.14</v>
      </c>
      <c r="J312" t="s">
        <v>1246</v>
      </c>
      <c r="K312">
        <v>1</v>
      </c>
      <c r="O312" s="1"/>
    </row>
    <row r="313" spans="2:15" x14ac:dyDescent="0.2">
      <c r="B313" t="s">
        <v>798</v>
      </c>
      <c r="C313" t="s">
        <v>1705</v>
      </c>
      <c r="D313" t="s">
        <v>3427</v>
      </c>
      <c r="E313" t="s">
        <v>3105</v>
      </c>
      <c r="F313" t="str">
        <f t="shared" si="6"/>
        <v>WTColumnsMetricWT500x321</v>
      </c>
      <c r="G313" s="35">
        <v>72.5</v>
      </c>
      <c r="H313" s="35">
        <v>2.97</v>
      </c>
      <c r="I313" s="35">
        <v>6.04</v>
      </c>
      <c r="J313" t="s">
        <v>1246</v>
      </c>
      <c r="K313">
        <v>1</v>
      </c>
      <c r="O313" s="1"/>
    </row>
    <row r="314" spans="2:15" x14ac:dyDescent="0.2">
      <c r="B314" t="s">
        <v>798</v>
      </c>
      <c r="C314" t="s">
        <v>1705</v>
      </c>
      <c r="D314" t="s">
        <v>3428</v>
      </c>
      <c r="E314" t="s">
        <v>3106</v>
      </c>
      <c r="F314" t="str">
        <f t="shared" si="6"/>
        <v>WTColumnsMetricWT500x296</v>
      </c>
      <c r="G314" s="35">
        <v>72.099999999999994</v>
      </c>
      <c r="H314" s="35">
        <v>2.75</v>
      </c>
      <c r="I314" s="35">
        <v>6.01</v>
      </c>
      <c r="J314" t="s">
        <v>1246</v>
      </c>
      <c r="K314">
        <v>1</v>
      </c>
      <c r="O314" s="1"/>
    </row>
    <row r="315" spans="2:15" x14ac:dyDescent="0.2">
      <c r="B315" t="s">
        <v>798</v>
      </c>
      <c r="C315" t="s">
        <v>1705</v>
      </c>
      <c r="D315" t="s">
        <v>1107</v>
      </c>
      <c r="E315" t="s">
        <v>3107</v>
      </c>
      <c r="F315" t="str">
        <f t="shared" si="6"/>
        <v>WTColumnsMetricWT500x292</v>
      </c>
      <c r="G315" s="35">
        <v>71.7</v>
      </c>
      <c r="H315" s="35">
        <v>2.59</v>
      </c>
      <c r="I315" s="35">
        <v>5.98</v>
      </c>
      <c r="J315" t="s">
        <v>1246</v>
      </c>
      <c r="K315">
        <v>1</v>
      </c>
      <c r="O315" s="1"/>
    </row>
    <row r="316" spans="2:15" x14ac:dyDescent="0.2">
      <c r="B316" t="s">
        <v>798</v>
      </c>
      <c r="C316" t="s">
        <v>1705</v>
      </c>
      <c r="D316" t="s">
        <v>1108</v>
      </c>
      <c r="E316" t="s">
        <v>3108</v>
      </c>
      <c r="F316" t="str">
        <f t="shared" si="6"/>
        <v>WTColumnsMetricWT500x277</v>
      </c>
      <c r="G316" s="35">
        <v>71.5</v>
      </c>
      <c r="H316" s="35">
        <v>2.5299999999999998</v>
      </c>
      <c r="I316" s="35">
        <v>5.96</v>
      </c>
      <c r="J316" t="s">
        <v>1246</v>
      </c>
      <c r="K316">
        <v>1</v>
      </c>
      <c r="O316" s="1"/>
    </row>
    <row r="317" spans="2:15" x14ac:dyDescent="0.2">
      <c r="B317" t="s">
        <v>798</v>
      </c>
      <c r="C317" t="s">
        <v>1705</v>
      </c>
      <c r="D317" t="s">
        <v>1109</v>
      </c>
      <c r="E317" t="s">
        <v>3109</v>
      </c>
      <c r="F317" t="str">
        <f t="shared" si="6"/>
        <v>WTColumnsMetricWT500x270</v>
      </c>
      <c r="G317" s="35">
        <v>70.900000000000006</v>
      </c>
      <c r="H317" s="35">
        <v>2.2799999999999998</v>
      </c>
      <c r="I317" s="35">
        <v>5.91</v>
      </c>
      <c r="J317" t="s">
        <v>1246</v>
      </c>
      <c r="K317">
        <v>1</v>
      </c>
      <c r="O317" s="1"/>
    </row>
    <row r="318" spans="2:15" x14ac:dyDescent="0.2">
      <c r="B318" t="s">
        <v>798</v>
      </c>
      <c r="C318" t="s">
        <v>1705</v>
      </c>
      <c r="D318" t="s">
        <v>3429</v>
      </c>
      <c r="E318" t="s">
        <v>3110</v>
      </c>
      <c r="F318" t="str">
        <f t="shared" si="6"/>
        <v>WTColumnsMetricWT500x247</v>
      </c>
      <c r="G318" s="35">
        <v>70.3</v>
      </c>
      <c r="H318" s="35">
        <v>2.11</v>
      </c>
      <c r="I318" s="35">
        <v>5.86</v>
      </c>
      <c r="J318" t="s">
        <v>1246</v>
      </c>
      <c r="K318">
        <v>1</v>
      </c>
      <c r="O318" s="1"/>
    </row>
    <row r="319" spans="2:15" x14ac:dyDescent="0.2">
      <c r="B319" t="s">
        <v>798</v>
      </c>
      <c r="C319" t="s">
        <v>1705</v>
      </c>
      <c r="D319" t="s">
        <v>3430</v>
      </c>
      <c r="E319" t="s">
        <v>3111</v>
      </c>
      <c r="F319" t="str">
        <f t="shared" si="6"/>
        <v>WTColumnsMetricWT500x244</v>
      </c>
      <c r="G319" s="35">
        <v>70.099999999999994</v>
      </c>
      <c r="H319" s="35">
        <v>1.98</v>
      </c>
      <c r="I319" s="35">
        <v>5.84</v>
      </c>
      <c r="J319" t="s">
        <v>1246</v>
      </c>
      <c r="K319">
        <v>1</v>
      </c>
      <c r="O319" s="1"/>
    </row>
    <row r="320" spans="2:15" x14ac:dyDescent="0.2">
      <c r="B320" t="s">
        <v>798</v>
      </c>
      <c r="C320" t="s">
        <v>1705</v>
      </c>
      <c r="D320" t="s">
        <v>3431</v>
      </c>
      <c r="E320" t="s">
        <v>3112</v>
      </c>
      <c r="F320" t="str">
        <f t="shared" si="6"/>
        <v>WTColumnsMetricWT500x241</v>
      </c>
      <c r="G320" s="35">
        <v>69.900000000000006</v>
      </c>
      <c r="H320" s="35">
        <v>1.78</v>
      </c>
      <c r="I320" s="35">
        <v>5.83</v>
      </c>
      <c r="J320" t="s">
        <v>1246</v>
      </c>
      <c r="K320">
        <v>1</v>
      </c>
      <c r="O320" s="1"/>
    </row>
    <row r="321" spans="2:15" x14ac:dyDescent="0.2">
      <c r="B321" t="s">
        <v>798</v>
      </c>
      <c r="C321" t="s">
        <v>1705</v>
      </c>
      <c r="D321" t="s">
        <v>3432</v>
      </c>
      <c r="E321" t="s">
        <v>3113</v>
      </c>
      <c r="F321" t="str">
        <f t="shared" si="6"/>
        <v>WTColumnsMetricWT500x221</v>
      </c>
      <c r="G321" s="35">
        <v>69.5</v>
      </c>
      <c r="H321" s="35">
        <v>1.55</v>
      </c>
      <c r="I321" s="35">
        <v>5.79</v>
      </c>
      <c r="J321" t="s">
        <v>1246</v>
      </c>
      <c r="K321">
        <v>1</v>
      </c>
      <c r="O321" s="1"/>
    </row>
    <row r="322" spans="2:15" x14ac:dyDescent="0.2">
      <c r="B322" t="s">
        <v>798</v>
      </c>
      <c r="C322" t="s">
        <v>1705</v>
      </c>
      <c r="D322" t="s">
        <v>3433</v>
      </c>
      <c r="E322" t="s">
        <v>3114</v>
      </c>
      <c r="F322" t="str">
        <f t="shared" si="6"/>
        <v>WTColumnsMetricWT500x207</v>
      </c>
      <c r="G322" s="35">
        <v>69.099999999999994</v>
      </c>
      <c r="H322" s="35">
        <v>1.44</v>
      </c>
      <c r="I322" s="35">
        <v>5.76</v>
      </c>
      <c r="J322" t="s">
        <v>1246</v>
      </c>
      <c r="K322">
        <v>1</v>
      </c>
      <c r="O322" s="1"/>
    </row>
    <row r="323" spans="2:15" x14ac:dyDescent="0.2">
      <c r="B323" t="s">
        <v>798</v>
      </c>
      <c r="C323" t="s">
        <v>1705</v>
      </c>
      <c r="D323" t="s">
        <v>1110</v>
      </c>
      <c r="E323" t="s">
        <v>3115</v>
      </c>
      <c r="F323" t="str">
        <f t="shared" si="6"/>
        <v>WTColumnsMetricWT500x206</v>
      </c>
      <c r="G323" s="35">
        <v>65.3</v>
      </c>
      <c r="H323" s="35">
        <v>3</v>
      </c>
      <c r="I323" s="35">
        <v>5.44</v>
      </c>
      <c r="J323" t="s">
        <v>1246</v>
      </c>
      <c r="K323">
        <v>1</v>
      </c>
      <c r="O323" s="1"/>
    </row>
    <row r="324" spans="2:15" x14ac:dyDescent="0.2">
      <c r="B324" t="s">
        <v>798</v>
      </c>
      <c r="C324" t="s">
        <v>1705</v>
      </c>
      <c r="D324" t="s">
        <v>3434</v>
      </c>
      <c r="E324" t="s">
        <v>3116</v>
      </c>
      <c r="F324" t="str">
        <f t="shared" si="6"/>
        <v>WTColumnsMetricWT500x197</v>
      </c>
      <c r="G324" s="35">
        <v>64.099999999999994</v>
      </c>
      <c r="H324" s="35">
        <v>2.58</v>
      </c>
      <c r="I324" s="35">
        <v>5.34</v>
      </c>
      <c r="J324" t="s">
        <v>1246</v>
      </c>
      <c r="K324">
        <v>1</v>
      </c>
      <c r="O324" s="1"/>
    </row>
    <row r="325" spans="2:15" x14ac:dyDescent="0.2">
      <c r="B325" t="s">
        <v>798</v>
      </c>
      <c r="C325" t="s">
        <v>1705</v>
      </c>
      <c r="D325" t="s">
        <v>3435</v>
      </c>
      <c r="E325" t="s">
        <v>3117</v>
      </c>
      <c r="F325" t="str">
        <f t="shared" si="6"/>
        <v>WTColumnsMetricWT500x186</v>
      </c>
      <c r="G325" s="35">
        <v>63.9</v>
      </c>
      <c r="H325" s="35">
        <v>2.56</v>
      </c>
      <c r="I325" s="35">
        <v>5.33</v>
      </c>
      <c r="J325" t="s">
        <v>1246</v>
      </c>
      <c r="K325">
        <v>1</v>
      </c>
      <c r="O325" s="1"/>
    </row>
    <row r="326" spans="2:15" x14ac:dyDescent="0.2">
      <c r="B326" t="s">
        <v>798</v>
      </c>
      <c r="C326" t="s">
        <v>1705</v>
      </c>
      <c r="D326" t="s">
        <v>1111</v>
      </c>
      <c r="E326" t="s">
        <v>3118</v>
      </c>
      <c r="F326" t="str">
        <f t="shared" si="6"/>
        <v>WTColumnsMetricWT500x175</v>
      </c>
      <c r="G326" s="35">
        <v>63.1</v>
      </c>
      <c r="H326" s="35">
        <v>2.2000000000000002</v>
      </c>
      <c r="I326" s="35">
        <v>5.26</v>
      </c>
      <c r="J326" t="s">
        <v>1246</v>
      </c>
      <c r="K326">
        <v>1</v>
      </c>
      <c r="O326" s="1"/>
    </row>
    <row r="327" spans="2:15" x14ac:dyDescent="0.2">
      <c r="B327" t="s">
        <v>798</v>
      </c>
      <c r="C327" t="s">
        <v>1705</v>
      </c>
      <c r="D327" t="s">
        <v>1112</v>
      </c>
      <c r="E327" t="s">
        <v>3119</v>
      </c>
      <c r="F327" t="str">
        <f t="shared" si="6"/>
        <v>WTColumnsMetricWT500x161</v>
      </c>
      <c r="G327" s="35">
        <v>62.7</v>
      </c>
      <c r="H327" s="35">
        <v>2.11</v>
      </c>
      <c r="I327" s="35">
        <v>5.23</v>
      </c>
      <c r="J327" t="s">
        <v>1246</v>
      </c>
      <c r="K327">
        <v>1</v>
      </c>
      <c r="O327" s="1"/>
    </row>
    <row r="328" spans="2:15" x14ac:dyDescent="0.2">
      <c r="B328" t="s">
        <v>798</v>
      </c>
      <c r="C328" t="s">
        <v>1705</v>
      </c>
      <c r="D328" t="s">
        <v>3436</v>
      </c>
      <c r="E328" t="s">
        <v>3120</v>
      </c>
      <c r="F328" t="str">
        <f t="shared" si="6"/>
        <v>WTColumnsMetricWT500x157</v>
      </c>
      <c r="G328" s="35">
        <v>62.3</v>
      </c>
      <c r="H328" s="35">
        <v>1.89</v>
      </c>
      <c r="I328" s="35">
        <v>5.19</v>
      </c>
      <c r="J328" t="s">
        <v>1246</v>
      </c>
      <c r="K328">
        <v>1</v>
      </c>
      <c r="O328" s="1"/>
    </row>
    <row r="329" spans="2:15" x14ac:dyDescent="0.2">
      <c r="B329" t="s">
        <v>798</v>
      </c>
      <c r="C329" t="s">
        <v>1705</v>
      </c>
      <c r="D329" t="s">
        <v>3437</v>
      </c>
      <c r="E329" t="s">
        <v>3121</v>
      </c>
      <c r="F329" t="str">
        <f t="shared" si="6"/>
        <v>WTColumnsMetricWT500x148</v>
      </c>
      <c r="G329" s="35">
        <v>61.9</v>
      </c>
      <c r="H329" s="35">
        <v>1.7</v>
      </c>
      <c r="I329" s="35">
        <v>5.16</v>
      </c>
      <c r="J329" t="s">
        <v>1246</v>
      </c>
      <c r="K329">
        <v>1</v>
      </c>
      <c r="O329" s="1"/>
    </row>
    <row r="330" spans="2:15" x14ac:dyDescent="0.2">
      <c r="B330" t="s">
        <v>798</v>
      </c>
      <c r="C330" t="s">
        <v>1705</v>
      </c>
      <c r="D330" t="s">
        <v>3438</v>
      </c>
      <c r="E330" t="s">
        <v>3122</v>
      </c>
      <c r="F330" t="str">
        <f t="shared" si="6"/>
        <v>WTColumnsMetricWT500x136</v>
      </c>
      <c r="G330" s="35">
        <v>61.5</v>
      </c>
      <c r="H330" s="35">
        <v>1.49</v>
      </c>
      <c r="I330" s="35">
        <v>5.13</v>
      </c>
      <c r="J330" t="s">
        <v>1246</v>
      </c>
      <c r="K330">
        <v>1</v>
      </c>
      <c r="O330" s="1"/>
    </row>
    <row r="331" spans="2:15" x14ac:dyDescent="0.2">
      <c r="B331" t="s">
        <v>798</v>
      </c>
      <c r="C331" t="s">
        <v>1705</v>
      </c>
      <c r="D331" t="s">
        <v>3439</v>
      </c>
      <c r="E331" t="s">
        <v>3646</v>
      </c>
      <c r="F331" t="str">
        <f t="shared" si="6"/>
        <v>WTColumnsMetricWT500x124.5</v>
      </c>
      <c r="G331" s="35">
        <v>61.1</v>
      </c>
      <c r="H331" s="35">
        <v>1.37</v>
      </c>
      <c r="I331" s="35">
        <v>5.09</v>
      </c>
      <c r="J331" t="s">
        <v>1246</v>
      </c>
      <c r="K331">
        <v>1</v>
      </c>
      <c r="O331" s="1"/>
    </row>
    <row r="332" spans="2:15" x14ac:dyDescent="0.2">
      <c r="B332" t="s">
        <v>798</v>
      </c>
      <c r="C332" t="s">
        <v>1705</v>
      </c>
      <c r="D332" t="s">
        <v>3440</v>
      </c>
      <c r="E332" t="s">
        <v>3123</v>
      </c>
      <c r="F332" t="str">
        <f t="shared" si="6"/>
        <v>WTColumnsMetricWT500x111</v>
      </c>
      <c r="G332" s="35">
        <v>60.7</v>
      </c>
      <c r="H332" s="35">
        <v>1.23</v>
      </c>
      <c r="I332" s="35">
        <v>5.0599999999999996</v>
      </c>
      <c r="J332" t="s">
        <v>1246</v>
      </c>
      <c r="K332">
        <v>1</v>
      </c>
      <c r="O332" s="1"/>
    </row>
    <row r="333" spans="2:15" x14ac:dyDescent="0.2">
      <c r="B333" t="s">
        <v>798</v>
      </c>
      <c r="C333" t="s">
        <v>1705</v>
      </c>
      <c r="D333" t="s">
        <v>1113</v>
      </c>
      <c r="E333" t="s">
        <v>3124</v>
      </c>
      <c r="F333" t="str">
        <f t="shared" si="6"/>
        <v>WTColumnsMetricWT460x594</v>
      </c>
      <c r="G333" s="35">
        <v>76.900000000000006</v>
      </c>
      <c r="H333" s="35">
        <v>5.19</v>
      </c>
      <c r="I333" s="35">
        <v>6.41</v>
      </c>
      <c r="J333" t="s">
        <v>1246</v>
      </c>
      <c r="K333">
        <v>1</v>
      </c>
      <c r="O333" s="1"/>
    </row>
    <row r="334" spans="2:15" x14ac:dyDescent="0.2">
      <c r="B334" t="s">
        <v>798</v>
      </c>
      <c r="C334" t="s">
        <v>1705</v>
      </c>
      <c r="D334" t="s">
        <v>1114</v>
      </c>
      <c r="E334" t="s">
        <v>3647</v>
      </c>
      <c r="F334" t="str">
        <f t="shared" si="6"/>
        <v>WTColumnsMetricWT460x483.5</v>
      </c>
      <c r="G334" s="35">
        <v>74.5</v>
      </c>
      <c r="H334" s="35">
        <v>4.3600000000000003</v>
      </c>
      <c r="I334" s="35">
        <v>6.21</v>
      </c>
      <c r="J334" t="s">
        <v>1246</v>
      </c>
      <c r="K334">
        <v>1</v>
      </c>
      <c r="O334" s="1"/>
    </row>
    <row r="335" spans="2:15" x14ac:dyDescent="0.2">
      <c r="B335" t="s">
        <v>798</v>
      </c>
      <c r="C335" t="s">
        <v>1705</v>
      </c>
      <c r="D335" t="s">
        <v>3441</v>
      </c>
      <c r="E335" t="s">
        <v>3125</v>
      </c>
      <c r="F335" t="str">
        <f t="shared" si="6"/>
        <v>WTColumnsMetricWT460x392</v>
      </c>
      <c r="G335" s="35">
        <v>72.5</v>
      </c>
      <c r="H335" s="35">
        <v>3.63</v>
      </c>
      <c r="I335" s="35">
        <v>6.04</v>
      </c>
      <c r="J335" t="s">
        <v>1246</v>
      </c>
      <c r="K335">
        <v>1</v>
      </c>
      <c r="O335" s="1"/>
    </row>
    <row r="336" spans="2:15" x14ac:dyDescent="0.2">
      <c r="B336" t="s">
        <v>798</v>
      </c>
      <c r="C336" t="s">
        <v>1705</v>
      </c>
      <c r="D336" t="s">
        <v>3442</v>
      </c>
      <c r="E336" t="s">
        <v>3648</v>
      </c>
      <c r="F336" t="str">
        <f t="shared" si="6"/>
        <v>WTColumnsMetricWT460x326.5</v>
      </c>
      <c r="G336" s="35">
        <v>71.099999999999994</v>
      </c>
      <c r="H336" s="35">
        <v>3.09</v>
      </c>
      <c r="I336" s="35">
        <v>5.93</v>
      </c>
      <c r="J336" t="s">
        <v>1246</v>
      </c>
      <c r="K336">
        <v>1</v>
      </c>
      <c r="O336" s="1"/>
    </row>
    <row r="337" spans="2:15" x14ac:dyDescent="0.2">
      <c r="B337" t="s">
        <v>798</v>
      </c>
      <c r="C337" t="s">
        <v>1705</v>
      </c>
      <c r="D337" t="s">
        <v>3443</v>
      </c>
      <c r="E337" t="s">
        <v>3649</v>
      </c>
      <c r="F337" t="str">
        <f t="shared" si="6"/>
        <v>WTColumnsMetricWT460x292.5</v>
      </c>
      <c r="G337" s="35">
        <v>70.3</v>
      </c>
      <c r="H337" s="35">
        <v>2.8</v>
      </c>
      <c r="I337" s="35">
        <v>5.86</v>
      </c>
      <c r="J337" t="s">
        <v>1246</v>
      </c>
      <c r="K337">
        <v>1</v>
      </c>
      <c r="O337" s="1"/>
    </row>
    <row r="338" spans="2:15" x14ac:dyDescent="0.2">
      <c r="B338" t="s">
        <v>798</v>
      </c>
      <c r="C338" t="s">
        <v>1705</v>
      </c>
      <c r="D338" t="s">
        <v>3444</v>
      </c>
      <c r="E338" t="s">
        <v>3126</v>
      </c>
      <c r="F338" t="str">
        <f t="shared" si="6"/>
        <v>WTColumnsMetricWT460x267</v>
      </c>
      <c r="G338" s="35">
        <v>69.7</v>
      </c>
      <c r="H338" s="35">
        <v>2.58</v>
      </c>
      <c r="I338" s="35">
        <v>5.81</v>
      </c>
      <c r="J338" t="s">
        <v>1246</v>
      </c>
      <c r="K338">
        <v>1</v>
      </c>
      <c r="O338" s="1"/>
    </row>
    <row r="339" spans="2:15" x14ac:dyDescent="0.2">
      <c r="B339" t="s">
        <v>798</v>
      </c>
      <c r="C339" t="s">
        <v>1705</v>
      </c>
      <c r="D339" t="s">
        <v>1115</v>
      </c>
      <c r="E339" t="s">
        <v>3127</v>
      </c>
      <c r="F339" t="str">
        <f t="shared" si="6"/>
        <v>WTColumnsMetricWT460x244</v>
      </c>
      <c r="G339" s="35">
        <v>69.099999999999994</v>
      </c>
      <c r="H339" s="35">
        <v>2.37</v>
      </c>
      <c r="I339" s="35">
        <v>5.76</v>
      </c>
      <c r="J339" t="s">
        <v>1246</v>
      </c>
      <c r="K339">
        <v>1</v>
      </c>
      <c r="O339" s="1"/>
    </row>
    <row r="340" spans="2:15" x14ac:dyDescent="0.2">
      <c r="B340" t="s">
        <v>798</v>
      </c>
      <c r="C340" t="s">
        <v>1705</v>
      </c>
      <c r="D340" t="s">
        <v>1116</v>
      </c>
      <c r="E340" t="s">
        <v>3128</v>
      </c>
      <c r="F340" t="str">
        <f t="shared" si="6"/>
        <v>WTColumnsMetricWT460x223</v>
      </c>
      <c r="G340" s="35">
        <v>69.099999999999994</v>
      </c>
      <c r="H340" s="35">
        <v>2.17</v>
      </c>
      <c r="I340" s="35">
        <v>5.76</v>
      </c>
      <c r="J340" t="s">
        <v>1246</v>
      </c>
      <c r="K340">
        <v>1</v>
      </c>
      <c r="O340" s="1"/>
    </row>
    <row r="341" spans="2:15" x14ac:dyDescent="0.2">
      <c r="B341" t="s">
        <v>798</v>
      </c>
      <c r="C341" t="s">
        <v>1705</v>
      </c>
      <c r="D341" t="s">
        <v>1117</v>
      </c>
      <c r="E341" t="s">
        <v>3650</v>
      </c>
      <c r="F341" t="str">
        <f t="shared" si="6"/>
        <v>WTColumnsMetricWT460x208.5</v>
      </c>
      <c r="G341" s="35">
        <v>68.7</v>
      </c>
      <c r="H341" s="35">
        <v>2.04</v>
      </c>
      <c r="I341" s="35">
        <v>5.73</v>
      </c>
      <c r="J341" t="s">
        <v>1246</v>
      </c>
      <c r="K341">
        <v>1</v>
      </c>
      <c r="O341" s="1"/>
    </row>
    <row r="342" spans="2:15" x14ac:dyDescent="0.2">
      <c r="B342" t="s">
        <v>798</v>
      </c>
      <c r="C342" t="s">
        <v>1705</v>
      </c>
      <c r="D342" t="s">
        <v>1118</v>
      </c>
      <c r="E342" t="s">
        <v>3651</v>
      </c>
      <c r="F342" t="str">
        <f t="shared" si="6"/>
        <v>WTColumnsMetricWT460x193.5</v>
      </c>
      <c r="G342" s="35">
        <v>68.3</v>
      </c>
      <c r="H342" s="35">
        <v>1.9</v>
      </c>
      <c r="I342" s="35">
        <v>5.69</v>
      </c>
      <c r="J342" t="s">
        <v>1246</v>
      </c>
      <c r="K342">
        <v>1</v>
      </c>
      <c r="O342" s="1"/>
    </row>
    <row r="343" spans="2:15" x14ac:dyDescent="0.2">
      <c r="B343" t="s">
        <v>798</v>
      </c>
      <c r="C343" t="s">
        <v>1705</v>
      </c>
      <c r="D343" t="s">
        <v>3445</v>
      </c>
      <c r="E343" t="s">
        <v>3652</v>
      </c>
      <c r="F343" t="str">
        <f t="shared" si="6"/>
        <v>WTColumnsMetricWT460x190.5</v>
      </c>
      <c r="G343" s="35">
        <v>67.900000000000006</v>
      </c>
      <c r="H343" s="35">
        <v>1.8</v>
      </c>
      <c r="I343" s="35">
        <v>5.66</v>
      </c>
      <c r="J343" t="s">
        <v>1246</v>
      </c>
      <c r="K343">
        <v>1</v>
      </c>
      <c r="O343" s="1"/>
    </row>
    <row r="344" spans="2:15" x14ac:dyDescent="0.2">
      <c r="B344" t="s">
        <v>798</v>
      </c>
      <c r="C344" t="s">
        <v>1705</v>
      </c>
      <c r="D344" t="s">
        <v>1119</v>
      </c>
      <c r="E344" t="s">
        <v>3653</v>
      </c>
      <c r="F344" t="str">
        <f t="shared" si="6"/>
        <v>WTColumnsMetricWT460x182.5</v>
      </c>
      <c r="G344" s="35">
        <v>67.900000000000006</v>
      </c>
      <c r="H344" s="35">
        <v>1.69</v>
      </c>
      <c r="I344" s="35">
        <v>5.66</v>
      </c>
      <c r="J344" t="s">
        <v>1246</v>
      </c>
      <c r="K344">
        <v>1</v>
      </c>
      <c r="O344" s="1"/>
    </row>
    <row r="345" spans="2:15" x14ac:dyDescent="0.2">
      <c r="B345" t="s">
        <v>798</v>
      </c>
      <c r="C345" t="s">
        <v>1705</v>
      </c>
      <c r="D345" t="s">
        <v>1120</v>
      </c>
      <c r="E345" t="s">
        <v>3652</v>
      </c>
      <c r="F345" t="str">
        <f t="shared" si="6"/>
        <v>WTColumnsMetricWT460x190.5</v>
      </c>
      <c r="G345" s="35">
        <v>61</v>
      </c>
      <c r="H345" s="35">
        <v>2.1</v>
      </c>
      <c r="I345" s="35">
        <v>5.08</v>
      </c>
      <c r="J345" t="s">
        <v>1246</v>
      </c>
      <c r="K345">
        <v>1</v>
      </c>
      <c r="O345" s="1"/>
    </row>
    <row r="346" spans="2:15" x14ac:dyDescent="0.2">
      <c r="B346" t="s">
        <v>798</v>
      </c>
      <c r="C346" t="s">
        <v>1705</v>
      </c>
      <c r="D346" t="s">
        <v>1121</v>
      </c>
      <c r="E346" t="s">
        <v>3129</v>
      </c>
      <c r="F346" t="str">
        <f t="shared" si="6"/>
        <v>WTColumnsMetricWT460x171</v>
      </c>
      <c r="G346" s="35">
        <v>60.7</v>
      </c>
      <c r="H346" s="35">
        <v>1.91</v>
      </c>
      <c r="I346" s="35">
        <v>5.0599999999999996</v>
      </c>
      <c r="J346" t="s">
        <v>1246</v>
      </c>
      <c r="K346">
        <v>1</v>
      </c>
      <c r="O346" s="1"/>
    </row>
    <row r="347" spans="2:15" x14ac:dyDescent="0.2">
      <c r="B347" t="s">
        <v>798</v>
      </c>
      <c r="C347" t="s">
        <v>1705</v>
      </c>
      <c r="D347" t="s">
        <v>1122</v>
      </c>
      <c r="E347" t="s">
        <v>3654</v>
      </c>
      <c r="F347" t="str">
        <f t="shared" si="6"/>
        <v>WTColumnsMetricWT460x156.5</v>
      </c>
      <c r="G347" s="35">
        <v>60.2</v>
      </c>
      <c r="H347" s="35">
        <v>1.74</v>
      </c>
      <c r="I347" s="35">
        <v>5.0199999999999996</v>
      </c>
      <c r="J347" t="s">
        <v>1246</v>
      </c>
      <c r="K347">
        <v>1</v>
      </c>
      <c r="O347" s="1"/>
    </row>
    <row r="348" spans="2:15" x14ac:dyDescent="0.2">
      <c r="B348" t="s">
        <v>798</v>
      </c>
      <c r="C348" t="s">
        <v>1705</v>
      </c>
      <c r="D348" t="s">
        <v>1123</v>
      </c>
      <c r="E348" t="s">
        <v>3655</v>
      </c>
      <c r="F348" t="str">
        <f t="shared" si="6"/>
        <v>WTColumnsMetricWT460x144.5</v>
      </c>
      <c r="G348" s="35">
        <v>59.8</v>
      </c>
      <c r="H348" s="35">
        <v>1.62</v>
      </c>
      <c r="I348" s="35">
        <v>4.9800000000000004</v>
      </c>
      <c r="J348" t="s">
        <v>1246</v>
      </c>
      <c r="K348">
        <v>1</v>
      </c>
      <c r="O348" s="1"/>
    </row>
    <row r="349" spans="2:15" x14ac:dyDescent="0.2">
      <c r="B349" t="s">
        <v>798</v>
      </c>
      <c r="C349" t="s">
        <v>1705</v>
      </c>
      <c r="D349" t="s">
        <v>1124</v>
      </c>
      <c r="E349" t="s">
        <v>3656</v>
      </c>
      <c r="F349" t="str">
        <f t="shared" si="6"/>
        <v>WTColumnsMetricWT460x135.5</v>
      </c>
      <c r="G349" s="35">
        <v>59.8</v>
      </c>
      <c r="H349" s="35">
        <v>1.52</v>
      </c>
      <c r="I349" s="35">
        <v>4.9800000000000004</v>
      </c>
      <c r="J349" t="s">
        <v>1246</v>
      </c>
      <c r="K349">
        <v>1</v>
      </c>
      <c r="O349" s="1"/>
    </row>
    <row r="350" spans="2:15" x14ac:dyDescent="0.2">
      <c r="B350" t="s">
        <v>798</v>
      </c>
      <c r="C350" t="s">
        <v>1705</v>
      </c>
      <c r="D350" t="s">
        <v>1125</v>
      </c>
      <c r="E350" t="s">
        <v>3657</v>
      </c>
      <c r="F350" t="str">
        <f t="shared" si="6"/>
        <v>WTColumnsMetricWT460x126.5</v>
      </c>
      <c r="G350" s="35">
        <v>59.4</v>
      </c>
      <c r="H350" s="35">
        <v>1.43</v>
      </c>
      <c r="I350" s="35">
        <v>4.95</v>
      </c>
      <c r="J350" t="s">
        <v>1246</v>
      </c>
      <c r="K350">
        <v>1</v>
      </c>
      <c r="O350" s="1"/>
    </row>
    <row r="351" spans="2:15" x14ac:dyDescent="0.2">
      <c r="B351" t="s">
        <v>798</v>
      </c>
      <c r="C351" t="s">
        <v>1705</v>
      </c>
      <c r="D351" t="s">
        <v>1126</v>
      </c>
      <c r="E351" t="s">
        <v>3130</v>
      </c>
      <c r="F351" t="str">
        <f t="shared" si="6"/>
        <v>WTColumnsMetricWT460x119</v>
      </c>
      <c r="G351" s="35">
        <v>59.2</v>
      </c>
      <c r="H351" s="35">
        <v>1.35</v>
      </c>
      <c r="I351" s="35">
        <v>4.93</v>
      </c>
      <c r="J351" t="s">
        <v>1246</v>
      </c>
      <c r="K351">
        <v>1</v>
      </c>
      <c r="O351" s="1"/>
    </row>
    <row r="352" spans="2:15" x14ac:dyDescent="0.2">
      <c r="B352" t="s">
        <v>798</v>
      </c>
      <c r="C352" t="s">
        <v>1705</v>
      </c>
      <c r="D352" t="s">
        <v>1127</v>
      </c>
      <c r="E352" t="s">
        <v>3658</v>
      </c>
      <c r="F352" t="str">
        <f t="shared" si="6"/>
        <v>WTColumnsMetricWT460x111.5</v>
      </c>
      <c r="G352" s="35">
        <v>59</v>
      </c>
      <c r="H352" s="35">
        <v>1.27</v>
      </c>
      <c r="I352" s="35">
        <v>4.92</v>
      </c>
      <c r="J352" t="s">
        <v>1246</v>
      </c>
      <c r="K352">
        <v>1</v>
      </c>
      <c r="O352" s="1"/>
    </row>
    <row r="353" spans="2:15" x14ac:dyDescent="0.2">
      <c r="B353" t="s">
        <v>798</v>
      </c>
      <c r="C353" t="s">
        <v>1705</v>
      </c>
      <c r="D353" t="s">
        <v>3446</v>
      </c>
      <c r="E353" t="s">
        <v>3659</v>
      </c>
      <c r="F353" t="str">
        <f t="shared" si="6"/>
        <v>WTColumnsMetricWT460x100.5</v>
      </c>
      <c r="G353" s="35">
        <v>58.8</v>
      </c>
      <c r="H353" s="35">
        <v>1.1499999999999999</v>
      </c>
      <c r="I353" s="35">
        <v>4.9000000000000004</v>
      </c>
      <c r="J353" t="s">
        <v>1246</v>
      </c>
      <c r="K353">
        <v>1</v>
      </c>
      <c r="O353" s="1"/>
    </row>
    <row r="354" spans="2:15" x14ac:dyDescent="0.2">
      <c r="B354" t="s">
        <v>798</v>
      </c>
      <c r="C354" t="s">
        <v>1705</v>
      </c>
      <c r="D354" t="s">
        <v>3447</v>
      </c>
      <c r="E354" t="s">
        <v>3131</v>
      </c>
      <c r="F354" t="str">
        <f t="shared" si="6"/>
        <v>WTColumnsMetricWT420x288</v>
      </c>
      <c r="G354" s="35">
        <v>67.599999999999994</v>
      </c>
      <c r="H354" s="35">
        <v>2.86</v>
      </c>
      <c r="I354" s="35">
        <v>5.63</v>
      </c>
      <c r="J354" t="s">
        <v>1246</v>
      </c>
      <c r="K354">
        <v>1</v>
      </c>
      <c r="O354" s="1"/>
    </row>
    <row r="355" spans="2:15" x14ac:dyDescent="0.2">
      <c r="B355" t="s">
        <v>798</v>
      </c>
      <c r="C355" t="s">
        <v>1705</v>
      </c>
      <c r="D355" t="s">
        <v>3448</v>
      </c>
      <c r="E355" s="70" t="s">
        <v>3132</v>
      </c>
      <c r="F355" t="str">
        <f t="shared" si="6"/>
        <v>WTColumnsMetricWT420x263.5</v>
      </c>
      <c r="G355" s="35">
        <v>67.099999999999994</v>
      </c>
      <c r="H355" s="35">
        <v>2.64</v>
      </c>
      <c r="I355" s="35">
        <v>5.59</v>
      </c>
      <c r="J355" t="s">
        <v>1246</v>
      </c>
      <c r="K355">
        <v>1</v>
      </c>
      <c r="O355" s="1"/>
    </row>
    <row r="356" spans="2:15" x14ac:dyDescent="0.2">
      <c r="B356" t="s">
        <v>798</v>
      </c>
      <c r="C356" t="s">
        <v>1705</v>
      </c>
      <c r="D356" t="s">
        <v>3449</v>
      </c>
      <c r="E356" s="70" t="s">
        <v>3133</v>
      </c>
      <c r="F356" t="str">
        <f t="shared" si="6"/>
        <v>WTColumnsMetricWT420x236.7</v>
      </c>
      <c r="G356" s="35">
        <v>66.5</v>
      </c>
      <c r="H356" s="35">
        <v>2.39</v>
      </c>
      <c r="I356" s="35">
        <v>5.54</v>
      </c>
      <c r="J356" t="s">
        <v>1246</v>
      </c>
      <c r="K356">
        <v>1</v>
      </c>
      <c r="O356" s="1"/>
    </row>
    <row r="357" spans="2:15" x14ac:dyDescent="0.2">
      <c r="B357" t="s">
        <v>798</v>
      </c>
      <c r="C357" t="s">
        <v>1705</v>
      </c>
      <c r="D357" t="s">
        <v>3450</v>
      </c>
      <c r="E357" s="70" t="s">
        <v>3134</v>
      </c>
      <c r="F357" t="str">
        <f t="shared" si="6"/>
        <v>WTColumnsMetricWT420x216.6</v>
      </c>
      <c r="G357" s="35">
        <v>65.8</v>
      </c>
      <c r="H357" s="35">
        <v>2.21</v>
      </c>
      <c r="I357" s="35">
        <v>5.48</v>
      </c>
      <c r="J357" t="s">
        <v>1246</v>
      </c>
      <c r="K357">
        <v>1</v>
      </c>
      <c r="O357" s="1"/>
    </row>
    <row r="358" spans="2:15" x14ac:dyDescent="0.2">
      <c r="B358" t="s">
        <v>798</v>
      </c>
      <c r="C358" t="s">
        <v>1705</v>
      </c>
      <c r="D358" t="s">
        <v>3451</v>
      </c>
      <c r="E358" s="70" t="s">
        <v>3135</v>
      </c>
      <c r="F358" t="str">
        <f t="shared" si="6"/>
        <v>WTColumnsMetricWT420x195.7</v>
      </c>
      <c r="G358" s="35">
        <v>65.5</v>
      </c>
      <c r="H358" s="35">
        <v>2.0099999999999998</v>
      </c>
      <c r="I358" s="35">
        <v>5.46</v>
      </c>
      <c r="J358" t="s">
        <v>1246</v>
      </c>
      <c r="K358">
        <v>1</v>
      </c>
      <c r="O358" s="1"/>
    </row>
    <row r="359" spans="2:15" x14ac:dyDescent="0.2">
      <c r="B359" t="s">
        <v>798</v>
      </c>
      <c r="C359" t="s">
        <v>1705</v>
      </c>
      <c r="D359" t="s">
        <v>3452</v>
      </c>
      <c r="E359" s="70" t="s">
        <v>3136</v>
      </c>
      <c r="F359" t="str">
        <f t="shared" si="6"/>
        <v>WTColumnsMetricWT420x179.4</v>
      </c>
      <c r="G359" s="35">
        <v>65.3</v>
      </c>
      <c r="H359" s="35">
        <v>1.85</v>
      </c>
      <c r="I359" s="35">
        <v>5.44</v>
      </c>
      <c r="J359" t="s">
        <v>1246</v>
      </c>
      <c r="K359">
        <v>1</v>
      </c>
      <c r="O359" s="1"/>
    </row>
    <row r="360" spans="2:15" x14ac:dyDescent="0.2">
      <c r="B360" t="s">
        <v>798</v>
      </c>
      <c r="C360" t="s">
        <v>1705</v>
      </c>
      <c r="D360" t="s">
        <v>3453</v>
      </c>
      <c r="E360" s="70" t="s">
        <v>3137</v>
      </c>
      <c r="F360" t="str">
        <f t="shared" si="6"/>
        <v>WTColumnsMetricWT420x164.5</v>
      </c>
      <c r="G360" s="35">
        <v>64.900000000000006</v>
      </c>
      <c r="H360" s="35">
        <v>1.7</v>
      </c>
      <c r="I360" s="35">
        <v>5.41</v>
      </c>
      <c r="J360" t="s">
        <v>1246</v>
      </c>
      <c r="K360">
        <v>1</v>
      </c>
      <c r="O360" s="1"/>
    </row>
    <row r="361" spans="2:15" x14ac:dyDescent="0.2">
      <c r="B361" t="s">
        <v>798</v>
      </c>
      <c r="C361" t="s">
        <v>1705</v>
      </c>
      <c r="D361" t="s">
        <v>3454</v>
      </c>
      <c r="E361" s="70" t="s">
        <v>3138</v>
      </c>
      <c r="F361" t="str">
        <f t="shared" si="6"/>
        <v>WTColumnsMetricWT420x149.6</v>
      </c>
      <c r="G361" s="35">
        <v>64.3</v>
      </c>
      <c r="H361" s="35">
        <v>1.56</v>
      </c>
      <c r="I361" s="35">
        <v>5.36</v>
      </c>
      <c r="J361" t="s">
        <v>1246</v>
      </c>
      <c r="K361">
        <v>1</v>
      </c>
      <c r="O361" s="1"/>
    </row>
    <row r="362" spans="2:15" x14ac:dyDescent="0.2">
      <c r="B362" t="s">
        <v>798</v>
      </c>
      <c r="C362" t="s">
        <v>1705</v>
      </c>
      <c r="D362" t="s">
        <v>3455</v>
      </c>
      <c r="E362" s="70" t="s">
        <v>3139</v>
      </c>
      <c r="F362" t="str">
        <f t="shared" si="6"/>
        <v>WTColumnsMetricWT420x125.8</v>
      </c>
      <c r="G362" s="35">
        <v>56</v>
      </c>
      <c r="H362" s="35">
        <v>1.51</v>
      </c>
      <c r="I362" s="35">
        <v>4.67</v>
      </c>
      <c r="J362" t="s">
        <v>1246</v>
      </c>
      <c r="K362">
        <v>1</v>
      </c>
      <c r="O362" s="1"/>
    </row>
    <row r="363" spans="2:15" x14ac:dyDescent="0.2">
      <c r="B363" t="s">
        <v>798</v>
      </c>
      <c r="C363" t="s">
        <v>1705</v>
      </c>
      <c r="D363" t="s">
        <v>3456</v>
      </c>
      <c r="E363" s="70" t="s">
        <v>3140</v>
      </c>
      <c r="F363" t="str">
        <f t="shared" si="6"/>
        <v>WTColumnsMetricWT420x113.1</v>
      </c>
      <c r="G363" s="35">
        <v>55.8</v>
      </c>
      <c r="H363" s="35">
        <v>1.36</v>
      </c>
      <c r="I363" s="35">
        <v>4.6500000000000004</v>
      </c>
      <c r="J363" t="s">
        <v>1246</v>
      </c>
      <c r="K363">
        <v>1</v>
      </c>
      <c r="O363" s="1"/>
    </row>
    <row r="364" spans="2:15" x14ac:dyDescent="0.2">
      <c r="B364" t="s">
        <v>798</v>
      </c>
      <c r="C364" t="s">
        <v>1705</v>
      </c>
      <c r="D364" t="s">
        <v>3457</v>
      </c>
      <c r="E364" s="70" t="s">
        <v>3141</v>
      </c>
      <c r="F364" t="str">
        <f t="shared" si="6"/>
        <v>WTColumnsMetricWT420105</v>
      </c>
      <c r="G364" s="35">
        <v>55.7</v>
      </c>
      <c r="H364" s="35">
        <v>1.27</v>
      </c>
      <c r="I364" s="35">
        <v>4.6399999999999997</v>
      </c>
      <c r="J364" t="s">
        <v>1246</v>
      </c>
      <c r="K364">
        <v>1</v>
      </c>
      <c r="O364" s="1"/>
    </row>
    <row r="365" spans="2:15" x14ac:dyDescent="0.2">
      <c r="B365" t="s">
        <v>798</v>
      </c>
      <c r="C365" t="s">
        <v>1705</v>
      </c>
      <c r="D365" t="s">
        <v>3458</v>
      </c>
      <c r="E365" s="70" t="s">
        <v>3142</v>
      </c>
      <c r="F365" t="str">
        <f t="shared" si="6"/>
        <v>WTColumnsMetricWT420x96.8</v>
      </c>
      <c r="G365" s="35">
        <v>55.2</v>
      </c>
      <c r="H365" s="35">
        <v>1.18</v>
      </c>
      <c r="I365" s="35">
        <v>4.5999999999999996</v>
      </c>
      <c r="J365" t="s">
        <v>1246</v>
      </c>
      <c r="K365">
        <v>1</v>
      </c>
      <c r="O365" s="1"/>
    </row>
    <row r="366" spans="2:15" x14ac:dyDescent="0.2">
      <c r="B366" t="s">
        <v>798</v>
      </c>
      <c r="C366" t="s">
        <v>1705</v>
      </c>
      <c r="D366" t="s">
        <v>3459</v>
      </c>
      <c r="E366" s="70" t="s">
        <v>3143</v>
      </c>
      <c r="F366" t="str">
        <f t="shared" si="6"/>
        <v>WTColumnsMetricWT420x87.8</v>
      </c>
      <c r="G366" s="35">
        <v>55</v>
      </c>
      <c r="H366" s="35">
        <v>1.07</v>
      </c>
      <c r="I366" s="35">
        <v>4.58</v>
      </c>
      <c r="J366" t="s">
        <v>1246</v>
      </c>
      <c r="K366">
        <v>1</v>
      </c>
      <c r="O366" s="1"/>
    </row>
    <row r="367" spans="2:15" x14ac:dyDescent="0.2">
      <c r="B367" t="s">
        <v>798</v>
      </c>
      <c r="C367" t="s">
        <v>1705</v>
      </c>
      <c r="D367" t="s">
        <v>3460</v>
      </c>
      <c r="E367" t="s">
        <v>3144</v>
      </c>
      <c r="F367" t="str">
        <f t="shared" si="6"/>
        <v>WTColumnsMetricWT380x291</v>
      </c>
      <c r="G367" s="35">
        <v>63.6</v>
      </c>
      <c r="H367" s="35">
        <v>3.07</v>
      </c>
      <c r="I367" s="35">
        <v>5.3</v>
      </c>
      <c r="J367" t="s">
        <v>1246</v>
      </c>
      <c r="K367">
        <v>1</v>
      </c>
      <c r="O367" s="1"/>
    </row>
    <row r="368" spans="2:15" x14ac:dyDescent="0.2">
      <c r="B368" t="s">
        <v>798</v>
      </c>
      <c r="C368" t="s">
        <v>1705</v>
      </c>
      <c r="D368" t="s">
        <v>3461</v>
      </c>
      <c r="E368" t="s">
        <v>3660</v>
      </c>
      <c r="F368" t="str">
        <f t="shared" si="6"/>
        <v>WTColumnsMetricWT380x265.5</v>
      </c>
      <c r="G368" s="35">
        <v>63</v>
      </c>
      <c r="H368" s="35">
        <v>2.83</v>
      </c>
      <c r="I368" s="35">
        <v>5.25</v>
      </c>
      <c r="J368" t="s">
        <v>1246</v>
      </c>
      <c r="K368">
        <v>1</v>
      </c>
      <c r="O368" s="1"/>
    </row>
    <row r="369" spans="2:15" x14ac:dyDescent="0.2">
      <c r="B369" t="s">
        <v>798</v>
      </c>
      <c r="C369" t="s">
        <v>1705</v>
      </c>
      <c r="D369" t="s">
        <v>1128</v>
      </c>
      <c r="E369" t="s">
        <v>3145</v>
      </c>
      <c r="F369" t="str">
        <f t="shared" si="6"/>
        <v>WTColumnsMetricWT380x242</v>
      </c>
      <c r="G369" s="35">
        <v>62.4</v>
      </c>
      <c r="H369" s="35">
        <v>2.61</v>
      </c>
      <c r="I369" s="35">
        <v>5.2</v>
      </c>
      <c r="J369" t="s">
        <v>1246</v>
      </c>
      <c r="K369">
        <v>1</v>
      </c>
      <c r="O369" s="1"/>
    </row>
    <row r="370" spans="2:15" x14ac:dyDescent="0.2">
      <c r="B370" t="s">
        <v>798</v>
      </c>
      <c r="C370" t="s">
        <v>1705</v>
      </c>
      <c r="D370" t="s">
        <v>1129</v>
      </c>
      <c r="E370" t="s">
        <v>3146</v>
      </c>
      <c r="F370" t="str">
        <f t="shared" si="6"/>
        <v>WTColumnsMetricWT380x217</v>
      </c>
      <c r="G370" s="35">
        <v>61.8</v>
      </c>
      <c r="H370" s="35">
        <v>2.36</v>
      </c>
      <c r="I370" s="35">
        <v>5.15</v>
      </c>
      <c r="J370" t="s">
        <v>1246</v>
      </c>
      <c r="K370">
        <v>1</v>
      </c>
      <c r="O370" s="1"/>
    </row>
    <row r="371" spans="2:15" x14ac:dyDescent="0.2">
      <c r="B371" t="s">
        <v>798</v>
      </c>
      <c r="C371" t="s">
        <v>1705</v>
      </c>
      <c r="D371" t="s">
        <v>3462</v>
      </c>
      <c r="E371" t="s">
        <v>3661</v>
      </c>
      <c r="F371" t="str">
        <f t="shared" ref="F371:F434" si="7">SUBSTITUTE(B371&amp;C371&amp;E371," ","")</f>
        <v>WTColumnsMetricWT380x194.5</v>
      </c>
      <c r="G371" s="35">
        <v>61.2</v>
      </c>
      <c r="H371" s="35">
        <v>2.13</v>
      </c>
      <c r="I371" s="35">
        <v>5.0999999999999996</v>
      </c>
      <c r="J371" t="s">
        <v>1246</v>
      </c>
      <c r="K371">
        <v>1</v>
      </c>
      <c r="O371" s="1"/>
    </row>
    <row r="372" spans="2:15" x14ac:dyDescent="0.2">
      <c r="B372" t="s">
        <v>798</v>
      </c>
      <c r="C372" t="s">
        <v>1705</v>
      </c>
      <c r="D372" t="s">
        <v>3463</v>
      </c>
      <c r="E372" t="s">
        <v>3147</v>
      </c>
      <c r="F372" t="str">
        <f t="shared" si="7"/>
        <v>WTColumnsMetricWT380x175</v>
      </c>
      <c r="G372" s="35">
        <v>60.8</v>
      </c>
      <c r="H372" s="35">
        <v>1.93</v>
      </c>
      <c r="I372" s="35">
        <v>5.07</v>
      </c>
      <c r="J372" t="s">
        <v>1246</v>
      </c>
      <c r="K372">
        <v>1</v>
      </c>
      <c r="O372" s="1"/>
    </row>
    <row r="373" spans="2:15" x14ac:dyDescent="0.2">
      <c r="B373" t="s">
        <v>798</v>
      </c>
      <c r="C373" t="s">
        <v>1705</v>
      </c>
      <c r="D373" t="s">
        <v>3464</v>
      </c>
      <c r="E373" t="s">
        <v>3148</v>
      </c>
      <c r="F373" t="str">
        <f t="shared" si="7"/>
        <v>WTColumnsMetricWT380x157</v>
      </c>
      <c r="G373" s="35">
        <v>60.4</v>
      </c>
      <c r="H373" s="35">
        <v>1.75</v>
      </c>
      <c r="I373" s="35">
        <v>5.03</v>
      </c>
      <c r="J373" t="s">
        <v>1246</v>
      </c>
      <c r="K373">
        <v>1</v>
      </c>
      <c r="O373" s="1"/>
    </row>
    <row r="374" spans="2:15" x14ac:dyDescent="0.2">
      <c r="B374" t="s">
        <v>798</v>
      </c>
      <c r="C374" t="s">
        <v>1705</v>
      </c>
      <c r="D374" t="s">
        <v>3465</v>
      </c>
      <c r="E374" t="s">
        <v>3149</v>
      </c>
      <c r="F374" t="str">
        <f t="shared" si="7"/>
        <v>WTColumnsMetricWT380x142</v>
      </c>
      <c r="G374" s="35">
        <v>59.9</v>
      </c>
      <c r="H374" s="35">
        <v>1.59</v>
      </c>
      <c r="I374" s="35">
        <v>4.99</v>
      </c>
      <c r="J374" t="s">
        <v>1246</v>
      </c>
      <c r="K374">
        <v>1</v>
      </c>
      <c r="O374" s="1"/>
    </row>
    <row r="375" spans="2:15" x14ac:dyDescent="0.2">
      <c r="B375" t="s">
        <v>798</v>
      </c>
      <c r="C375" t="s">
        <v>1705</v>
      </c>
      <c r="D375" t="s">
        <v>3466</v>
      </c>
      <c r="E375" t="s">
        <v>3662</v>
      </c>
      <c r="F375" t="str">
        <f t="shared" si="7"/>
        <v>WTColumnsMetricWT380x128.5</v>
      </c>
      <c r="G375" s="35">
        <v>59.6</v>
      </c>
      <c r="H375" s="35">
        <v>1.45</v>
      </c>
      <c r="I375" s="35">
        <v>4.97</v>
      </c>
      <c r="J375" t="s">
        <v>1246</v>
      </c>
      <c r="K375">
        <v>1</v>
      </c>
      <c r="O375" s="1"/>
    </row>
    <row r="376" spans="2:15" x14ac:dyDescent="0.2">
      <c r="B376" t="s">
        <v>798</v>
      </c>
      <c r="C376" t="s">
        <v>1705</v>
      </c>
      <c r="D376" t="s">
        <v>1130</v>
      </c>
      <c r="E376" t="s">
        <v>3150</v>
      </c>
      <c r="F376" t="str">
        <f t="shared" si="7"/>
        <v>WTColumnsMetricWT380x110</v>
      </c>
      <c r="G376" s="35">
        <v>50.8</v>
      </c>
      <c r="H376" s="35">
        <v>1.46</v>
      </c>
      <c r="I376" s="35">
        <v>4.2300000000000004</v>
      </c>
      <c r="J376" t="s">
        <v>1246</v>
      </c>
      <c r="K376">
        <v>1</v>
      </c>
      <c r="O376" s="1"/>
    </row>
    <row r="377" spans="2:15" x14ac:dyDescent="0.2">
      <c r="B377" t="s">
        <v>798</v>
      </c>
      <c r="C377" t="s">
        <v>1705</v>
      </c>
      <c r="D377" t="s">
        <v>1131</v>
      </c>
      <c r="E377" t="s">
        <v>3663</v>
      </c>
      <c r="F377" t="str">
        <f t="shared" si="7"/>
        <v>WTColumnsMetricWT380x92.5</v>
      </c>
      <c r="G377" s="35">
        <v>50.6</v>
      </c>
      <c r="H377" s="35">
        <v>1.3</v>
      </c>
      <c r="I377" s="35">
        <v>4.22</v>
      </c>
      <c r="J377" t="s">
        <v>1246</v>
      </c>
      <c r="K377">
        <v>1</v>
      </c>
      <c r="O377" s="1"/>
    </row>
    <row r="378" spans="2:15" x14ac:dyDescent="0.2">
      <c r="B378" t="s">
        <v>798</v>
      </c>
      <c r="C378" t="s">
        <v>1705</v>
      </c>
      <c r="D378" t="s">
        <v>1132</v>
      </c>
      <c r="E378" t="s">
        <v>3151</v>
      </c>
      <c r="F378" t="str">
        <f t="shared" si="7"/>
        <v>WTColumnsMetricWT380x98</v>
      </c>
      <c r="G378" s="35">
        <v>50.4</v>
      </c>
      <c r="H378" s="35">
        <v>1.23</v>
      </c>
      <c r="I378" s="35">
        <v>4.2</v>
      </c>
      <c r="J378" t="s">
        <v>1246</v>
      </c>
      <c r="K378">
        <v>1</v>
      </c>
      <c r="O378" s="1"/>
    </row>
    <row r="379" spans="2:15" x14ac:dyDescent="0.2">
      <c r="B379" t="s">
        <v>798</v>
      </c>
      <c r="C379" t="s">
        <v>1705</v>
      </c>
      <c r="D379" t="s">
        <v>1133</v>
      </c>
      <c r="E379" t="s">
        <v>3664</v>
      </c>
      <c r="F379" t="str">
        <f t="shared" si="7"/>
        <v>WTColumnsMetricWT380x86.5</v>
      </c>
      <c r="G379" s="35">
        <v>50.2</v>
      </c>
      <c r="H379" s="35">
        <v>1.1599999999999999</v>
      </c>
      <c r="I379" s="35">
        <v>4.18</v>
      </c>
      <c r="J379" t="s">
        <v>1246</v>
      </c>
      <c r="K379">
        <v>1</v>
      </c>
      <c r="O379" s="1"/>
    </row>
    <row r="380" spans="2:15" x14ac:dyDescent="0.2">
      <c r="B380" t="s">
        <v>798</v>
      </c>
      <c r="C380" t="s">
        <v>1705</v>
      </c>
      <c r="D380" t="s">
        <v>1134</v>
      </c>
      <c r="E380" t="s">
        <v>3665</v>
      </c>
      <c r="F380" t="str">
        <f t="shared" si="7"/>
        <v>WTColumnsMetricWT380x80.5</v>
      </c>
      <c r="G380" s="35">
        <v>50</v>
      </c>
      <c r="H380" s="35">
        <v>1.08</v>
      </c>
      <c r="I380" s="35">
        <v>4.17</v>
      </c>
      <c r="J380" t="s">
        <v>1246</v>
      </c>
      <c r="K380">
        <v>1</v>
      </c>
      <c r="O380" s="1"/>
    </row>
    <row r="381" spans="2:15" x14ac:dyDescent="0.2">
      <c r="B381" t="s">
        <v>798</v>
      </c>
      <c r="C381" t="s">
        <v>1705</v>
      </c>
      <c r="D381" t="s">
        <v>3467</v>
      </c>
      <c r="E381" t="s">
        <v>3666</v>
      </c>
      <c r="F381" t="str">
        <f t="shared" si="7"/>
        <v>WTColumnsMetricWT380x73.5</v>
      </c>
      <c r="G381" s="35">
        <v>49.8</v>
      </c>
      <c r="H381" s="35">
        <v>0.99399999999999999</v>
      </c>
      <c r="I381" s="35">
        <v>4.1500000000000004</v>
      </c>
      <c r="J381" t="s">
        <v>1246</v>
      </c>
      <c r="K381">
        <v>1</v>
      </c>
      <c r="O381" s="1"/>
    </row>
    <row r="382" spans="2:15" x14ac:dyDescent="0.2">
      <c r="B382" t="s">
        <v>798</v>
      </c>
      <c r="C382" t="s">
        <v>1705</v>
      </c>
      <c r="D382" t="s">
        <v>1135</v>
      </c>
      <c r="E382" t="s">
        <v>3152</v>
      </c>
      <c r="F382" t="str">
        <f t="shared" si="7"/>
        <v>WTColumnsMetricWT380x67</v>
      </c>
      <c r="G382" s="35">
        <v>49.6</v>
      </c>
      <c r="H382" s="35">
        <v>0.90700000000000003</v>
      </c>
      <c r="I382" s="35">
        <v>4.13</v>
      </c>
      <c r="J382" t="s">
        <v>1246</v>
      </c>
      <c r="K382">
        <v>1</v>
      </c>
      <c r="O382" s="1"/>
    </row>
    <row r="383" spans="2:15" x14ac:dyDescent="0.2">
      <c r="B383" t="s">
        <v>798</v>
      </c>
      <c r="C383" t="s">
        <v>1705</v>
      </c>
      <c r="D383" t="s">
        <v>3468</v>
      </c>
      <c r="E383" t="s">
        <v>3153</v>
      </c>
      <c r="F383" t="str">
        <f t="shared" si="7"/>
        <v>WTColumnsMetricWT345x401</v>
      </c>
      <c r="G383" s="35">
        <v>62.4</v>
      </c>
      <c r="H383" s="35">
        <v>4.32</v>
      </c>
      <c r="I383" s="35">
        <v>5.2</v>
      </c>
      <c r="J383" t="s">
        <v>1246</v>
      </c>
      <c r="K383">
        <v>1</v>
      </c>
      <c r="O383" s="1"/>
    </row>
    <row r="384" spans="2:15" x14ac:dyDescent="0.2">
      <c r="B384" t="s">
        <v>798</v>
      </c>
      <c r="C384" t="s">
        <v>1705</v>
      </c>
      <c r="D384" t="s">
        <v>3469</v>
      </c>
      <c r="E384" t="s">
        <v>3154</v>
      </c>
      <c r="F384" t="str">
        <f t="shared" si="7"/>
        <v>WTColumnsMetricWT345x274</v>
      </c>
      <c r="G384" s="35">
        <v>59</v>
      </c>
      <c r="H384" s="35">
        <v>3.12</v>
      </c>
      <c r="I384" s="35">
        <v>4.92</v>
      </c>
      <c r="J384" t="s">
        <v>1246</v>
      </c>
      <c r="K384">
        <v>1</v>
      </c>
      <c r="O384" s="1"/>
    </row>
    <row r="385" spans="2:15" x14ac:dyDescent="0.2">
      <c r="B385" t="s">
        <v>798</v>
      </c>
      <c r="C385" t="s">
        <v>1705</v>
      </c>
      <c r="D385" t="s">
        <v>3470</v>
      </c>
      <c r="E385" t="s">
        <v>3155</v>
      </c>
      <c r="F385" t="str">
        <f t="shared" si="7"/>
        <v>WTColumnsMetricWT345x250</v>
      </c>
      <c r="G385" s="35">
        <v>58.4</v>
      </c>
      <c r="H385" s="35">
        <v>2.88</v>
      </c>
      <c r="I385" s="35">
        <v>4.87</v>
      </c>
      <c r="J385" t="s">
        <v>1246</v>
      </c>
      <c r="K385">
        <v>1</v>
      </c>
      <c r="O385" s="1"/>
    </row>
    <row r="386" spans="2:15" x14ac:dyDescent="0.2">
      <c r="B386" t="s">
        <v>798</v>
      </c>
      <c r="C386" t="s">
        <v>1705</v>
      </c>
      <c r="D386" t="s">
        <v>3471</v>
      </c>
      <c r="E386" t="s">
        <v>3667</v>
      </c>
      <c r="F386" t="str">
        <f t="shared" si="7"/>
        <v>WTColumnsMetricWT345x228.5</v>
      </c>
      <c r="G386" s="35">
        <v>57.6</v>
      </c>
      <c r="H386" s="35">
        <v>2.66</v>
      </c>
      <c r="I386" s="35">
        <v>4.8</v>
      </c>
      <c r="J386" t="s">
        <v>1246</v>
      </c>
      <c r="K386">
        <v>1</v>
      </c>
      <c r="O386" s="1"/>
    </row>
    <row r="387" spans="2:15" x14ac:dyDescent="0.2">
      <c r="B387" t="s">
        <v>798</v>
      </c>
      <c r="C387" t="s">
        <v>1705</v>
      </c>
      <c r="D387" t="s">
        <v>3472</v>
      </c>
      <c r="E387" t="s">
        <v>3156</v>
      </c>
      <c r="F387" t="str">
        <f t="shared" si="7"/>
        <v>WTColumnsMetricWT345x209</v>
      </c>
      <c r="G387" s="35">
        <v>57.2</v>
      </c>
      <c r="H387" s="35">
        <v>2.46</v>
      </c>
      <c r="I387" s="35">
        <v>4.7699999999999996</v>
      </c>
      <c r="J387" t="s">
        <v>1246</v>
      </c>
      <c r="K387">
        <v>1</v>
      </c>
      <c r="O387" s="1"/>
    </row>
    <row r="388" spans="2:15" x14ac:dyDescent="0.2">
      <c r="B388" t="s">
        <v>798</v>
      </c>
      <c r="C388" t="s">
        <v>1705</v>
      </c>
      <c r="D388" t="s">
        <v>3473</v>
      </c>
      <c r="E388" t="s">
        <v>3157</v>
      </c>
      <c r="F388" t="str">
        <f t="shared" si="7"/>
        <v>WTColumnsMetricWT345x192</v>
      </c>
      <c r="G388" s="35">
        <v>56.8</v>
      </c>
      <c r="H388" s="35">
        <v>2.27</v>
      </c>
      <c r="I388" s="35">
        <v>4.7300000000000004</v>
      </c>
      <c r="J388" t="s">
        <v>1246</v>
      </c>
      <c r="K388">
        <v>1</v>
      </c>
      <c r="O388" s="1"/>
    </row>
    <row r="389" spans="2:15" x14ac:dyDescent="0.2">
      <c r="B389" t="s">
        <v>798</v>
      </c>
      <c r="C389" t="s">
        <v>1705</v>
      </c>
      <c r="D389" t="s">
        <v>3474</v>
      </c>
      <c r="E389" t="s">
        <v>3158</v>
      </c>
      <c r="F389" t="str">
        <f t="shared" si="7"/>
        <v>WTColumnsMetricWT345x175</v>
      </c>
      <c r="G389" s="35">
        <v>56.2</v>
      </c>
      <c r="H389" s="35">
        <v>2.09</v>
      </c>
      <c r="I389" s="35">
        <v>4.68</v>
      </c>
      <c r="J389" t="s">
        <v>1246</v>
      </c>
      <c r="K389">
        <v>1</v>
      </c>
      <c r="O389" s="1"/>
    </row>
    <row r="390" spans="2:15" x14ac:dyDescent="0.2">
      <c r="B390" t="s">
        <v>798</v>
      </c>
      <c r="C390" t="s">
        <v>1705</v>
      </c>
      <c r="D390" t="s">
        <v>3475</v>
      </c>
      <c r="E390" t="s">
        <v>3668</v>
      </c>
      <c r="F390" t="str">
        <f t="shared" si="7"/>
        <v>WTColumnsMetricWT345x161.5</v>
      </c>
      <c r="G390" s="35">
        <v>55.8</v>
      </c>
      <c r="H390" s="35">
        <v>1.94</v>
      </c>
      <c r="I390" s="35">
        <v>4.6500000000000004</v>
      </c>
      <c r="J390" t="s">
        <v>1246</v>
      </c>
      <c r="K390">
        <v>1</v>
      </c>
      <c r="O390" s="1"/>
    </row>
    <row r="391" spans="2:15" x14ac:dyDescent="0.2">
      <c r="B391" t="s">
        <v>798</v>
      </c>
      <c r="C391" t="s">
        <v>1705</v>
      </c>
      <c r="D391" t="s">
        <v>3476</v>
      </c>
      <c r="E391" t="s">
        <v>3669</v>
      </c>
      <c r="F391" t="str">
        <f t="shared" si="7"/>
        <v>WTColumnsMetricWT345x144.5</v>
      </c>
      <c r="G391" s="35">
        <v>55.4</v>
      </c>
      <c r="H391" s="35">
        <v>1.75</v>
      </c>
      <c r="I391" s="35">
        <v>4.62</v>
      </c>
      <c r="J391" t="s">
        <v>1246</v>
      </c>
      <c r="K391">
        <v>1</v>
      </c>
      <c r="O391" s="1"/>
    </row>
    <row r="392" spans="2:15" x14ac:dyDescent="0.2">
      <c r="B392" t="s">
        <v>798</v>
      </c>
      <c r="C392" t="s">
        <v>1705</v>
      </c>
      <c r="D392" t="s">
        <v>3477</v>
      </c>
      <c r="E392" t="s">
        <v>3670</v>
      </c>
      <c r="F392" t="str">
        <f t="shared" si="7"/>
        <v>WTColumnsMetricWT345x132.5</v>
      </c>
      <c r="G392" s="35">
        <v>55.3</v>
      </c>
      <c r="H392" s="35">
        <v>1.61</v>
      </c>
      <c r="I392" s="35">
        <v>4.6100000000000003</v>
      </c>
      <c r="J392" t="s">
        <v>1246</v>
      </c>
      <c r="K392">
        <v>1</v>
      </c>
      <c r="O392" s="1"/>
    </row>
    <row r="393" spans="2:15" x14ac:dyDescent="0.2">
      <c r="B393" t="s">
        <v>798</v>
      </c>
      <c r="C393" t="s">
        <v>1705</v>
      </c>
      <c r="D393" t="s">
        <v>3478</v>
      </c>
      <c r="E393" t="s">
        <v>3159</v>
      </c>
      <c r="F393" t="str">
        <f t="shared" si="7"/>
        <v>WTColumnsMetricWT345x120</v>
      </c>
      <c r="G393" s="35">
        <v>54.8</v>
      </c>
      <c r="H393" s="35">
        <v>1.47</v>
      </c>
      <c r="I393" s="35">
        <v>4.57</v>
      </c>
      <c r="J393" t="s">
        <v>1246</v>
      </c>
      <c r="K393">
        <v>1</v>
      </c>
      <c r="O393" s="1"/>
    </row>
    <row r="394" spans="2:15" x14ac:dyDescent="0.2">
      <c r="B394" t="s">
        <v>798</v>
      </c>
      <c r="C394" t="s">
        <v>1705</v>
      </c>
      <c r="D394" t="s">
        <v>3479</v>
      </c>
      <c r="E394" t="s">
        <v>3671</v>
      </c>
      <c r="F394" t="str">
        <f t="shared" si="7"/>
        <v>WTColumnsMetricWT345x108.5</v>
      </c>
      <c r="G394" s="35">
        <v>54.6</v>
      </c>
      <c r="H394" s="35">
        <v>1.34</v>
      </c>
      <c r="I394" s="35">
        <v>4.55</v>
      </c>
      <c r="J394" t="s">
        <v>1246</v>
      </c>
      <c r="K394">
        <v>1</v>
      </c>
      <c r="O394" s="1"/>
    </row>
    <row r="395" spans="2:15" x14ac:dyDescent="0.2">
      <c r="B395" t="s">
        <v>798</v>
      </c>
      <c r="C395" t="s">
        <v>1705</v>
      </c>
      <c r="D395" t="s">
        <v>3480</v>
      </c>
      <c r="E395" t="s">
        <v>3160</v>
      </c>
      <c r="F395" t="str">
        <f t="shared" si="7"/>
        <v>WTColumnsMetricWT345x96</v>
      </c>
      <c r="G395" s="35">
        <v>46.8</v>
      </c>
      <c r="H395" s="35">
        <v>1.38</v>
      </c>
      <c r="I395" s="35">
        <v>3.9</v>
      </c>
      <c r="J395" t="s">
        <v>1246</v>
      </c>
      <c r="K395">
        <v>1</v>
      </c>
      <c r="O395" s="1"/>
    </row>
    <row r="396" spans="2:15" x14ac:dyDescent="0.2">
      <c r="B396" t="s">
        <v>798</v>
      </c>
      <c r="C396" t="s">
        <v>1705</v>
      </c>
      <c r="D396" t="s">
        <v>3481</v>
      </c>
      <c r="E396" t="s">
        <v>3161</v>
      </c>
      <c r="F396" t="str">
        <f t="shared" si="7"/>
        <v>WTColumnsMetricWT345x85</v>
      </c>
      <c r="G396" s="35">
        <v>46.6</v>
      </c>
      <c r="H396" s="35">
        <v>1.22</v>
      </c>
      <c r="I396" s="35">
        <v>3.88</v>
      </c>
      <c r="J396" t="s">
        <v>1246</v>
      </c>
      <c r="K396">
        <v>1</v>
      </c>
      <c r="O396" s="1"/>
    </row>
    <row r="397" spans="2:15" x14ac:dyDescent="0.2">
      <c r="B397" t="s">
        <v>798</v>
      </c>
      <c r="C397" t="s">
        <v>1705</v>
      </c>
      <c r="D397" t="s">
        <v>3482</v>
      </c>
      <c r="E397" t="s">
        <v>3162</v>
      </c>
      <c r="F397" t="str">
        <f t="shared" si="7"/>
        <v>WTColumnsMetricWT345x76</v>
      </c>
      <c r="G397" s="35">
        <v>46.2</v>
      </c>
      <c r="H397" s="35">
        <v>1.1000000000000001</v>
      </c>
      <c r="I397" s="35">
        <v>3.85</v>
      </c>
      <c r="J397" t="s">
        <v>1246</v>
      </c>
      <c r="K397">
        <v>1</v>
      </c>
      <c r="O397" s="1"/>
    </row>
    <row r="398" spans="2:15" x14ac:dyDescent="0.2">
      <c r="B398" t="s">
        <v>798</v>
      </c>
      <c r="C398" t="s">
        <v>1705</v>
      </c>
      <c r="D398" t="s">
        <v>3483</v>
      </c>
      <c r="E398" t="s">
        <v>3163</v>
      </c>
      <c r="F398" t="str">
        <f t="shared" si="7"/>
        <v>WTColumnsMetricWT345x70</v>
      </c>
      <c r="G398" s="35">
        <v>46.2</v>
      </c>
      <c r="H398" s="35">
        <v>1.02</v>
      </c>
      <c r="I398" s="35">
        <v>3.85</v>
      </c>
      <c r="J398" t="s">
        <v>1246</v>
      </c>
      <c r="K398">
        <v>1</v>
      </c>
      <c r="O398" s="1"/>
    </row>
    <row r="399" spans="2:15" x14ac:dyDescent="0.2">
      <c r="B399" t="s">
        <v>798</v>
      </c>
      <c r="C399" t="s">
        <v>1705</v>
      </c>
      <c r="D399" t="s">
        <v>3484</v>
      </c>
      <c r="E399" t="s">
        <v>3672</v>
      </c>
      <c r="F399" t="str">
        <f t="shared" si="7"/>
        <v>WTColumnsMetricWT345x62.5</v>
      </c>
      <c r="G399" s="35">
        <v>45.9</v>
      </c>
      <c r="H399" s="35">
        <v>0.91500000000000004</v>
      </c>
      <c r="I399" s="35">
        <v>3.83</v>
      </c>
      <c r="J399" t="s">
        <v>1246</v>
      </c>
      <c r="K399">
        <v>1</v>
      </c>
      <c r="O399" s="1"/>
    </row>
    <row r="400" spans="2:15" x14ac:dyDescent="0.2">
      <c r="B400" t="s">
        <v>798</v>
      </c>
      <c r="C400" t="s">
        <v>1705</v>
      </c>
      <c r="D400" t="s">
        <v>1136</v>
      </c>
      <c r="E400" t="s">
        <v>3673</v>
      </c>
      <c r="F400" t="str">
        <f t="shared" si="7"/>
        <v>WTColumnsMetricWT305x275.5</v>
      </c>
      <c r="G400" s="35">
        <v>54.6</v>
      </c>
      <c r="H400" s="35">
        <v>3.39</v>
      </c>
      <c r="I400" s="35">
        <v>4.55</v>
      </c>
      <c r="J400" t="s">
        <v>1246</v>
      </c>
      <c r="K400">
        <v>1</v>
      </c>
      <c r="O400" s="1"/>
    </row>
    <row r="401" spans="2:15" x14ac:dyDescent="0.2">
      <c r="B401" t="s">
        <v>798</v>
      </c>
      <c r="C401" t="s">
        <v>1705</v>
      </c>
      <c r="D401" t="s">
        <v>3485</v>
      </c>
      <c r="E401" t="s">
        <v>3164</v>
      </c>
      <c r="F401" t="str">
        <f t="shared" si="7"/>
        <v>WTColumnsMetricWT305x249</v>
      </c>
      <c r="G401" s="35">
        <v>53.8</v>
      </c>
      <c r="H401" s="35">
        <v>3.11</v>
      </c>
      <c r="I401" s="35">
        <v>4.4800000000000004</v>
      </c>
      <c r="J401" t="s">
        <v>1246</v>
      </c>
      <c r="K401">
        <v>1</v>
      </c>
      <c r="O401" s="1"/>
    </row>
    <row r="402" spans="2:15" x14ac:dyDescent="0.2">
      <c r="B402" t="s">
        <v>798</v>
      </c>
      <c r="C402" t="s">
        <v>1705</v>
      </c>
      <c r="D402" t="s">
        <v>1137</v>
      </c>
      <c r="E402" t="s">
        <v>3674</v>
      </c>
      <c r="F402" t="str">
        <f t="shared" si="7"/>
        <v>WTColumnsMetricWT305x227.5</v>
      </c>
      <c r="G402" s="35">
        <v>53.2</v>
      </c>
      <c r="H402" s="35">
        <v>2.88</v>
      </c>
      <c r="I402" s="35">
        <v>4.43</v>
      </c>
      <c r="J402" t="s">
        <v>1246</v>
      </c>
      <c r="K402">
        <v>1</v>
      </c>
      <c r="O402" s="1"/>
    </row>
    <row r="403" spans="2:15" x14ac:dyDescent="0.2">
      <c r="B403" t="s">
        <v>798</v>
      </c>
      <c r="C403" t="s">
        <v>1705</v>
      </c>
      <c r="D403" t="s">
        <v>3486</v>
      </c>
      <c r="E403" t="s">
        <v>3675</v>
      </c>
      <c r="F403" t="str">
        <f t="shared" si="7"/>
        <v>WTColumnsMetricWT305x207.5</v>
      </c>
      <c r="G403" s="35">
        <v>52.6</v>
      </c>
      <c r="H403" s="35">
        <v>2.65</v>
      </c>
      <c r="I403" s="35">
        <v>4.38</v>
      </c>
      <c r="J403" t="s">
        <v>1246</v>
      </c>
      <c r="K403">
        <v>1</v>
      </c>
      <c r="O403" s="1"/>
    </row>
    <row r="404" spans="2:15" x14ac:dyDescent="0.2">
      <c r="B404" t="s">
        <v>798</v>
      </c>
      <c r="C404" t="s">
        <v>1705</v>
      </c>
      <c r="D404" t="s">
        <v>1138</v>
      </c>
      <c r="E404" t="s">
        <v>3165</v>
      </c>
      <c r="F404" t="str">
        <f t="shared" si="7"/>
        <v>WTColumnsMetricWT305x186</v>
      </c>
      <c r="G404" s="35">
        <v>52</v>
      </c>
      <c r="H404" s="35">
        <v>2.4</v>
      </c>
      <c r="I404" s="35">
        <v>4.33</v>
      </c>
      <c r="J404" t="s">
        <v>1246</v>
      </c>
      <c r="K404">
        <v>1</v>
      </c>
      <c r="O404" s="1"/>
    </row>
    <row r="405" spans="2:15" x14ac:dyDescent="0.2">
      <c r="B405" t="s">
        <v>798</v>
      </c>
      <c r="C405" t="s">
        <v>1705</v>
      </c>
      <c r="D405" t="s">
        <v>3487</v>
      </c>
      <c r="E405" t="s">
        <v>3676</v>
      </c>
      <c r="F405" t="str">
        <f t="shared" si="7"/>
        <v>WTColumnsMetricWT305x170.5</v>
      </c>
      <c r="G405" s="35">
        <v>51.4</v>
      </c>
      <c r="H405" s="35">
        <v>2.23</v>
      </c>
      <c r="I405" s="35">
        <v>4.28</v>
      </c>
      <c r="J405" t="s">
        <v>1246</v>
      </c>
      <c r="K405">
        <v>1</v>
      </c>
      <c r="O405" s="1"/>
    </row>
    <row r="406" spans="2:15" x14ac:dyDescent="0.2">
      <c r="B406" t="s">
        <v>798</v>
      </c>
      <c r="C406" t="s">
        <v>1705</v>
      </c>
      <c r="D406" t="s">
        <v>3488</v>
      </c>
      <c r="E406" t="s">
        <v>3677</v>
      </c>
      <c r="F406" t="str">
        <f t="shared" si="7"/>
        <v>WTColumnsMetricWT305x153.5</v>
      </c>
      <c r="G406" s="35">
        <v>51</v>
      </c>
      <c r="H406" s="35">
        <v>2.0299999999999998</v>
      </c>
      <c r="I406" s="35">
        <v>4.25</v>
      </c>
      <c r="J406" t="s">
        <v>1246</v>
      </c>
      <c r="K406">
        <v>1</v>
      </c>
      <c r="O406" s="1"/>
    </row>
    <row r="407" spans="2:15" x14ac:dyDescent="0.2">
      <c r="B407" t="s">
        <v>798</v>
      </c>
      <c r="C407" t="s">
        <v>1705</v>
      </c>
      <c r="D407" t="s">
        <v>1139</v>
      </c>
      <c r="E407" t="s">
        <v>3678</v>
      </c>
      <c r="F407" t="str">
        <f t="shared" si="7"/>
        <v>WTColumnsMetricWT305x142.5</v>
      </c>
      <c r="G407" s="35">
        <v>50.6</v>
      </c>
      <c r="H407" s="35">
        <v>1.9</v>
      </c>
      <c r="I407" s="35">
        <v>4.22</v>
      </c>
      <c r="J407" t="s">
        <v>1246</v>
      </c>
      <c r="K407">
        <v>1</v>
      </c>
      <c r="O407" s="1"/>
    </row>
    <row r="408" spans="2:15" x14ac:dyDescent="0.2">
      <c r="B408" t="s">
        <v>798</v>
      </c>
      <c r="C408" t="s">
        <v>1705</v>
      </c>
      <c r="D408" t="s">
        <v>1140</v>
      </c>
      <c r="E408" t="s">
        <v>3166</v>
      </c>
      <c r="F408" t="str">
        <f t="shared" si="7"/>
        <v>WTColumnsMetricWT305x131</v>
      </c>
      <c r="G408" s="35">
        <v>50.2</v>
      </c>
      <c r="H408" s="35">
        <v>1.75</v>
      </c>
      <c r="I408" s="35">
        <v>4.18</v>
      </c>
      <c r="J408" t="s">
        <v>1246</v>
      </c>
      <c r="K408">
        <v>1</v>
      </c>
      <c r="O408" s="1"/>
    </row>
    <row r="409" spans="2:15" x14ac:dyDescent="0.2">
      <c r="B409" t="s">
        <v>798</v>
      </c>
      <c r="C409" t="s">
        <v>1705</v>
      </c>
      <c r="D409" t="s">
        <v>1141</v>
      </c>
      <c r="E409" t="s">
        <v>3679</v>
      </c>
      <c r="F409" t="str">
        <f t="shared" si="7"/>
        <v>WTColumnsMetricWT305x120.5</v>
      </c>
      <c r="G409" s="35">
        <v>50.2</v>
      </c>
      <c r="H409" s="35">
        <v>1.61</v>
      </c>
      <c r="I409" s="35">
        <v>4.18</v>
      </c>
      <c r="J409" t="s">
        <v>1246</v>
      </c>
      <c r="K409">
        <v>1</v>
      </c>
      <c r="O409" s="1"/>
    </row>
    <row r="410" spans="2:15" x14ac:dyDescent="0.2">
      <c r="B410" t="s">
        <v>798</v>
      </c>
      <c r="C410" t="s">
        <v>1705</v>
      </c>
      <c r="D410" t="s">
        <v>1142</v>
      </c>
      <c r="E410" t="s">
        <v>3680</v>
      </c>
      <c r="F410" t="str">
        <f t="shared" si="7"/>
        <v>WTColumnsMetricWT305x108.5</v>
      </c>
      <c r="G410" s="35">
        <v>49.8</v>
      </c>
      <c r="H410" s="35">
        <v>1.47</v>
      </c>
      <c r="I410" s="35">
        <v>4.1500000000000004</v>
      </c>
      <c r="J410" t="s">
        <v>1246</v>
      </c>
      <c r="K410">
        <v>1</v>
      </c>
      <c r="O410" s="1"/>
    </row>
    <row r="411" spans="2:15" x14ac:dyDescent="0.2">
      <c r="B411" t="s">
        <v>798</v>
      </c>
      <c r="C411" t="s">
        <v>1705</v>
      </c>
      <c r="D411" t="s">
        <v>3489</v>
      </c>
      <c r="E411" t="s">
        <v>3681</v>
      </c>
      <c r="F411" t="str">
        <f t="shared" si="7"/>
        <v>WTColumnsMetricWT305x97.5</v>
      </c>
      <c r="G411" s="35">
        <v>49.4</v>
      </c>
      <c r="H411" s="35">
        <v>1.33</v>
      </c>
      <c r="I411" s="35">
        <v>4.12</v>
      </c>
      <c r="J411" t="s">
        <v>1246</v>
      </c>
      <c r="K411">
        <v>1</v>
      </c>
      <c r="O411" s="1"/>
    </row>
    <row r="412" spans="2:15" x14ac:dyDescent="0.2">
      <c r="B412" t="s">
        <v>798</v>
      </c>
      <c r="C412" t="s">
        <v>1705</v>
      </c>
      <c r="D412" t="s">
        <v>3490</v>
      </c>
      <c r="E412" t="s">
        <v>3167</v>
      </c>
      <c r="F412" t="str">
        <f t="shared" si="7"/>
        <v>WTColumnsMetricWT305x87</v>
      </c>
      <c r="G412" s="35">
        <v>49</v>
      </c>
      <c r="H412" s="35">
        <v>1.19</v>
      </c>
      <c r="I412" s="35">
        <v>4.08</v>
      </c>
      <c r="J412" t="s">
        <v>1246</v>
      </c>
      <c r="K412">
        <v>1</v>
      </c>
      <c r="O412" s="1"/>
    </row>
    <row r="413" spans="2:15" x14ac:dyDescent="0.2">
      <c r="B413" t="s">
        <v>798</v>
      </c>
      <c r="C413" t="s">
        <v>1705</v>
      </c>
      <c r="D413" t="s">
        <v>1143</v>
      </c>
      <c r="E413" t="s">
        <v>3682</v>
      </c>
      <c r="F413" t="str">
        <f t="shared" si="7"/>
        <v>WTColumnsMetricWT305x77.5</v>
      </c>
      <c r="G413" s="35">
        <v>48.8</v>
      </c>
      <c r="H413" s="35">
        <v>1.07</v>
      </c>
      <c r="I413" s="35">
        <v>4.07</v>
      </c>
      <c r="J413" t="s">
        <v>1246</v>
      </c>
      <c r="K413">
        <v>1</v>
      </c>
      <c r="O413" s="1"/>
    </row>
    <row r="414" spans="2:15" x14ac:dyDescent="0.2">
      <c r="B414" t="s">
        <v>798</v>
      </c>
      <c r="C414" t="s">
        <v>1705</v>
      </c>
      <c r="D414" t="s">
        <v>3491</v>
      </c>
      <c r="E414" t="s">
        <v>3683</v>
      </c>
      <c r="F414" t="str">
        <f t="shared" si="7"/>
        <v>WTColumnsMetricWT305x76.5</v>
      </c>
      <c r="G414" s="35">
        <v>41.8</v>
      </c>
      <c r="H414" s="35">
        <v>1.23</v>
      </c>
      <c r="I414" s="35">
        <v>3.48</v>
      </c>
      <c r="J414" t="s">
        <v>1246</v>
      </c>
      <c r="K414">
        <v>1</v>
      </c>
      <c r="O414" s="1"/>
    </row>
    <row r="415" spans="2:15" x14ac:dyDescent="0.2">
      <c r="B415" t="s">
        <v>798</v>
      </c>
      <c r="C415" t="s">
        <v>1705</v>
      </c>
      <c r="D415" t="s">
        <v>1144</v>
      </c>
      <c r="E415" t="s">
        <v>3168</v>
      </c>
      <c r="F415" t="str">
        <f t="shared" si="7"/>
        <v>WTColumnsMetricWT305x70</v>
      </c>
      <c r="G415" s="35">
        <v>41.8</v>
      </c>
      <c r="H415" s="35">
        <v>1.1200000000000001</v>
      </c>
      <c r="I415" s="35">
        <v>3.48</v>
      </c>
      <c r="J415" t="s">
        <v>1246</v>
      </c>
      <c r="K415">
        <v>1</v>
      </c>
      <c r="O415" s="1"/>
    </row>
    <row r="416" spans="2:15" x14ac:dyDescent="0.2">
      <c r="B416" t="s">
        <v>798</v>
      </c>
      <c r="C416" t="s">
        <v>1705</v>
      </c>
      <c r="D416" t="s">
        <v>1145</v>
      </c>
      <c r="E416" t="s">
        <v>3684</v>
      </c>
      <c r="F416" t="str">
        <f t="shared" si="7"/>
        <v>WTColumnsMetricWT305x62.5</v>
      </c>
      <c r="G416" s="35">
        <v>41.5</v>
      </c>
      <c r="H416" s="35">
        <v>1.01</v>
      </c>
      <c r="I416" s="35">
        <v>3.46</v>
      </c>
      <c r="J416" t="s">
        <v>1246</v>
      </c>
      <c r="K416">
        <v>1</v>
      </c>
      <c r="O416" s="1"/>
    </row>
    <row r="417" spans="2:15" x14ac:dyDescent="0.2">
      <c r="B417" t="s">
        <v>798</v>
      </c>
      <c r="C417" t="s">
        <v>1705</v>
      </c>
      <c r="D417" t="s">
        <v>1146</v>
      </c>
      <c r="E417" t="s">
        <v>3685</v>
      </c>
      <c r="F417" t="str">
        <f t="shared" si="7"/>
        <v>WTColumnsMetricWT305x56.5</v>
      </c>
      <c r="G417" s="35">
        <v>41.2</v>
      </c>
      <c r="H417" s="35">
        <v>0.92200000000000004</v>
      </c>
      <c r="I417" s="35">
        <v>3.43</v>
      </c>
      <c r="J417" t="s">
        <v>1246</v>
      </c>
      <c r="K417">
        <v>1</v>
      </c>
      <c r="O417" s="1"/>
    </row>
    <row r="418" spans="2:15" x14ac:dyDescent="0.2">
      <c r="B418" t="s">
        <v>798</v>
      </c>
      <c r="C418" t="s">
        <v>1705</v>
      </c>
      <c r="D418" t="s">
        <v>1147</v>
      </c>
      <c r="E418" t="s">
        <v>3686</v>
      </c>
      <c r="F418" t="str">
        <f t="shared" si="7"/>
        <v>WTColumnsMetricWT305x50.5</v>
      </c>
      <c r="G418" s="35">
        <v>41</v>
      </c>
      <c r="H418" s="35">
        <v>0.82899999999999996</v>
      </c>
      <c r="I418" s="35">
        <v>3.42</v>
      </c>
      <c r="J418" t="s">
        <v>1246</v>
      </c>
      <c r="K418">
        <v>1</v>
      </c>
      <c r="O418" s="1"/>
    </row>
    <row r="419" spans="2:15" x14ac:dyDescent="0.2">
      <c r="B419" t="s">
        <v>798</v>
      </c>
      <c r="C419" t="s">
        <v>1705</v>
      </c>
      <c r="D419" t="s">
        <v>1148</v>
      </c>
      <c r="E419" t="s">
        <v>3169</v>
      </c>
      <c r="F419" t="str">
        <f t="shared" si="7"/>
        <v>WTColumnsMetricWT305x46</v>
      </c>
      <c r="G419" s="35">
        <v>37.1</v>
      </c>
      <c r="H419" s="35">
        <v>0.83599999999999997</v>
      </c>
      <c r="I419" s="35">
        <v>3.09</v>
      </c>
      <c r="J419" t="s">
        <v>1246</v>
      </c>
      <c r="K419">
        <v>1</v>
      </c>
      <c r="O419" s="1"/>
    </row>
    <row r="420" spans="2:15" x14ac:dyDescent="0.2">
      <c r="B420" t="s">
        <v>798</v>
      </c>
      <c r="C420" t="s">
        <v>1705</v>
      </c>
      <c r="D420" t="s">
        <v>3492</v>
      </c>
      <c r="E420" t="s">
        <v>3170</v>
      </c>
      <c r="F420" t="str">
        <f t="shared" si="7"/>
        <v>WTColumnsMetricWT305x41</v>
      </c>
      <c r="G420" s="35">
        <v>36.799999999999997</v>
      </c>
      <c r="H420" s="35">
        <v>0.747</v>
      </c>
      <c r="I420" s="35">
        <v>3.07</v>
      </c>
      <c r="J420" t="s">
        <v>1246</v>
      </c>
      <c r="K420">
        <v>1</v>
      </c>
      <c r="O420" s="1"/>
    </row>
    <row r="421" spans="2:15" x14ac:dyDescent="0.2">
      <c r="B421" t="s">
        <v>798</v>
      </c>
      <c r="C421" t="s">
        <v>1705</v>
      </c>
      <c r="D421" t="s">
        <v>3493</v>
      </c>
      <c r="E421" t="s">
        <v>3171</v>
      </c>
      <c r="F421" t="str">
        <f t="shared" si="7"/>
        <v>WTColumnsMetricWT265x150</v>
      </c>
      <c r="G421" s="35">
        <v>47.5</v>
      </c>
      <c r="H421" s="35">
        <v>2.12</v>
      </c>
      <c r="I421" s="35">
        <v>3.96</v>
      </c>
      <c r="J421" t="s">
        <v>1246</v>
      </c>
      <c r="K421">
        <v>1</v>
      </c>
      <c r="O421" s="1"/>
    </row>
    <row r="422" spans="2:15" x14ac:dyDescent="0.2">
      <c r="B422" t="s">
        <v>798</v>
      </c>
      <c r="C422" t="s">
        <v>1705</v>
      </c>
      <c r="D422" t="s">
        <v>3494</v>
      </c>
      <c r="E422" t="s">
        <v>3172</v>
      </c>
      <c r="F422" t="str">
        <f t="shared" si="7"/>
        <v>WTColumnsMetricWT265x136</v>
      </c>
      <c r="G422" s="35">
        <v>47</v>
      </c>
      <c r="H422" s="35">
        <v>1.94</v>
      </c>
      <c r="I422" s="35">
        <v>3.92</v>
      </c>
      <c r="J422" t="s">
        <v>1246</v>
      </c>
      <c r="K422">
        <v>1</v>
      </c>
      <c r="O422" s="1"/>
    </row>
    <row r="423" spans="2:15" x14ac:dyDescent="0.2">
      <c r="B423" t="s">
        <v>798</v>
      </c>
      <c r="C423" t="s">
        <v>1705</v>
      </c>
      <c r="D423" t="s">
        <v>3495</v>
      </c>
      <c r="E423" t="s">
        <v>3173</v>
      </c>
      <c r="F423" t="str">
        <f t="shared" si="7"/>
        <v>WTColumnsMetricWT265x124</v>
      </c>
      <c r="G423" s="35">
        <v>46.4</v>
      </c>
      <c r="H423" s="35">
        <v>1.79</v>
      </c>
      <c r="I423" s="35">
        <v>3.87</v>
      </c>
      <c r="J423" t="s">
        <v>1246</v>
      </c>
      <c r="K423">
        <v>1</v>
      </c>
      <c r="O423" s="1"/>
    </row>
    <row r="424" spans="2:15" x14ac:dyDescent="0.2">
      <c r="B424" t="s">
        <v>798</v>
      </c>
      <c r="C424" t="s">
        <v>1705</v>
      </c>
      <c r="D424" t="s">
        <v>3496</v>
      </c>
      <c r="E424" t="s">
        <v>3687</v>
      </c>
      <c r="F424" t="str">
        <f t="shared" si="7"/>
        <v>WTColumnsMetricWT265x109.5</v>
      </c>
      <c r="G424" s="35">
        <v>46.3</v>
      </c>
      <c r="H424" s="35">
        <v>1.59</v>
      </c>
      <c r="I424" s="35">
        <v>3.86</v>
      </c>
      <c r="J424" t="s">
        <v>1246</v>
      </c>
      <c r="K424">
        <v>1</v>
      </c>
      <c r="O424" s="1"/>
    </row>
    <row r="425" spans="2:15" x14ac:dyDescent="0.2">
      <c r="B425" t="s">
        <v>798</v>
      </c>
      <c r="C425" t="s">
        <v>1705</v>
      </c>
      <c r="D425" t="s">
        <v>3497</v>
      </c>
      <c r="E425" t="s">
        <v>3174</v>
      </c>
      <c r="F425" t="str">
        <f t="shared" si="7"/>
        <v>WTColumnsMetricWT265x98</v>
      </c>
      <c r="G425" s="35">
        <v>45.8</v>
      </c>
      <c r="H425" s="35">
        <v>1.44</v>
      </c>
      <c r="I425" s="35">
        <v>3.82</v>
      </c>
      <c r="J425" t="s">
        <v>1246</v>
      </c>
      <c r="K425">
        <v>1</v>
      </c>
      <c r="O425" s="1"/>
    </row>
    <row r="426" spans="2:15" x14ac:dyDescent="0.2">
      <c r="B426" t="s">
        <v>798</v>
      </c>
      <c r="C426" t="s">
        <v>1705</v>
      </c>
      <c r="D426" t="s">
        <v>3498</v>
      </c>
      <c r="E426" t="s">
        <v>3175</v>
      </c>
      <c r="F426" t="str">
        <f t="shared" si="7"/>
        <v>WTColumnsMetricWT265x91</v>
      </c>
      <c r="G426" s="35">
        <v>45.7</v>
      </c>
      <c r="H426" s="35">
        <v>1.33</v>
      </c>
      <c r="I426" s="35">
        <v>3.81</v>
      </c>
      <c r="J426" t="s">
        <v>1246</v>
      </c>
      <c r="K426">
        <v>1</v>
      </c>
      <c r="O426" s="1"/>
    </row>
    <row r="427" spans="2:15" x14ac:dyDescent="0.2">
      <c r="B427" t="s">
        <v>798</v>
      </c>
      <c r="C427" t="s">
        <v>1705</v>
      </c>
      <c r="D427" t="s">
        <v>3499</v>
      </c>
      <c r="E427" t="s">
        <v>3688</v>
      </c>
      <c r="F427" t="str">
        <f t="shared" si="7"/>
        <v>WTColumnsMetricWT265x82.5</v>
      </c>
      <c r="G427" s="35">
        <v>45.4</v>
      </c>
      <c r="H427" s="35">
        <v>1.22</v>
      </c>
      <c r="I427" s="35">
        <v>3.78</v>
      </c>
      <c r="J427" t="s">
        <v>1246</v>
      </c>
      <c r="K427">
        <v>1</v>
      </c>
      <c r="O427" s="1"/>
    </row>
    <row r="428" spans="2:15" x14ac:dyDescent="0.2">
      <c r="B428" t="s">
        <v>798</v>
      </c>
      <c r="C428" t="s">
        <v>1705</v>
      </c>
      <c r="D428" t="s">
        <v>3500</v>
      </c>
      <c r="E428" t="s">
        <v>3176</v>
      </c>
      <c r="F428" t="str">
        <f t="shared" si="7"/>
        <v>WTColumnsMetricWT265x75</v>
      </c>
      <c r="G428" s="35">
        <v>45.2</v>
      </c>
      <c r="H428" s="35">
        <v>1.1200000000000001</v>
      </c>
      <c r="I428" s="35">
        <v>3.77</v>
      </c>
      <c r="J428" t="s">
        <v>1246</v>
      </c>
      <c r="K428">
        <v>1</v>
      </c>
      <c r="O428" s="1"/>
    </row>
    <row r="429" spans="2:15" x14ac:dyDescent="0.2">
      <c r="B429" t="s">
        <v>798</v>
      </c>
      <c r="C429" t="s">
        <v>1705</v>
      </c>
      <c r="D429" t="s">
        <v>3501</v>
      </c>
      <c r="E429" t="s">
        <v>3177</v>
      </c>
      <c r="F429" t="str">
        <f t="shared" si="7"/>
        <v>WTColumnsMetricWT265x69</v>
      </c>
      <c r="G429" s="35">
        <v>37.799999999999997</v>
      </c>
      <c r="H429" s="35">
        <v>1.23</v>
      </c>
      <c r="I429" s="35">
        <v>3.15</v>
      </c>
      <c r="J429" t="s">
        <v>1246</v>
      </c>
      <c r="K429">
        <v>1</v>
      </c>
      <c r="O429" s="1"/>
    </row>
    <row r="430" spans="2:15" x14ac:dyDescent="0.2">
      <c r="B430" t="s">
        <v>798</v>
      </c>
      <c r="C430" t="s">
        <v>1705</v>
      </c>
      <c r="D430" t="s">
        <v>3502</v>
      </c>
      <c r="E430" t="s">
        <v>3689</v>
      </c>
      <c r="F430" t="str">
        <f t="shared" si="7"/>
        <v>WTColumnsMetricWT265x61.5</v>
      </c>
      <c r="G430" s="35">
        <v>37.5</v>
      </c>
      <c r="H430" s="35">
        <v>1.1100000000000001</v>
      </c>
      <c r="I430" s="35">
        <v>3.13</v>
      </c>
      <c r="J430" t="s">
        <v>1246</v>
      </c>
      <c r="K430">
        <v>1</v>
      </c>
      <c r="O430" s="1"/>
    </row>
    <row r="431" spans="2:15" x14ac:dyDescent="0.2">
      <c r="B431" t="s">
        <v>798</v>
      </c>
      <c r="C431" t="s">
        <v>1705</v>
      </c>
      <c r="D431" t="s">
        <v>3503</v>
      </c>
      <c r="E431" t="s">
        <v>3690</v>
      </c>
      <c r="F431" t="str">
        <f t="shared" si="7"/>
        <v>WTColumnsMetricWT265x54.5</v>
      </c>
      <c r="G431" s="35">
        <v>37.200000000000003</v>
      </c>
      <c r="H431" s="35">
        <v>0.98099999999999998</v>
      </c>
      <c r="I431" s="35">
        <v>3.1</v>
      </c>
      <c r="J431" t="s">
        <v>1246</v>
      </c>
      <c r="K431">
        <v>1</v>
      </c>
      <c r="O431" s="1"/>
    </row>
    <row r="432" spans="2:15" x14ac:dyDescent="0.2">
      <c r="B432" t="s">
        <v>798</v>
      </c>
      <c r="C432" t="s">
        <v>1705</v>
      </c>
      <c r="D432" t="s">
        <v>3504</v>
      </c>
      <c r="E432" t="s">
        <v>3691</v>
      </c>
      <c r="F432" t="str">
        <f t="shared" si="7"/>
        <v>WTColumnsMetricWT265x50.5</v>
      </c>
      <c r="G432" s="35">
        <v>37.1</v>
      </c>
      <c r="H432" s="35">
        <v>0.91600000000000004</v>
      </c>
      <c r="I432" s="35">
        <v>3.09</v>
      </c>
      <c r="J432" t="s">
        <v>1246</v>
      </c>
      <c r="K432">
        <v>1</v>
      </c>
      <c r="O432" s="1"/>
    </row>
    <row r="433" spans="2:15" x14ac:dyDescent="0.2">
      <c r="B433" t="s">
        <v>798</v>
      </c>
      <c r="C433" t="s">
        <v>1705</v>
      </c>
      <c r="D433" t="s">
        <v>3505</v>
      </c>
      <c r="E433" t="s">
        <v>3178</v>
      </c>
      <c r="F433" t="str">
        <f t="shared" si="7"/>
        <v>WTColumnsMetricWT265x46</v>
      </c>
      <c r="G433" s="35">
        <v>36.9</v>
      </c>
      <c r="H433" s="35">
        <v>0.84</v>
      </c>
      <c r="I433" s="35">
        <v>3.08</v>
      </c>
      <c r="J433" t="s">
        <v>1246</v>
      </c>
      <c r="K433">
        <v>1</v>
      </c>
      <c r="O433" s="1"/>
    </row>
    <row r="434" spans="2:15" x14ac:dyDescent="0.2">
      <c r="B434" t="s">
        <v>798</v>
      </c>
      <c r="C434" t="s">
        <v>1705</v>
      </c>
      <c r="D434" t="s">
        <v>3506</v>
      </c>
      <c r="E434" t="s">
        <v>3179</v>
      </c>
      <c r="F434" t="str">
        <f t="shared" si="7"/>
        <v>WTColumnsMetricWT265x36</v>
      </c>
      <c r="G434" s="35">
        <v>36.700000000000003</v>
      </c>
      <c r="H434" s="35">
        <v>0.749</v>
      </c>
      <c r="I434" s="35">
        <v>3.06</v>
      </c>
      <c r="J434" t="s">
        <v>1246</v>
      </c>
      <c r="K434">
        <v>1</v>
      </c>
      <c r="O434" s="1"/>
    </row>
    <row r="435" spans="2:15" x14ac:dyDescent="0.2">
      <c r="B435" t="s">
        <v>798</v>
      </c>
      <c r="C435" t="s">
        <v>1705</v>
      </c>
      <c r="D435" t="s">
        <v>3507</v>
      </c>
      <c r="E435" t="s">
        <v>3180</v>
      </c>
      <c r="F435" t="str">
        <f t="shared" ref="F435:F498" si="8">SUBSTITUTE(B435&amp;C435&amp;E435," ","")</f>
        <v>WTColumnsMetricWT265x41</v>
      </c>
      <c r="G435" s="35">
        <v>36.299999999999997</v>
      </c>
      <c r="H435" s="35">
        <v>0.66100000000000003</v>
      </c>
      <c r="I435" s="35">
        <v>3.03</v>
      </c>
      <c r="J435" t="s">
        <v>1246</v>
      </c>
      <c r="K435">
        <v>1</v>
      </c>
      <c r="O435" s="1"/>
    </row>
    <row r="436" spans="2:15" x14ac:dyDescent="0.2">
      <c r="B436" t="s">
        <v>798</v>
      </c>
      <c r="C436" t="s">
        <v>1705</v>
      </c>
      <c r="D436" t="s">
        <v>3508</v>
      </c>
      <c r="E436" t="s">
        <v>3181</v>
      </c>
      <c r="F436" t="str">
        <f t="shared" si="8"/>
        <v>WTColumnsMetricWT265x37</v>
      </c>
      <c r="G436" s="35">
        <v>33.6</v>
      </c>
      <c r="H436" s="35">
        <v>0.84799999999999998</v>
      </c>
      <c r="I436" s="35">
        <v>2.8</v>
      </c>
      <c r="J436" t="s">
        <v>1246</v>
      </c>
      <c r="K436">
        <v>1</v>
      </c>
      <c r="O436" s="1"/>
    </row>
    <row r="437" spans="2:15" x14ac:dyDescent="0.2">
      <c r="B437" t="s">
        <v>798</v>
      </c>
      <c r="C437" t="s">
        <v>1705</v>
      </c>
      <c r="D437" t="s">
        <v>3509</v>
      </c>
      <c r="E437" t="s">
        <v>3692</v>
      </c>
      <c r="F437" t="str">
        <f t="shared" si="8"/>
        <v>WTColumnsMetricWT265x42.5</v>
      </c>
      <c r="G437" s="35">
        <v>33.200000000000003</v>
      </c>
      <c r="H437" s="35">
        <v>0.753</v>
      </c>
      <c r="I437" s="35">
        <v>2.77</v>
      </c>
      <c r="J437" t="s">
        <v>1246</v>
      </c>
      <c r="K437">
        <v>1</v>
      </c>
      <c r="O437" s="1"/>
    </row>
    <row r="438" spans="2:15" x14ac:dyDescent="0.2">
      <c r="B438" t="s">
        <v>798</v>
      </c>
      <c r="C438" t="s">
        <v>1705</v>
      </c>
      <c r="D438" t="s">
        <v>3510</v>
      </c>
      <c r="E438" t="s">
        <v>3182</v>
      </c>
      <c r="F438" t="str">
        <f t="shared" si="8"/>
        <v>WTColumnsMetricWT265x33</v>
      </c>
      <c r="G438" s="35">
        <v>33</v>
      </c>
      <c r="H438" s="35">
        <v>0.66700000000000004</v>
      </c>
      <c r="I438" s="35">
        <v>2.75</v>
      </c>
      <c r="J438" t="s">
        <v>1246</v>
      </c>
      <c r="K438">
        <v>1</v>
      </c>
      <c r="O438" s="1"/>
    </row>
    <row r="439" spans="2:15" x14ac:dyDescent="0.2">
      <c r="B439" t="s">
        <v>798</v>
      </c>
      <c r="C439" t="s">
        <v>1705</v>
      </c>
      <c r="D439" t="s">
        <v>3511</v>
      </c>
      <c r="E439" t="s">
        <v>3183</v>
      </c>
      <c r="F439" t="str">
        <f t="shared" si="8"/>
        <v>WTColumnsMetricWT230x130</v>
      </c>
      <c r="G439" s="35">
        <v>42.1</v>
      </c>
      <c r="H439" s="35">
        <v>2.08</v>
      </c>
      <c r="I439" s="35">
        <v>3.51</v>
      </c>
      <c r="J439" t="s">
        <v>1246</v>
      </c>
      <c r="K439">
        <v>1</v>
      </c>
      <c r="O439" s="1"/>
    </row>
    <row r="440" spans="2:15" x14ac:dyDescent="0.2">
      <c r="B440" t="s">
        <v>798</v>
      </c>
      <c r="C440" t="s">
        <v>1705</v>
      </c>
      <c r="D440" t="s">
        <v>1149</v>
      </c>
      <c r="E440" t="s">
        <v>3693</v>
      </c>
      <c r="F440" t="str">
        <f t="shared" si="8"/>
        <v>WTColumnsMetricWT230x117.5</v>
      </c>
      <c r="G440" s="35">
        <v>41.5</v>
      </c>
      <c r="H440" s="35">
        <v>1.9</v>
      </c>
      <c r="I440" s="35">
        <v>3.46</v>
      </c>
      <c r="J440" t="s">
        <v>1246</v>
      </c>
      <c r="K440">
        <v>1</v>
      </c>
      <c r="O440" s="1"/>
    </row>
    <row r="441" spans="2:15" x14ac:dyDescent="0.2">
      <c r="B441" t="s">
        <v>798</v>
      </c>
      <c r="C441" t="s">
        <v>1705</v>
      </c>
      <c r="D441" t="s">
        <v>3512</v>
      </c>
      <c r="E441" t="s">
        <v>3694</v>
      </c>
      <c r="F441" t="str">
        <f t="shared" si="8"/>
        <v>WTColumnsMetricWT230x106.5</v>
      </c>
      <c r="G441" s="35">
        <v>41.1</v>
      </c>
      <c r="H441" s="35">
        <v>1.74</v>
      </c>
      <c r="I441" s="35">
        <v>3.43</v>
      </c>
      <c r="J441" t="s">
        <v>1246</v>
      </c>
      <c r="K441">
        <v>1</v>
      </c>
      <c r="O441" s="1"/>
    </row>
    <row r="442" spans="2:15" x14ac:dyDescent="0.2">
      <c r="B442" t="s">
        <v>798</v>
      </c>
      <c r="C442" t="s">
        <v>1705</v>
      </c>
      <c r="D442" t="s">
        <v>1150</v>
      </c>
      <c r="E442" t="s">
        <v>3695</v>
      </c>
      <c r="F442" t="str">
        <f t="shared" si="8"/>
        <v>WTColumnsMetricWT230x96.5</v>
      </c>
      <c r="G442" s="35">
        <v>40.9</v>
      </c>
      <c r="H442" s="35">
        <v>1.59</v>
      </c>
      <c r="I442" s="35">
        <v>3.41</v>
      </c>
      <c r="J442" t="s">
        <v>1246</v>
      </c>
      <c r="K442">
        <v>1</v>
      </c>
      <c r="O442" s="1"/>
    </row>
    <row r="443" spans="2:15" x14ac:dyDescent="0.2">
      <c r="B443" t="s">
        <v>798</v>
      </c>
      <c r="C443" t="s">
        <v>1705</v>
      </c>
      <c r="D443" t="s">
        <v>3513</v>
      </c>
      <c r="E443" t="s">
        <v>3696</v>
      </c>
      <c r="F443" t="str">
        <f t="shared" si="8"/>
        <v>WTColumnsMetricWT230x88.5</v>
      </c>
      <c r="G443" s="35">
        <v>40.799999999999997</v>
      </c>
      <c r="H443" s="35">
        <v>1.46</v>
      </c>
      <c r="I443" s="35">
        <v>3.4</v>
      </c>
      <c r="J443" t="s">
        <v>1246</v>
      </c>
      <c r="K443">
        <v>1</v>
      </c>
      <c r="O443" s="1"/>
    </row>
    <row r="444" spans="2:15" x14ac:dyDescent="0.2">
      <c r="B444" t="s">
        <v>798</v>
      </c>
      <c r="C444" t="s">
        <v>1705</v>
      </c>
      <c r="D444" t="s">
        <v>1151</v>
      </c>
      <c r="E444" t="s">
        <v>3184</v>
      </c>
      <c r="F444" t="str">
        <f t="shared" si="8"/>
        <v>WTColumnsMetricWT230x79</v>
      </c>
      <c r="G444" s="35">
        <v>40.4</v>
      </c>
      <c r="H444" s="35">
        <v>1.31</v>
      </c>
      <c r="I444" s="35">
        <v>3.37</v>
      </c>
      <c r="J444" t="s">
        <v>1246</v>
      </c>
      <c r="K444">
        <v>1</v>
      </c>
      <c r="O444" s="1"/>
    </row>
    <row r="445" spans="2:15" x14ac:dyDescent="0.2">
      <c r="B445" t="s">
        <v>798</v>
      </c>
      <c r="C445" t="s">
        <v>1705</v>
      </c>
      <c r="D445" t="s">
        <v>3514</v>
      </c>
      <c r="E445" t="s">
        <v>3185</v>
      </c>
      <c r="F445" t="str">
        <f t="shared" si="8"/>
        <v>WTColumnsMetricWT230x72</v>
      </c>
      <c r="G445" s="35">
        <v>40</v>
      </c>
      <c r="H445" s="35">
        <v>1.21</v>
      </c>
      <c r="I445" s="35">
        <v>3.33</v>
      </c>
      <c r="J445" t="s">
        <v>1246</v>
      </c>
      <c r="K445">
        <v>1</v>
      </c>
      <c r="O445" s="1"/>
    </row>
    <row r="446" spans="2:15" x14ac:dyDescent="0.2">
      <c r="B446" t="s">
        <v>798</v>
      </c>
      <c r="C446" t="s">
        <v>1705</v>
      </c>
      <c r="D446" t="s">
        <v>1152</v>
      </c>
      <c r="E446" t="s">
        <v>3186</v>
      </c>
      <c r="F446" t="str">
        <f t="shared" si="8"/>
        <v>WTColumnsMetricWT230x64</v>
      </c>
      <c r="G446" s="35">
        <v>39.9</v>
      </c>
      <c r="H446" s="35">
        <v>1.08</v>
      </c>
      <c r="I446" s="35">
        <v>3.33</v>
      </c>
      <c r="J446" t="s">
        <v>1246</v>
      </c>
      <c r="K446">
        <v>1</v>
      </c>
      <c r="O446" s="1"/>
    </row>
    <row r="447" spans="2:15" x14ac:dyDescent="0.2">
      <c r="B447" t="s">
        <v>798</v>
      </c>
      <c r="C447" t="s">
        <v>1705</v>
      </c>
      <c r="D447" t="s">
        <v>1153</v>
      </c>
      <c r="E447" t="s">
        <v>3697</v>
      </c>
      <c r="F447" t="str">
        <f t="shared" si="8"/>
        <v>WTColumnsMetricWT230x56.5</v>
      </c>
      <c r="G447" s="35">
        <v>39.5</v>
      </c>
      <c r="H447" s="35">
        <v>0.96199999999999997</v>
      </c>
      <c r="I447" s="35">
        <v>3.29</v>
      </c>
      <c r="J447" t="s">
        <v>1246</v>
      </c>
      <c r="K447">
        <v>1</v>
      </c>
      <c r="O447" s="1"/>
    </row>
    <row r="448" spans="2:15" x14ac:dyDescent="0.2">
      <c r="B448" t="s">
        <v>798</v>
      </c>
      <c r="C448" t="s">
        <v>1705</v>
      </c>
      <c r="D448" t="s">
        <v>3515</v>
      </c>
      <c r="E448" t="s">
        <v>3187</v>
      </c>
      <c r="F448" t="str">
        <f t="shared" si="8"/>
        <v>WTColumnsMetricWT230x53</v>
      </c>
      <c r="G448" s="35">
        <v>33.1</v>
      </c>
      <c r="H448" s="35">
        <v>1.07</v>
      </c>
      <c r="I448" s="35">
        <v>2.76</v>
      </c>
      <c r="J448" t="s">
        <v>1246</v>
      </c>
      <c r="K448">
        <v>1</v>
      </c>
      <c r="O448" s="1"/>
    </row>
    <row r="449" spans="2:15" x14ac:dyDescent="0.2">
      <c r="B449" t="s">
        <v>798</v>
      </c>
      <c r="C449" t="s">
        <v>1705</v>
      </c>
      <c r="D449" t="s">
        <v>3516</v>
      </c>
      <c r="E449" t="s">
        <v>3698</v>
      </c>
      <c r="F449" t="str">
        <f t="shared" si="8"/>
        <v>WTColumnsMetricWT230x48.5</v>
      </c>
      <c r="G449" s="35">
        <v>32.9</v>
      </c>
      <c r="H449" s="35">
        <v>0.98799999999999999</v>
      </c>
      <c r="I449" s="35">
        <v>2.74</v>
      </c>
      <c r="J449" t="s">
        <v>1246</v>
      </c>
      <c r="K449">
        <v>1</v>
      </c>
      <c r="O449" s="1"/>
    </row>
    <row r="450" spans="2:15" x14ac:dyDescent="0.2">
      <c r="B450" t="s">
        <v>798</v>
      </c>
      <c r="C450" t="s">
        <v>1705</v>
      </c>
      <c r="D450" t="s">
        <v>1154</v>
      </c>
      <c r="E450" t="s">
        <v>3699</v>
      </c>
      <c r="F450" t="str">
        <f t="shared" si="8"/>
        <v>WTColumnsMetricWT230x44.5</v>
      </c>
      <c r="G450" s="35">
        <v>32.799999999999997</v>
      </c>
      <c r="H450" s="35">
        <v>0.91500000000000004</v>
      </c>
      <c r="I450" s="35">
        <v>2.73</v>
      </c>
      <c r="J450" t="s">
        <v>1246</v>
      </c>
      <c r="K450">
        <v>1</v>
      </c>
      <c r="O450" s="1"/>
    </row>
    <row r="451" spans="2:15" x14ac:dyDescent="0.2">
      <c r="B451" t="s">
        <v>798</v>
      </c>
      <c r="C451" t="s">
        <v>1705</v>
      </c>
      <c r="D451" t="s">
        <v>3517</v>
      </c>
      <c r="E451" t="s">
        <v>3188</v>
      </c>
      <c r="F451" t="str">
        <f t="shared" si="8"/>
        <v>WTColumnsMetricWT230x41</v>
      </c>
      <c r="G451" s="35">
        <v>32.6</v>
      </c>
      <c r="H451" s="35">
        <v>0.84399999999999997</v>
      </c>
      <c r="I451" s="35">
        <v>2.72</v>
      </c>
      <c r="J451" t="s">
        <v>1246</v>
      </c>
      <c r="K451">
        <v>1</v>
      </c>
      <c r="O451" s="1"/>
    </row>
    <row r="452" spans="2:15" x14ac:dyDescent="0.2">
      <c r="B452" t="s">
        <v>798</v>
      </c>
      <c r="C452" t="s">
        <v>1705</v>
      </c>
      <c r="D452" t="s">
        <v>1155</v>
      </c>
      <c r="E452" t="s">
        <v>3189</v>
      </c>
      <c r="F452" t="str">
        <f t="shared" si="8"/>
        <v>WTColumnsMetricWT230x37</v>
      </c>
      <c r="G452" s="35">
        <v>32.4</v>
      </c>
      <c r="H452" s="35">
        <v>0.77200000000000002</v>
      </c>
      <c r="I452" s="35">
        <v>2.7</v>
      </c>
      <c r="J452" t="s">
        <v>1246</v>
      </c>
      <c r="K452">
        <v>1</v>
      </c>
      <c r="O452" s="1"/>
    </row>
    <row r="453" spans="2:15" x14ac:dyDescent="0.2">
      <c r="B453" t="s">
        <v>798</v>
      </c>
      <c r="C453" t="s">
        <v>1705</v>
      </c>
      <c r="D453" t="s">
        <v>1156</v>
      </c>
      <c r="E453" t="s">
        <v>3190</v>
      </c>
      <c r="F453" t="str">
        <f t="shared" si="8"/>
        <v>WTColumnsMetricWT230x34</v>
      </c>
      <c r="G453" s="35">
        <v>29.6</v>
      </c>
      <c r="H453" s="35">
        <v>0.77700000000000002</v>
      </c>
      <c r="I453" s="35">
        <v>2.4700000000000002</v>
      </c>
      <c r="J453" t="s">
        <v>1246</v>
      </c>
      <c r="K453">
        <v>1</v>
      </c>
      <c r="O453" s="1"/>
    </row>
    <row r="454" spans="2:15" x14ac:dyDescent="0.2">
      <c r="B454" t="s">
        <v>798</v>
      </c>
      <c r="C454" t="s">
        <v>1705</v>
      </c>
      <c r="D454" t="s">
        <v>1157</v>
      </c>
      <c r="E454" t="s">
        <v>3191</v>
      </c>
      <c r="F454" t="str">
        <f t="shared" si="8"/>
        <v>WTColumnsMetricWT230x30</v>
      </c>
      <c r="G454" s="35">
        <v>29.4</v>
      </c>
      <c r="H454" s="35">
        <v>0.68</v>
      </c>
      <c r="I454" s="35">
        <v>2.4500000000000002</v>
      </c>
      <c r="J454" t="s">
        <v>1246</v>
      </c>
      <c r="K454">
        <v>1</v>
      </c>
      <c r="O454" s="1"/>
    </row>
    <row r="455" spans="2:15" x14ac:dyDescent="0.2">
      <c r="B455" t="s">
        <v>798</v>
      </c>
      <c r="C455" t="s">
        <v>1705</v>
      </c>
      <c r="D455" t="s">
        <v>3518</v>
      </c>
      <c r="E455" t="s">
        <v>3192</v>
      </c>
      <c r="F455" t="str">
        <f t="shared" si="8"/>
        <v>WTColumnsMetricWT230x26</v>
      </c>
      <c r="G455" s="35">
        <v>29.1</v>
      </c>
      <c r="H455" s="35">
        <v>0.60099999999999998</v>
      </c>
      <c r="I455" s="35">
        <v>2.4300000000000002</v>
      </c>
      <c r="J455" t="s">
        <v>1246</v>
      </c>
      <c r="K455">
        <v>1</v>
      </c>
      <c r="O455" s="1"/>
    </row>
    <row r="456" spans="2:15" x14ac:dyDescent="0.2">
      <c r="B456" t="s">
        <v>798</v>
      </c>
      <c r="C456" t="s">
        <v>1705</v>
      </c>
      <c r="D456" t="s">
        <v>1158</v>
      </c>
      <c r="E456" t="s">
        <v>3700</v>
      </c>
      <c r="F456" t="str">
        <f t="shared" si="8"/>
        <v>WTColumnsMetricWT205x74.5</v>
      </c>
      <c r="G456" s="35">
        <v>37</v>
      </c>
      <c r="H456" s="35">
        <v>1.35</v>
      </c>
      <c r="I456" s="35">
        <v>3.08</v>
      </c>
      <c r="J456" t="s">
        <v>1246</v>
      </c>
      <c r="K456">
        <v>1</v>
      </c>
      <c r="O456" s="1"/>
    </row>
    <row r="457" spans="2:15" x14ac:dyDescent="0.2">
      <c r="B457" t="s">
        <v>798</v>
      </c>
      <c r="C457" t="s">
        <v>1705</v>
      </c>
      <c r="D457" t="s">
        <v>3519</v>
      </c>
      <c r="E457" t="s">
        <v>3193</v>
      </c>
      <c r="F457" t="str">
        <f t="shared" si="8"/>
        <v>WTColumnsMetricWT205x66</v>
      </c>
      <c r="G457" s="35">
        <v>36.799999999999997</v>
      </c>
      <c r="H457" s="35">
        <v>1.21</v>
      </c>
      <c r="I457" s="35">
        <v>3.07</v>
      </c>
      <c r="J457" t="s">
        <v>1246</v>
      </c>
      <c r="K457">
        <v>1</v>
      </c>
      <c r="O457" s="1"/>
    </row>
    <row r="458" spans="2:15" x14ac:dyDescent="0.2">
      <c r="B458" t="s">
        <v>798</v>
      </c>
      <c r="C458" t="s">
        <v>1705</v>
      </c>
      <c r="D458" t="s">
        <v>3520</v>
      </c>
      <c r="E458" t="s">
        <v>3194</v>
      </c>
      <c r="F458" t="str">
        <f t="shared" si="8"/>
        <v>WTColumnsMetricWT205x57</v>
      </c>
      <c r="G458" s="35">
        <v>36.4</v>
      </c>
      <c r="H458" s="35">
        <v>1.06</v>
      </c>
      <c r="I458" s="35">
        <v>3.03</v>
      </c>
      <c r="J458" t="s">
        <v>1246</v>
      </c>
      <c r="K458">
        <v>1</v>
      </c>
      <c r="O458" s="1"/>
    </row>
    <row r="459" spans="2:15" x14ac:dyDescent="0.2">
      <c r="B459" t="s">
        <v>798</v>
      </c>
      <c r="C459" t="s">
        <v>1705</v>
      </c>
      <c r="D459" t="s">
        <v>3521</v>
      </c>
      <c r="E459" t="s">
        <v>3195</v>
      </c>
      <c r="F459" t="str">
        <f t="shared" si="8"/>
        <v>WTColumnsMetricWT205x50</v>
      </c>
      <c r="G459" s="35">
        <v>35.9</v>
      </c>
      <c r="H459" s="35">
        <v>0.93300000000000005</v>
      </c>
      <c r="I459" s="35">
        <v>2.99</v>
      </c>
      <c r="J459" t="s">
        <v>1246</v>
      </c>
      <c r="K459">
        <v>1</v>
      </c>
      <c r="O459" s="1"/>
    </row>
    <row r="460" spans="2:15" x14ac:dyDescent="0.2">
      <c r="B460" t="s">
        <v>798</v>
      </c>
      <c r="C460" t="s">
        <v>1705</v>
      </c>
      <c r="D460" t="s">
        <v>3522</v>
      </c>
      <c r="E460" t="s">
        <v>3701</v>
      </c>
      <c r="F460" t="str">
        <f t="shared" si="8"/>
        <v>WTColumnsMetricWT205x42.5</v>
      </c>
      <c r="G460" s="35">
        <v>30.1</v>
      </c>
      <c r="H460" s="35">
        <v>0.94699999999999995</v>
      </c>
      <c r="I460" s="35">
        <v>2.5099999999999998</v>
      </c>
      <c r="J460" t="s">
        <v>1246</v>
      </c>
      <c r="K460">
        <v>1</v>
      </c>
      <c r="O460" s="1"/>
    </row>
    <row r="461" spans="2:15" x14ac:dyDescent="0.2">
      <c r="B461" t="s">
        <v>798</v>
      </c>
      <c r="C461" t="s">
        <v>1705</v>
      </c>
      <c r="D461" t="s">
        <v>1159</v>
      </c>
      <c r="E461" t="s">
        <v>3196</v>
      </c>
      <c r="F461" t="str">
        <f t="shared" si="8"/>
        <v>WTColumnsMetricWT205x37</v>
      </c>
      <c r="G461" s="35">
        <v>29.8</v>
      </c>
      <c r="H461" s="35">
        <v>0.83899999999999997</v>
      </c>
      <c r="I461" s="35">
        <v>2.48</v>
      </c>
      <c r="J461" t="s">
        <v>1246</v>
      </c>
      <c r="K461">
        <v>1</v>
      </c>
      <c r="O461" s="1"/>
    </row>
    <row r="462" spans="2:15" x14ac:dyDescent="0.2">
      <c r="B462" t="s">
        <v>798</v>
      </c>
      <c r="C462" t="s">
        <v>1705</v>
      </c>
      <c r="D462" t="s">
        <v>3523</v>
      </c>
      <c r="E462" t="s">
        <v>3702</v>
      </c>
      <c r="F462" t="str">
        <f t="shared" si="8"/>
        <v>WTColumnsMetricWT205x33.5</v>
      </c>
      <c r="G462" s="35">
        <v>29.6</v>
      </c>
      <c r="H462" s="35">
        <v>0.76</v>
      </c>
      <c r="I462" s="35">
        <v>2.4700000000000002</v>
      </c>
      <c r="J462" t="s">
        <v>1246</v>
      </c>
      <c r="K462">
        <v>1</v>
      </c>
      <c r="O462" s="1"/>
    </row>
    <row r="463" spans="2:15" x14ac:dyDescent="0.2">
      <c r="B463" t="s">
        <v>798</v>
      </c>
      <c r="C463" t="s">
        <v>1705</v>
      </c>
      <c r="D463" t="s">
        <v>1160</v>
      </c>
      <c r="E463" t="s">
        <v>3197</v>
      </c>
      <c r="F463" t="str">
        <f t="shared" si="8"/>
        <v>WTColumnsMetricWT205x30</v>
      </c>
      <c r="G463" s="35">
        <v>29.4</v>
      </c>
      <c r="H463" s="35">
        <v>0.68</v>
      </c>
      <c r="I463" s="35">
        <v>2.4500000000000002</v>
      </c>
      <c r="J463" t="s">
        <v>1246</v>
      </c>
      <c r="K463">
        <v>1</v>
      </c>
      <c r="O463" s="1"/>
    </row>
    <row r="464" spans="2:15" x14ac:dyDescent="0.2">
      <c r="B464" t="s">
        <v>798</v>
      </c>
      <c r="C464" t="s">
        <v>1705</v>
      </c>
      <c r="D464" t="s">
        <v>1161</v>
      </c>
      <c r="E464" t="s">
        <v>3703</v>
      </c>
      <c r="F464" t="str">
        <f t="shared" si="8"/>
        <v>WTColumnsMetricWT205x26.5</v>
      </c>
      <c r="G464" s="35">
        <v>29.2</v>
      </c>
      <c r="H464" s="35">
        <v>0.61599999999999999</v>
      </c>
      <c r="I464" s="35">
        <v>2.4300000000000002</v>
      </c>
      <c r="J464" t="s">
        <v>1246</v>
      </c>
      <c r="K464">
        <v>1</v>
      </c>
      <c r="O464" s="1"/>
    </row>
    <row r="465" spans="2:15" x14ac:dyDescent="0.2">
      <c r="B465" t="s">
        <v>798</v>
      </c>
      <c r="C465" t="s">
        <v>1705</v>
      </c>
      <c r="D465" t="s">
        <v>3524</v>
      </c>
      <c r="E465" t="s">
        <v>3198</v>
      </c>
      <c r="F465" t="str">
        <f t="shared" si="8"/>
        <v>WTColumnsMetricWT205x23</v>
      </c>
      <c r="G465" s="35">
        <v>26.4</v>
      </c>
      <c r="H465" s="35">
        <v>0.58699999999999997</v>
      </c>
      <c r="I465" s="35">
        <v>2.2000000000000002</v>
      </c>
      <c r="J465" t="s">
        <v>1246</v>
      </c>
      <c r="K465">
        <v>1</v>
      </c>
      <c r="O465" s="1"/>
    </row>
    <row r="466" spans="2:15" x14ac:dyDescent="0.2">
      <c r="B466" t="s">
        <v>798</v>
      </c>
      <c r="C466" t="s">
        <v>1705</v>
      </c>
      <c r="D466" t="s">
        <v>1162</v>
      </c>
      <c r="E466" t="s">
        <v>3704</v>
      </c>
      <c r="F466" t="str">
        <f t="shared" si="8"/>
        <v>WTColumnsMetricWT205x19.5</v>
      </c>
      <c r="G466" s="35">
        <v>26.1</v>
      </c>
      <c r="H466" s="35">
        <v>0.498</v>
      </c>
      <c r="I466" s="35">
        <v>2.1800000000000002</v>
      </c>
      <c r="J466" t="s">
        <v>1246</v>
      </c>
      <c r="K466">
        <v>1</v>
      </c>
      <c r="O466" s="1"/>
    </row>
    <row r="467" spans="2:15" x14ac:dyDescent="0.2">
      <c r="B467" t="s">
        <v>798</v>
      </c>
      <c r="C467" t="s">
        <v>1705</v>
      </c>
      <c r="D467" t="s">
        <v>1163</v>
      </c>
      <c r="E467" t="s">
        <v>3199</v>
      </c>
      <c r="F467" t="str">
        <f t="shared" si="8"/>
        <v>WTColumnsMetricWT180x601</v>
      </c>
      <c r="G467" s="35">
        <v>58.9</v>
      </c>
      <c r="H467" s="35">
        <v>6.86</v>
      </c>
      <c r="I467" s="35">
        <v>4.91</v>
      </c>
      <c r="J467" t="s">
        <v>1246</v>
      </c>
      <c r="K467">
        <v>1</v>
      </c>
      <c r="O467" s="1"/>
    </row>
    <row r="468" spans="2:15" x14ac:dyDescent="0.2">
      <c r="B468" t="s">
        <v>798</v>
      </c>
      <c r="C468" t="s">
        <v>1705</v>
      </c>
      <c r="D468" t="s">
        <v>1164</v>
      </c>
      <c r="E468" t="s">
        <v>3200</v>
      </c>
      <c r="F468" t="str">
        <f t="shared" si="8"/>
        <v>WTColumnsMetricWT180x543</v>
      </c>
      <c r="G468" s="35">
        <v>57.1</v>
      </c>
      <c r="H468" s="35">
        <v>6.39</v>
      </c>
      <c r="I468" s="35">
        <v>4.76</v>
      </c>
      <c r="J468" t="s">
        <v>1246</v>
      </c>
      <c r="K468">
        <v>1</v>
      </c>
      <c r="O468" s="1"/>
    </row>
    <row r="469" spans="2:15" x14ac:dyDescent="0.2">
      <c r="B469" t="s">
        <v>798</v>
      </c>
      <c r="C469" t="s">
        <v>1705</v>
      </c>
      <c r="D469" t="s">
        <v>3525</v>
      </c>
      <c r="E469" t="s">
        <v>3201</v>
      </c>
      <c r="F469" t="str">
        <f t="shared" si="8"/>
        <v>WTColumnsMetricWT180x495</v>
      </c>
      <c r="G469" s="35">
        <v>55.9</v>
      </c>
      <c r="H469" s="35">
        <v>5.95</v>
      </c>
      <c r="I469" s="35">
        <v>4.66</v>
      </c>
      <c r="J469" t="s">
        <v>1246</v>
      </c>
      <c r="K469">
        <v>1</v>
      </c>
      <c r="O469" s="1"/>
    </row>
    <row r="470" spans="2:15" x14ac:dyDescent="0.2">
      <c r="B470" t="s">
        <v>798</v>
      </c>
      <c r="C470" t="s">
        <v>1705</v>
      </c>
      <c r="D470" t="s">
        <v>3526</v>
      </c>
      <c r="E470" t="s">
        <v>3202</v>
      </c>
      <c r="F470" t="str">
        <f t="shared" si="8"/>
        <v>WTColumnsMetricWT180x450</v>
      </c>
      <c r="G470" s="35">
        <v>54.7</v>
      </c>
      <c r="H470" s="35">
        <v>5.53</v>
      </c>
      <c r="I470" s="35">
        <v>4.5599999999999996</v>
      </c>
      <c r="J470" t="s">
        <v>1246</v>
      </c>
      <c r="K470">
        <v>1</v>
      </c>
      <c r="O470" s="1"/>
    </row>
    <row r="471" spans="2:15" x14ac:dyDescent="0.2">
      <c r="B471" t="s">
        <v>798</v>
      </c>
      <c r="C471" t="s">
        <v>1705</v>
      </c>
      <c r="D471" t="s">
        <v>1165</v>
      </c>
      <c r="E471" t="s">
        <v>3203</v>
      </c>
      <c r="F471" t="str">
        <f t="shared" si="8"/>
        <v>WTColumnsMetricWT180x409</v>
      </c>
      <c r="G471" s="35">
        <v>53.5</v>
      </c>
      <c r="H471" s="35">
        <v>5.14</v>
      </c>
      <c r="I471" s="35">
        <v>4.46</v>
      </c>
      <c r="J471" t="s">
        <v>1246</v>
      </c>
      <c r="K471">
        <v>1</v>
      </c>
      <c r="O471" s="1"/>
    </row>
    <row r="472" spans="2:15" x14ac:dyDescent="0.2">
      <c r="B472" t="s">
        <v>798</v>
      </c>
      <c r="C472" t="s">
        <v>1705</v>
      </c>
      <c r="D472" t="s">
        <v>1166</v>
      </c>
      <c r="E472" t="s">
        <v>3204</v>
      </c>
      <c r="F472" t="str">
        <f t="shared" si="8"/>
        <v>WTColumnsMetricWT180x372</v>
      </c>
      <c r="G472" s="35">
        <v>52.5</v>
      </c>
      <c r="H472" s="35">
        <v>4.76</v>
      </c>
      <c r="I472" s="35">
        <v>4.38</v>
      </c>
      <c r="J472" t="s">
        <v>1246</v>
      </c>
      <c r="K472">
        <v>1</v>
      </c>
      <c r="O472" s="1"/>
    </row>
    <row r="473" spans="2:15" x14ac:dyDescent="0.2">
      <c r="B473" t="s">
        <v>798</v>
      </c>
      <c r="C473" t="s">
        <v>1705</v>
      </c>
      <c r="D473" t="s">
        <v>3527</v>
      </c>
      <c r="E473" t="s">
        <v>3705</v>
      </c>
      <c r="F473" t="str">
        <f t="shared" si="8"/>
        <v>WTColumnsMetricWT180x338.5</v>
      </c>
      <c r="G473" s="35">
        <v>51.5</v>
      </c>
      <c r="H473" s="35">
        <v>4.42</v>
      </c>
      <c r="I473" s="35">
        <v>4.29</v>
      </c>
      <c r="J473" t="s">
        <v>1246</v>
      </c>
      <c r="K473">
        <v>1</v>
      </c>
      <c r="O473" s="1"/>
    </row>
    <row r="474" spans="2:15" x14ac:dyDescent="0.2">
      <c r="B474" t="s">
        <v>798</v>
      </c>
      <c r="C474" t="s">
        <v>1705</v>
      </c>
      <c r="D474" t="s">
        <v>1167</v>
      </c>
      <c r="E474" t="s">
        <v>3205</v>
      </c>
      <c r="F474" t="str">
        <f t="shared" si="8"/>
        <v>WTColumnsMetricWT180x317</v>
      </c>
      <c r="G474" s="35">
        <v>51</v>
      </c>
      <c r="H474" s="35">
        <v>4.18</v>
      </c>
      <c r="I474" s="35">
        <v>4.25</v>
      </c>
      <c r="J474" t="s">
        <v>1246</v>
      </c>
      <c r="K474">
        <v>1</v>
      </c>
      <c r="O474" s="1"/>
    </row>
    <row r="475" spans="2:15" x14ac:dyDescent="0.2">
      <c r="B475" t="s">
        <v>798</v>
      </c>
      <c r="C475" t="s">
        <v>1705</v>
      </c>
      <c r="D475" t="s">
        <v>1168</v>
      </c>
      <c r="E475" t="s">
        <v>3206</v>
      </c>
      <c r="F475" t="str">
        <f t="shared" si="8"/>
        <v>WTColumnsMetricWT180x296</v>
      </c>
      <c r="G475" s="35">
        <v>50.4</v>
      </c>
      <c r="H475" s="35">
        <v>3.95</v>
      </c>
      <c r="I475" s="35">
        <v>4.2</v>
      </c>
      <c r="J475" t="s">
        <v>1246</v>
      </c>
      <c r="K475">
        <v>1</v>
      </c>
      <c r="O475" s="1"/>
    </row>
    <row r="476" spans="2:15" x14ac:dyDescent="0.2">
      <c r="B476" t="s">
        <v>798</v>
      </c>
      <c r="C476" t="s">
        <v>1705</v>
      </c>
      <c r="D476" t="s">
        <v>1169</v>
      </c>
      <c r="E476" t="s">
        <v>3706</v>
      </c>
      <c r="F476" t="str">
        <f t="shared" si="8"/>
        <v>WTColumnsMetricWT180x275.5</v>
      </c>
      <c r="G476" s="35">
        <v>49.8</v>
      </c>
      <c r="H476" s="35">
        <v>3.71</v>
      </c>
      <c r="I476" s="35">
        <v>4.1500000000000004</v>
      </c>
      <c r="J476" t="s">
        <v>1246</v>
      </c>
      <c r="K476">
        <v>1</v>
      </c>
      <c r="O476" s="1"/>
    </row>
    <row r="477" spans="2:15" x14ac:dyDescent="0.2">
      <c r="B477" t="s">
        <v>798</v>
      </c>
      <c r="C477" t="s">
        <v>1705</v>
      </c>
      <c r="D477" t="s">
        <v>1170</v>
      </c>
      <c r="E477" t="s">
        <v>3707</v>
      </c>
      <c r="F477" t="str">
        <f t="shared" si="8"/>
        <v>WTColumnsMetricWT180x254.5</v>
      </c>
      <c r="G477" s="35">
        <v>49.2</v>
      </c>
      <c r="H477" s="35">
        <v>3.48</v>
      </c>
      <c r="I477" s="35">
        <v>4.0999999999999996</v>
      </c>
      <c r="J477" t="s">
        <v>1246</v>
      </c>
      <c r="K477">
        <v>1</v>
      </c>
      <c r="O477" s="1"/>
    </row>
    <row r="478" spans="2:15" x14ac:dyDescent="0.2">
      <c r="B478" t="s">
        <v>798</v>
      </c>
      <c r="C478" t="s">
        <v>1705</v>
      </c>
      <c r="D478" t="s">
        <v>3528</v>
      </c>
      <c r="E478" t="s">
        <v>3708</v>
      </c>
      <c r="F478" t="str">
        <f t="shared" si="8"/>
        <v>WTColumnsMetricWT180x231.5</v>
      </c>
      <c r="G478" s="35">
        <v>48.4</v>
      </c>
      <c r="H478" s="35">
        <v>3.21</v>
      </c>
      <c r="I478" s="35">
        <v>4.03</v>
      </c>
      <c r="J478" t="s">
        <v>1246</v>
      </c>
      <c r="K478">
        <v>1</v>
      </c>
      <c r="O478" s="1"/>
    </row>
    <row r="479" spans="2:15" x14ac:dyDescent="0.2">
      <c r="B479" t="s">
        <v>798</v>
      </c>
      <c r="C479" t="s">
        <v>1705</v>
      </c>
      <c r="D479" t="s">
        <v>3529</v>
      </c>
      <c r="E479" t="s">
        <v>3709</v>
      </c>
      <c r="F479" t="str">
        <f t="shared" si="8"/>
        <v>WTColumnsMetricWT180x210.5</v>
      </c>
      <c r="G479" s="35">
        <v>47.8</v>
      </c>
      <c r="H479" s="35">
        <v>2.96</v>
      </c>
      <c r="I479" s="35">
        <v>3.98</v>
      </c>
      <c r="J479" t="s">
        <v>1246</v>
      </c>
      <c r="K479">
        <v>1</v>
      </c>
      <c r="O479" s="1"/>
    </row>
    <row r="480" spans="2:15" x14ac:dyDescent="0.2">
      <c r="B480" t="s">
        <v>798</v>
      </c>
      <c r="C480" t="s">
        <v>1705</v>
      </c>
      <c r="D480" t="s">
        <v>3530</v>
      </c>
      <c r="E480" t="s">
        <v>3207</v>
      </c>
      <c r="F480" t="str">
        <f t="shared" si="8"/>
        <v>WTColumnsMetricWT180x191</v>
      </c>
      <c r="G480" s="35">
        <v>47.3</v>
      </c>
      <c r="H480" s="35">
        <v>2.72</v>
      </c>
      <c r="I480" s="35">
        <v>3.94</v>
      </c>
      <c r="J480" t="s">
        <v>1246</v>
      </c>
      <c r="K480">
        <v>1</v>
      </c>
      <c r="O480" s="1"/>
    </row>
    <row r="481" spans="2:15" x14ac:dyDescent="0.2">
      <c r="B481" t="s">
        <v>798</v>
      </c>
      <c r="C481" t="s">
        <v>1705</v>
      </c>
      <c r="D481" t="s">
        <v>3531</v>
      </c>
      <c r="E481" t="s">
        <v>3710</v>
      </c>
      <c r="F481" t="str">
        <f t="shared" si="8"/>
        <v>WTColumnsMetricWT180x173.5</v>
      </c>
      <c r="G481" s="35">
        <v>46.7</v>
      </c>
      <c r="H481" s="35">
        <v>2.4900000000000002</v>
      </c>
      <c r="I481" s="35">
        <v>3.89</v>
      </c>
      <c r="J481" t="s">
        <v>1246</v>
      </c>
      <c r="K481">
        <v>1</v>
      </c>
      <c r="O481" s="1"/>
    </row>
    <row r="482" spans="2:15" x14ac:dyDescent="0.2">
      <c r="B482" t="s">
        <v>798</v>
      </c>
      <c r="C482" t="s">
        <v>1705</v>
      </c>
      <c r="D482" t="s">
        <v>3532</v>
      </c>
      <c r="E482" t="s">
        <v>3208</v>
      </c>
      <c r="F482" t="str">
        <f t="shared" si="8"/>
        <v>WTColumnsMetricWT180x157</v>
      </c>
      <c r="G482" s="35">
        <v>46.2</v>
      </c>
      <c r="H482" s="35">
        <v>2.2799999999999998</v>
      </c>
      <c r="I482" s="35">
        <v>3.85</v>
      </c>
      <c r="J482" t="s">
        <v>1246</v>
      </c>
      <c r="K482">
        <v>1</v>
      </c>
      <c r="O482" s="1"/>
    </row>
    <row r="483" spans="2:15" x14ac:dyDescent="0.2">
      <c r="B483" t="s">
        <v>798</v>
      </c>
      <c r="C483" t="s">
        <v>1705</v>
      </c>
      <c r="D483" t="s">
        <v>3533</v>
      </c>
      <c r="E483" t="s">
        <v>3711</v>
      </c>
      <c r="F483" t="str">
        <f t="shared" si="8"/>
        <v>WTColumnsMetricWT180x143.5</v>
      </c>
      <c r="G483" s="35">
        <v>45.8</v>
      </c>
      <c r="H483" s="35">
        <v>2.11</v>
      </c>
      <c r="I483" s="35">
        <v>3.82</v>
      </c>
      <c r="J483" t="s">
        <v>1246</v>
      </c>
      <c r="K483">
        <v>1</v>
      </c>
      <c r="O483" s="1"/>
    </row>
    <row r="484" spans="2:15" x14ac:dyDescent="0.2">
      <c r="B484" t="s">
        <v>798</v>
      </c>
      <c r="C484" t="s">
        <v>1705</v>
      </c>
      <c r="D484" t="s">
        <v>1171</v>
      </c>
      <c r="E484" t="s">
        <v>3209</v>
      </c>
      <c r="F484" t="str">
        <f t="shared" si="8"/>
        <v>WTColumnsMetricWT180x131</v>
      </c>
      <c r="G484" s="35">
        <v>45.5</v>
      </c>
      <c r="H484" s="35">
        <v>1.93</v>
      </c>
      <c r="I484" s="35">
        <v>3.79</v>
      </c>
      <c r="J484" t="s">
        <v>1246</v>
      </c>
      <c r="K484">
        <v>1</v>
      </c>
      <c r="O484" s="1"/>
    </row>
    <row r="485" spans="2:15" x14ac:dyDescent="0.2">
      <c r="B485" t="s">
        <v>798</v>
      </c>
      <c r="C485" t="s">
        <v>1705</v>
      </c>
      <c r="D485" t="s">
        <v>3534</v>
      </c>
      <c r="E485" t="s">
        <v>3712</v>
      </c>
      <c r="F485" t="str">
        <f t="shared" si="8"/>
        <v>WTColumnsMetricWT180x118.5</v>
      </c>
      <c r="G485" s="35">
        <v>45.1</v>
      </c>
      <c r="H485" s="35">
        <v>1.76</v>
      </c>
      <c r="I485" s="35">
        <v>3.76</v>
      </c>
      <c r="J485" t="s">
        <v>1246</v>
      </c>
      <c r="K485">
        <v>1</v>
      </c>
      <c r="O485" s="1"/>
    </row>
    <row r="486" spans="2:15" x14ac:dyDescent="0.2">
      <c r="B486" t="s">
        <v>798</v>
      </c>
      <c r="C486" t="s">
        <v>1705</v>
      </c>
      <c r="D486" t="s">
        <v>3535</v>
      </c>
      <c r="E486" t="s">
        <v>3210</v>
      </c>
      <c r="F486" t="str">
        <f t="shared" si="8"/>
        <v>WTColumnsMetricWT180x108</v>
      </c>
      <c r="G486" s="35">
        <v>44.7</v>
      </c>
      <c r="H486" s="35">
        <v>1.62</v>
      </c>
      <c r="I486" s="35">
        <v>3.73</v>
      </c>
      <c r="J486" t="s">
        <v>1246</v>
      </c>
      <c r="K486">
        <v>1</v>
      </c>
      <c r="O486" s="1"/>
    </row>
    <row r="487" spans="2:15" x14ac:dyDescent="0.2">
      <c r="B487" t="s">
        <v>798</v>
      </c>
      <c r="C487" t="s">
        <v>1705</v>
      </c>
      <c r="D487" t="s">
        <v>1172</v>
      </c>
      <c r="E487" t="s">
        <v>3211</v>
      </c>
      <c r="F487" t="str">
        <f t="shared" si="8"/>
        <v>WTColumnsMetricWT180x98</v>
      </c>
      <c r="G487" s="35">
        <v>43</v>
      </c>
      <c r="H487" s="35">
        <v>1.53</v>
      </c>
      <c r="I487" s="35">
        <v>3.58</v>
      </c>
      <c r="J487" t="s">
        <v>1246</v>
      </c>
      <c r="K487">
        <v>1</v>
      </c>
      <c r="O487" s="1"/>
    </row>
    <row r="488" spans="2:15" x14ac:dyDescent="0.2">
      <c r="B488" t="s">
        <v>798</v>
      </c>
      <c r="C488" t="s">
        <v>1705</v>
      </c>
      <c r="D488" t="s">
        <v>1173</v>
      </c>
      <c r="E488" t="s">
        <v>3713</v>
      </c>
      <c r="F488" t="str">
        <f t="shared" si="8"/>
        <v>WTColumnsMetricWT180x89.5</v>
      </c>
      <c r="G488" s="35">
        <v>42.8</v>
      </c>
      <c r="H488" s="35">
        <v>1.4</v>
      </c>
      <c r="I488" s="35">
        <v>3.57</v>
      </c>
      <c r="J488" t="s">
        <v>1246</v>
      </c>
      <c r="K488">
        <v>1</v>
      </c>
      <c r="O488" s="1"/>
    </row>
    <row r="489" spans="2:15" x14ac:dyDescent="0.2">
      <c r="B489" t="s">
        <v>798</v>
      </c>
      <c r="C489" t="s">
        <v>1705</v>
      </c>
      <c r="D489" t="s">
        <v>3536</v>
      </c>
      <c r="E489" t="s">
        <v>3212</v>
      </c>
      <c r="F489" t="str">
        <f t="shared" si="8"/>
        <v>WTColumnsMetricWT180x81</v>
      </c>
      <c r="G489" s="35">
        <v>42.4</v>
      </c>
      <c r="H489" s="35">
        <v>1.29</v>
      </c>
      <c r="I489" s="35">
        <v>3.53</v>
      </c>
      <c r="J489" t="s">
        <v>1246</v>
      </c>
      <c r="K489">
        <v>1</v>
      </c>
      <c r="O489" s="1"/>
    </row>
    <row r="490" spans="2:15" x14ac:dyDescent="0.2">
      <c r="B490" t="s">
        <v>798</v>
      </c>
      <c r="C490" t="s">
        <v>1705</v>
      </c>
      <c r="D490" t="s">
        <v>3537</v>
      </c>
      <c r="E490" t="s">
        <v>3714</v>
      </c>
      <c r="F490" t="str">
        <f t="shared" si="8"/>
        <v>WTColumnsMetricWT180x73.5</v>
      </c>
      <c r="G490" s="35">
        <v>42.3</v>
      </c>
      <c r="H490" s="35">
        <v>1.17</v>
      </c>
      <c r="I490" s="35">
        <v>3.53</v>
      </c>
      <c r="J490" t="s">
        <v>1246</v>
      </c>
      <c r="K490">
        <v>1</v>
      </c>
      <c r="O490" s="1"/>
    </row>
    <row r="491" spans="2:15" x14ac:dyDescent="0.2">
      <c r="B491" t="s">
        <v>798</v>
      </c>
      <c r="C491" t="s">
        <v>1705</v>
      </c>
      <c r="D491" t="s">
        <v>1174</v>
      </c>
      <c r="E491" t="s">
        <v>3213</v>
      </c>
      <c r="F491" t="str">
        <f t="shared" si="8"/>
        <v>WTColumnsMetricWT180x67</v>
      </c>
      <c r="G491" s="35">
        <v>41.9</v>
      </c>
      <c r="H491" s="35">
        <v>1.07</v>
      </c>
      <c r="I491" s="35">
        <v>3.49</v>
      </c>
      <c r="J491" t="s">
        <v>1246</v>
      </c>
      <c r="K491">
        <v>1</v>
      </c>
      <c r="O491" s="1"/>
    </row>
    <row r="492" spans="2:15" x14ac:dyDescent="0.2">
      <c r="B492" t="s">
        <v>798</v>
      </c>
      <c r="C492" t="s">
        <v>1705</v>
      </c>
      <c r="D492" t="s">
        <v>1175</v>
      </c>
      <c r="E492" t="s">
        <v>3214</v>
      </c>
      <c r="F492" t="str">
        <f t="shared" si="8"/>
        <v>WTColumnsMetricWT180x61</v>
      </c>
      <c r="G492" s="35">
        <v>33.799999999999997</v>
      </c>
      <c r="H492" s="35">
        <v>1.21</v>
      </c>
      <c r="I492" s="35">
        <v>2.82</v>
      </c>
      <c r="J492" t="s">
        <v>1246</v>
      </c>
      <c r="K492">
        <v>1</v>
      </c>
      <c r="O492" s="1"/>
    </row>
    <row r="493" spans="2:15" x14ac:dyDescent="0.2">
      <c r="B493" t="s">
        <v>798</v>
      </c>
      <c r="C493" t="s">
        <v>1705</v>
      </c>
      <c r="D493" t="s">
        <v>1176</v>
      </c>
      <c r="E493" t="s">
        <v>3215</v>
      </c>
      <c r="F493" t="str">
        <f t="shared" si="8"/>
        <v>WTColumnsMetricWT180x55</v>
      </c>
      <c r="G493" s="35">
        <v>33.700000000000003</v>
      </c>
      <c r="H493" s="35">
        <v>1.1000000000000001</v>
      </c>
      <c r="I493" s="35">
        <v>2.81</v>
      </c>
      <c r="J493" t="s">
        <v>1246</v>
      </c>
      <c r="K493">
        <v>1</v>
      </c>
      <c r="O493" s="1"/>
    </row>
    <row r="494" spans="2:15" x14ac:dyDescent="0.2">
      <c r="B494" t="s">
        <v>798</v>
      </c>
      <c r="C494" t="s">
        <v>1705</v>
      </c>
      <c r="D494" t="s">
        <v>1177</v>
      </c>
      <c r="E494" t="s">
        <v>3715</v>
      </c>
      <c r="F494" t="str">
        <f t="shared" si="8"/>
        <v>WTColumnsMetricWT180x50.5</v>
      </c>
      <c r="G494" s="35">
        <v>33.299999999999997</v>
      </c>
      <c r="H494" s="35">
        <v>1.02</v>
      </c>
      <c r="I494" s="35">
        <v>2.78</v>
      </c>
      <c r="J494" t="s">
        <v>1246</v>
      </c>
      <c r="K494">
        <v>1</v>
      </c>
      <c r="O494" s="1"/>
    </row>
    <row r="495" spans="2:15" x14ac:dyDescent="0.2">
      <c r="B495" t="s">
        <v>798</v>
      </c>
      <c r="C495" t="s">
        <v>1705</v>
      </c>
      <c r="D495" t="s">
        <v>3538</v>
      </c>
      <c r="E495" t="s">
        <v>3716</v>
      </c>
      <c r="F495" t="str">
        <f t="shared" si="8"/>
        <v>WTColumnsMetricWT180x45.5</v>
      </c>
      <c r="G495" s="35">
        <v>33.1</v>
      </c>
      <c r="H495" s="35">
        <v>0.92100000000000004</v>
      </c>
      <c r="I495" s="35">
        <v>2.76</v>
      </c>
      <c r="J495" t="s">
        <v>1246</v>
      </c>
      <c r="K495">
        <v>1</v>
      </c>
      <c r="O495" s="1"/>
    </row>
    <row r="496" spans="2:15" x14ac:dyDescent="0.2">
      <c r="B496" t="s">
        <v>798</v>
      </c>
      <c r="C496" t="s">
        <v>1705</v>
      </c>
      <c r="D496" t="s">
        <v>3539</v>
      </c>
      <c r="E496" t="s">
        <v>3717</v>
      </c>
      <c r="F496" t="str">
        <f t="shared" si="8"/>
        <v>WTColumnsMetricWT180x39.5</v>
      </c>
      <c r="G496" s="35">
        <v>29.3</v>
      </c>
      <c r="H496" s="35">
        <v>0.90400000000000003</v>
      </c>
      <c r="I496" s="35">
        <v>2.44</v>
      </c>
      <c r="J496" t="s">
        <v>1246</v>
      </c>
      <c r="K496">
        <v>1</v>
      </c>
      <c r="O496" s="1"/>
    </row>
    <row r="497" spans="2:15" x14ac:dyDescent="0.2">
      <c r="B497" t="s">
        <v>798</v>
      </c>
      <c r="C497" t="s">
        <v>1705</v>
      </c>
      <c r="D497" t="s">
        <v>1178</v>
      </c>
      <c r="E497" t="s">
        <v>3216</v>
      </c>
      <c r="F497" t="str">
        <f t="shared" si="8"/>
        <v>WTColumnsMetricWT180x36</v>
      </c>
      <c r="G497" s="35">
        <v>29.1</v>
      </c>
      <c r="H497" s="35">
        <v>0.82499999999999996</v>
      </c>
      <c r="I497" s="35">
        <v>2.4300000000000002</v>
      </c>
      <c r="J497" t="s">
        <v>1246</v>
      </c>
      <c r="K497">
        <v>1</v>
      </c>
      <c r="O497" s="1"/>
    </row>
    <row r="498" spans="2:15" x14ac:dyDescent="0.2">
      <c r="B498" t="s">
        <v>798</v>
      </c>
      <c r="C498" t="s">
        <v>1705</v>
      </c>
      <c r="D498" t="s">
        <v>3540</v>
      </c>
      <c r="E498" t="s">
        <v>3217</v>
      </c>
      <c r="F498" t="str">
        <f t="shared" si="8"/>
        <v>WTColumnsMetricWT180x32</v>
      </c>
      <c r="G498" s="35">
        <v>28.9</v>
      </c>
      <c r="H498" s="35">
        <v>0.74399999999999999</v>
      </c>
      <c r="I498" s="35">
        <v>2.41</v>
      </c>
      <c r="J498" t="s">
        <v>1246</v>
      </c>
      <c r="K498">
        <v>1</v>
      </c>
      <c r="O498" s="1"/>
    </row>
    <row r="499" spans="2:15" x14ac:dyDescent="0.2">
      <c r="B499" t="s">
        <v>798</v>
      </c>
      <c r="C499" t="s">
        <v>1705</v>
      </c>
      <c r="D499" t="s">
        <v>1179</v>
      </c>
      <c r="E499" t="s">
        <v>3718</v>
      </c>
      <c r="F499" t="str">
        <f t="shared" ref="F499:F562" si="9">SUBSTITUTE(B499&amp;C499&amp;E499," ","")</f>
        <v>WTColumnsMetricWT180x28.5</v>
      </c>
      <c r="G499" s="35">
        <v>27</v>
      </c>
      <c r="H499" s="35">
        <v>0.70399999999999996</v>
      </c>
      <c r="I499" s="35">
        <v>2.25</v>
      </c>
      <c r="J499" t="s">
        <v>1246</v>
      </c>
      <c r="K499">
        <v>1</v>
      </c>
      <c r="O499" s="1"/>
    </row>
    <row r="500" spans="2:15" x14ac:dyDescent="0.2">
      <c r="B500" t="s">
        <v>798</v>
      </c>
      <c r="C500" t="s">
        <v>1705</v>
      </c>
      <c r="D500" t="s">
        <v>1180</v>
      </c>
      <c r="E500" t="s">
        <v>3719</v>
      </c>
      <c r="F500" t="str">
        <f t="shared" si="9"/>
        <v>WTColumnsMetricWT180x25.5</v>
      </c>
      <c r="G500" s="35">
        <v>26.9</v>
      </c>
      <c r="H500" s="35">
        <v>0.63200000000000001</v>
      </c>
      <c r="I500" s="35">
        <v>2.2400000000000002</v>
      </c>
      <c r="J500" t="s">
        <v>1246</v>
      </c>
      <c r="K500">
        <v>1</v>
      </c>
      <c r="O500" s="1"/>
    </row>
    <row r="501" spans="2:15" x14ac:dyDescent="0.2">
      <c r="B501" t="s">
        <v>798</v>
      </c>
      <c r="C501" t="s">
        <v>1705</v>
      </c>
      <c r="D501" t="s">
        <v>1181</v>
      </c>
      <c r="E501" t="s">
        <v>3720</v>
      </c>
      <c r="F501" t="str">
        <f t="shared" si="9"/>
        <v>WTColumnsMetricWT180x22.5</v>
      </c>
      <c r="G501" s="35">
        <v>26.7</v>
      </c>
      <c r="H501" s="35">
        <v>0.56200000000000006</v>
      </c>
      <c r="I501" s="35">
        <v>2.23</v>
      </c>
      <c r="J501" t="s">
        <v>1246</v>
      </c>
      <c r="K501">
        <v>1</v>
      </c>
      <c r="O501" s="1"/>
    </row>
    <row r="502" spans="2:15" x14ac:dyDescent="0.2">
      <c r="B502" t="s">
        <v>798</v>
      </c>
      <c r="C502" t="s">
        <v>1705</v>
      </c>
      <c r="D502" t="s">
        <v>1182</v>
      </c>
      <c r="E502" t="s">
        <v>3721</v>
      </c>
      <c r="F502" t="str">
        <f t="shared" si="9"/>
        <v>WTColumnsMetricWT180x19.5</v>
      </c>
      <c r="G502" s="35">
        <v>23.4</v>
      </c>
      <c r="H502" s="35">
        <v>0.55600000000000005</v>
      </c>
      <c r="I502" s="35">
        <v>1.95</v>
      </c>
      <c r="J502" t="s">
        <v>1246</v>
      </c>
      <c r="K502">
        <v>1</v>
      </c>
      <c r="O502" s="1"/>
    </row>
    <row r="503" spans="2:15" x14ac:dyDescent="0.2">
      <c r="B503" t="s">
        <v>798</v>
      </c>
      <c r="C503" t="s">
        <v>1705</v>
      </c>
      <c r="D503" t="s">
        <v>1183</v>
      </c>
      <c r="E503" t="s">
        <v>3722</v>
      </c>
      <c r="F503" t="str">
        <f t="shared" si="9"/>
        <v>WTColumnsMetricWT180x16.5</v>
      </c>
      <c r="G503" s="35">
        <v>23.1</v>
      </c>
      <c r="H503" s="35">
        <v>0.47599999999999998</v>
      </c>
      <c r="I503" s="35">
        <v>1.93</v>
      </c>
      <c r="J503" t="s">
        <v>1246</v>
      </c>
      <c r="K503">
        <v>1</v>
      </c>
      <c r="O503" s="1"/>
    </row>
    <row r="504" spans="2:15" x14ac:dyDescent="0.2">
      <c r="B504" t="s">
        <v>798</v>
      </c>
      <c r="C504" t="s">
        <v>1705</v>
      </c>
      <c r="D504" t="s">
        <v>1184</v>
      </c>
      <c r="E504" t="s">
        <v>3218</v>
      </c>
      <c r="F504" t="str">
        <f t="shared" si="9"/>
        <v>WTColumnsMetricWT155x250</v>
      </c>
      <c r="G504" s="35">
        <v>42.8</v>
      </c>
      <c r="H504" s="35">
        <v>3.93</v>
      </c>
      <c r="I504" s="35">
        <v>3.57</v>
      </c>
      <c r="J504" t="s">
        <v>1246</v>
      </c>
      <c r="K504">
        <v>1</v>
      </c>
      <c r="O504" s="1"/>
    </row>
    <row r="505" spans="2:15" x14ac:dyDescent="0.2">
      <c r="B505" t="s">
        <v>798</v>
      </c>
      <c r="C505" t="s">
        <v>1705</v>
      </c>
      <c r="D505" t="s">
        <v>3541</v>
      </c>
      <c r="E505" t="s">
        <v>3219</v>
      </c>
      <c r="F505" t="str">
        <f t="shared" si="9"/>
        <v>WTColumnsMetricWT155x227</v>
      </c>
      <c r="G505" s="35">
        <v>41.9</v>
      </c>
      <c r="H505" s="35">
        <v>3.64</v>
      </c>
      <c r="I505" s="35">
        <v>3.49</v>
      </c>
      <c r="J505" t="s">
        <v>1246</v>
      </c>
      <c r="K505">
        <v>1</v>
      </c>
      <c r="O505" s="1"/>
    </row>
    <row r="506" spans="2:15" x14ac:dyDescent="0.2">
      <c r="B506" t="s">
        <v>798</v>
      </c>
      <c r="C506" t="s">
        <v>1705</v>
      </c>
      <c r="D506" t="s">
        <v>3542</v>
      </c>
      <c r="E506" t="s">
        <v>3723</v>
      </c>
      <c r="F506" t="str">
        <f t="shared" si="9"/>
        <v>WTColumnsMetricWT155x207.5</v>
      </c>
      <c r="G506" s="35">
        <v>41.3</v>
      </c>
      <c r="H506" s="35">
        <v>3.38</v>
      </c>
      <c r="I506" s="35">
        <v>3.44</v>
      </c>
      <c r="J506" t="s">
        <v>1246</v>
      </c>
      <c r="K506">
        <v>1</v>
      </c>
      <c r="O506" s="1"/>
    </row>
    <row r="507" spans="2:15" x14ac:dyDescent="0.2">
      <c r="B507" t="s">
        <v>798</v>
      </c>
      <c r="C507" t="s">
        <v>1705</v>
      </c>
      <c r="D507" t="s">
        <v>1185</v>
      </c>
      <c r="E507" t="s">
        <v>3724</v>
      </c>
      <c r="F507" t="str">
        <f t="shared" si="9"/>
        <v>WTColumnsMetricWT155x187.5</v>
      </c>
      <c r="G507" s="35">
        <v>40.700000000000003</v>
      </c>
      <c r="H507" s="35">
        <v>3.1</v>
      </c>
      <c r="I507" s="35">
        <v>3.39</v>
      </c>
      <c r="J507" t="s">
        <v>1246</v>
      </c>
      <c r="K507">
        <v>1</v>
      </c>
      <c r="O507" s="1"/>
    </row>
    <row r="508" spans="2:15" x14ac:dyDescent="0.2">
      <c r="B508" t="s">
        <v>798</v>
      </c>
      <c r="C508" t="s">
        <v>1705</v>
      </c>
      <c r="D508" t="s">
        <v>1186</v>
      </c>
      <c r="E508" t="s">
        <v>3220</v>
      </c>
      <c r="F508" t="str">
        <f t="shared" si="9"/>
        <v>WTColumnsMetricWT155x171</v>
      </c>
      <c r="G508" s="35">
        <v>40.1</v>
      </c>
      <c r="H508" s="35">
        <v>2.87</v>
      </c>
      <c r="I508" s="35">
        <v>3.34</v>
      </c>
      <c r="J508" t="s">
        <v>1246</v>
      </c>
      <c r="K508">
        <v>1</v>
      </c>
      <c r="O508" s="1"/>
    </row>
    <row r="509" spans="2:15" x14ac:dyDescent="0.2">
      <c r="B509" t="s">
        <v>798</v>
      </c>
      <c r="C509" t="s">
        <v>1705</v>
      </c>
      <c r="D509" t="s">
        <v>1187</v>
      </c>
      <c r="E509" t="s">
        <v>3725</v>
      </c>
      <c r="F509" t="str">
        <f t="shared" si="9"/>
        <v>WTColumnsMetricWT155x156.5</v>
      </c>
      <c r="G509" s="35">
        <v>39.5</v>
      </c>
      <c r="H509" s="35">
        <v>2.66</v>
      </c>
      <c r="I509" s="35">
        <v>3.29</v>
      </c>
      <c r="J509" t="s">
        <v>1246</v>
      </c>
      <c r="K509">
        <v>1</v>
      </c>
      <c r="O509" s="1"/>
    </row>
    <row r="510" spans="2:15" x14ac:dyDescent="0.2">
      <c r="B510" t="s">
        <v>798</v>
      </c>
      <c r="C510" t="s">
        <v>1705</v>
      </c>
      <c r="D510" t="s">
        <v>1188</v>
      </c>
      <c r="E510" t="s">
        <v>3726</v>
      </c>
      <c r="F510" t="str">
        <f t="shared" si="9"/>
        <v>WTColumnsMetricWT155x141.5</v>
      </c>
      <c r="G510" s="35">
        <v>39</v>
      </c>
      <c r="H510" s="35">
        <v>2.44</v>
      </c>
      <c r="I510" s="35">
        <v>3.25</v>
      </c>
      <c r="J510" t="s">
        <v>1246</v>
      </c>
      <c r="K510">
        <v>1</v>
      </c>
      <c r="O510" s="1"/>
    </row>
    <row r="511" spans="2:15" x14ac:dyDescent="0.2">
      <c r="B511" t="s">
        <v>798</v>
      </c>
      <c r="C511" t="s">
        <v>1705</v>
      </c>
      <c r="D511" t="s">
        <v>1189</v>
      </c>
      <c r="E511" t="s">
        <v>3727</v>
      </c>
      <c r="F511" t="str">
        <f t="shared" si="9"/>
        <v>WTColumnsMetricWT155x126.5</v>
      </c>
      <c r="G511" s="35">
        <v>38.5</v>
      </c>
      <c r="H511" s="35">
        <v>2.21</v>
      </c>
      <c r="I511" s="35">
        <v>3.21</v>
      </c>
      <c r="J511" t="s">
        <v>1246</v>
      </c>
      <c r="K511">
        <v>1</v>
      </c>
      <c r="O511" s="1"/>
    </row>
    <row r="512" spans="2:15" x14ac:dyDescent="0.2">
      <c r="B512" t="s">
        <v>798</v>
      </c>
      <c r="C512" t="s">
        <v>1705</v>
      </c>
      <c r="D512" t="s">
        <v>1190</v>
      </c>
      <c r="E512" t="s">
        <v>3728</v>
      </c>
      <c r="F512" t="str">
        <f t="shared" si="9"/>
        <v>WTColumnsMetricWT155x112.5</v>
      </c>
      <c r="G512" s="35">
        <v>37.9</v>
      </c>
      <c r="H512" s="35">
        <v>2.0099999999999998</v>
      </c>
      <c r="I512" s="35">
        <v>3.16</v>
      </c>
      <c r="J512" t="s">
        <v>1246</v>
      </c>
      <c r="K512">
        <v>1</v>
      </c>
      <c r="O512" s="1"/>
    </row>
    <row r="513" spans="2:15" x14ac:dyDescent="0.2">
      <c r="B513" t="s">
        <v>798</v>
      </c>
      <c r="C513" t="s">
        <v>1705</v>
      </c>
      <c r="D513" t="s">
        <v>1191</v>
      </c>
      <c r="E513" t="s">
        <v>3221</v>
      </c>
      <c r="F513" t="str">
        <f t="shared" si="9"/>
        <v>WTColumnsMetricWT155x101</v>
      </c>
      <c r="G513" s="35">
        <v>37.5</v>
      </c>
      <c r="H513" s="35">
        <v>1.81</v>
      </c>
      <c r="I513" s="35">
        <v>3.13</v>
      </c>
      <c r="J513" t="s">
        <v>1246</v>
      </c>
      <c r="K513">
        <v>1</v>
      </c>
      <c r="O513" s="1"/>
    </row>
    <row r="514" spans="2:15" x14ac:dyDescent="0.2">
      <c r="B514" t="s">
        <v>798</v>
      </c>
      <c r="C514" t="s">
        <v>1705</v>
      </c>
      <c r="D514" t="s">
        <v>1192</v>
      </c>
      <c r="E514" t="s">
        <v>3729</v>
      </c>
      <c r="F514" t="str">
        <f t="shared" si="9"/>
        <v>WTColumnsMetricWT155x89.5</v>
      </c>
      <c r="G514" s="35">
        <v>37</v>
      </c>
      <c r="H514" s="35">
        <v>1.62</v>
      </c>
      <c r="I514" s="35">
        <v>3.08</v>
      </c>
      <c r="J514" t="s">
        <v>1246</v>
      </c>
      <c r="K514">
        <v>1</v>
      </c>
      <c r="O514" s="1"/>
    </row>
    <row r="515" spans="2:15" x14ac:dyDescent="0.2">
      <c r="B515" t="s">
        <v>798</v>
      </c>
      <c r="C515" t="s">
        <v>1705</v>
      </c>
      <c r="D515" t="s">
        <v>1193</v>
      </c>
      <c r="E515" t="s">
        <v>3222</v>
      </c>
      <c r="F515" t="str">
        <f t="shared" si="9"/>
        <v>WTColumnsMetricWT155x79</v>
      </c>
      <c r="G515" s="35">
        <v>36.5</v>
      </c>
      <c r="H515" s="35">
        <v>1.45</v>
      </c>
      <c r="I515" s="35">
        <v>3.04</v>
      </c>
      <c r="J515" t="s">
        <v>1246</v>
      </c>
      <c r="K515">
        <v>1</v>
      </c>
      <c r="O515" s="1"/>
    </row>
    <row r="516" spans="2:15" x14ac:dyDescent="0.2">
      <c r="B516" t="s">
        <v>798</v>
      </c>
      <c r="C516" t="s">
        <v>1705</v>
      </c>
      <c r="D516" t="s">
        <v>1194</v>
      </c>
      <c r="E516" t="s">
        <v>3730</v>
      </c>
      <c r="F516" t="str">
        <f t="shared" si="9"/>
        <v>WTColumnsMetricWT155x71.5</v>
      </c>
      <c r="G516" s="35">
        <v>36.299999999999997</v>
      </c>
      <c r="H516" s="35">
        <v>1.32</v>
      </c>
      <c r="I516" s="35">
        <v>3.03</v>
      </c>
      <c r="J516" t="s">
        <v>1246</v>
      </c>
      <c r="K516">
        <v>1</v>
      </c>
      <c r="O516" s="1"/>
    </row>
    <row r="517" spans="2:15" x14ac:dyDescent="0.2">
      <c r="B517" t="s">
        <v>798</v>
      </c>
      <c r="C517" t="s">
        <v>1705</v>
      </c>
      <c r="D517" t="s">
        <v>3543</v>
      </c>
      <c r="E517" t="s">
        <v>3731</v>
      </c>
      <c r="F517" t="str">
        <f t="shared" si="9"/>
        <v>WTColumnsMetricWT155x64.5</v>
      </c>
      <c r="G517" s="35">
        <v>36</v>
      </c>
      <c r="H517" s="35">
        <v>1.21</v>
      </c>
      <c r="I517" s="35">
        <v>3</v>
      </c>
      <c r="J517" t="s">
        <v>1246</v>
      </c>
      <c r="K517">
        <v>1</v>
      </c>
      <c r="O517" s="1"/>
    </row>
    <row r="518" spans="2:15" x14ac:dyDescent="0.2">
      <c r="B518" t="s">
        <v>798</v>
      </c>
      <c r="C518" t="s">
        <v>1705</v>
      </c>
      <c r="D518" t="s">
        <v>3544</v>
      </c>
      <c r="E518" t="s">
        <v>3732</v>
      </c>
      <c r="F518" t="str">
        <f t="shared" si="9"/>
        <v>WTColumnsMetricWT155x58.5</v>
      </c>
      <c r="G518" s="35">
        <v>35.799999999999997</v>
      </c>
      <c r="H518" s="35">
        <v>1.1000000000000001</v>
      </c>
      <c r="I518" s="35">
        <v>2.98</v>
      </c>
      <c r="J518" t="s">
        <v>1246</v>
      </c>
      <c r="K518">
        <v>1</v>
      </c>
      <c r="O518" s="1"/>
    </row>
    <row r="519" spans="2:15" x14ac:dyDescent="0.2">
      <c r="B519" t="s">
        <v>798</v>
      </c>
      <c r="C519" t="s">
        <v>1705</v>
      </c>
      <c r="D519" t="s">
        <v>1195</v>
      </c>
      <c r="E519" t="s">
        <v>3733</v>
      </c>
      <c r="F519" t="str">
        <f t="shared" si="9"/>
        <v>WTColumnsMetricWT155x53.5</v>
      </c>
      <c r="G519" s="35">
        <v>35.5</v>
      </c>
      <c r="H519" s="35">
        <v>1.01</v>
      </c>
      <c r="I519" s="35">
        <v>2.96</v>
      </c>
      <c r="J519" t="s">
        <v>1246</v>
      </c>
      <c r="K519">
        <v>1</v>
      </c>
      <c r="O519" s="1"/>
    </row>
    <row r="520" spans="2:15" x14ac:dyDescent="0.2">
      <c r="B520" t="s">
        <v>798</v>
      </c>
      <c r="C520" t="s">
        <v>1705</v>
      </c>
      <c r="D520" t="s">
        <v>3545</v>
      </c>
      <c r="E520" t="s">
        <v>3223</v>
      </c>
      <c r="F520" t="str">
        <f t="shared" si="9"/>
        <v>WTColumnsMetricWT155x43</v>
      </c>
      <c r="G520" s="35">
        <v>35.4</v>
      </c>
      <c r="H520" s="35">
        <v>0.91800000000000004</v>
      </c>
      <c r="I520" s="35">
        <v>2.95</v>
      </c>
      <c r="J520" t="s">
        <v>1246</v>
      </c>
      <c r="K520">
        <v>1</v>
      </c>
      <c r="O520" s="1"/>
    </row>
    <row r="521" spans="2:15" x14ac:dyDescent="0.2">
      <c r="B521" t="s">
        <v>798</v>
      </c>
      <c r="C521" t="s">
        <v>1705</v>
      </c>
      <c r="D521" t="s">
        <v>1196</v>
      </c>
      <c r="E521" t="s">
        <v>3734</v>
      </c>
      <c r="F521" t="str">
        <f t="shared" si="9"/>
        <v>WTColumnsMetricWT155x48.5</v>
      </c>
      <c r="G521" s="35">
        <v>31.5</v>
      </c>
      <c r="H521" s="35">
        <v>0.92100000000000004</v>
      </c>
      <c r="I521" s="35">
        <v>2.63</v>
      </c>
      <c r="J521" t="s">
        <v>1246</v>
      </c>
      <c r="K521">
        <v>1</v>
      </c>
      <c r="O521" s="1"/>
    </row>
    <row r="522" spans="2:15" x14ac:dyDescent="0.2">
      <c r="B522" t="s">
        <v>798</v>
      </c>
      <c r="C522" t="s">
        <v>1705</v>
      </c>
      <c r="D522" t="s">
        <v>3546</v>
      </c>
      <c r="E522" t="s">
        <v>3735</v>
      </c>
      <c r="F522" t="str">
        <f t="shared" si="9"/>
        <v>WTColumnsMetricWT155x39.5</v>
      </c>
      <c r="G522" s="35">
        <v>31.4</v>
      </c>
      <c r="H522" s="35">
        <v>0.84399999999999997</v>
      </c>
      <c r="I522" s="35">
        <v>2.62</v>
      </c>
      <c r="J522" t="s">
        <v>1246</v>
      </c>
      <c r="K522">
        <v>1</v>
      </c>
      <c r="O522" s="1"/>
    </row>
    <row r="523" spans="2:15" x14ac:dyDescent="0.2">
      <c r="B523" t="s">
        <v>798</v>
      </c>
      <c r="C523" t="s">
        <v>1705</v>
      </c>
      <c r="D523" t="s">
        <v>1197</v>
      </c>
      <c r="E523" t="s">
        <v>3224</v>
      </c>
      <c r="F523" t="str">
        <f t="shared" si="9"/>
        <v>WTColumnsMetricWT155x37</v>
      </c>
      <c r="G523" s="35">
        <v>27.6</v>
      </c>
      <c r="H523" s="35">
        <v>0.90600000000000003</v>
      </c>
      <c r="I523" s="35">
        <v>2.2999999999999998</v>
      </c>
      <c r="J523" t="s">
        <v>1246</v>
      </c>
      <c r="K523">
        <v>1</v>
      </c>
      <c r="O523" s="1"/>
    </row>
    <row r="524" spans="2:15" x14ac:dyDescent="0.2">
      <c r="B524" t="s">
        <v>798</v>
      </c>
      <c r="C524" t="s">
        <v>1705</v>
      </c>
      <c r="D524" t="s">
        <v>3547</v>
      </c>
      <c r="E524" t="s">
        <v>3736</v>
      </c>
      <c r="F524" t="str">
        <f t="shared" si="9"/>
        <v>WTColumnsMetricWT155x33.5</v>
      </c>
      <c r="G524" s="35">
        <v>27.5</v>
      </c>
      <c r="H524" s="35">
        <v>0.81799999999999995</v>
      </c>
      <c r="I524" s="35">
        <v>2.29</v>
      </c>
      <c r="J524" t="s">
        <v>1246</v>
      </c>
      <c r="K524">
        <v>1</v>
      </c>
      <c r="O524" s="1"/>
    </row>
    <row r="525" spans="2:15" x14ac:dyDescent="0.2">
      <c r="B525" t="s">
        <v>798</v>
      </c>
      <c r="C525" t="s">
        <v>1705</v>
      </c>
      <c r="D525" t="s">
        <v>1198</v>
      </c>
      <c r="E525" t="s">
        <v>3225</v>
      </c>
      <c r="F525" t="str">
        <f t="shared" si="9"/>
        <v>WTColumnsMetricWT155x30</v>
      </c>
      <c r="G525" s="35">
        <v>27.2</v>
      </c>
      <c r="H525" s="35">
        <v>0.73499999999999999</v>
      </c>
      <c r="I525" s="35">
        <v>2.27</v>
      </c>
      <c r="J525" t="s">
        <v>1246</v>
      </c>
      <c r="K525">
        <v>1</v>
      </c>
      <c r="O525" s="1"/>
    </row>
    <row r="526" spans="2:15" x14ac:dyDescent="0.2">
      <c r="B526" t="s">
        <v>798</v>
      </c>
      <c r="C526" t="s">
        <v>1705</v>
      </c>
      <c r="D526" t="s">
        <v>3548</v>
      </c>
      <c r="E526" t="s">
        <v>3226</v>
      </c>
      <c r="F526" t="str">
        <f t="shared" si="9"/>
        <v>WTColumnsMetricWT155x26</v>
      </c>
      <c r="G526" s="35">
        <v>25</v>
      </c>
      <c r="H526" s="35">
        <v>0.7</v>
      </c>
      <c r="I526" s="35">
        <v>2.08</v>
      </c>
      <c r="J526" t="s">
        <v>1246</v>
      </c>
      <c r="K526">
        <v>1</v>
      </c>
      <c r="O526" s="1"/>
    </row>
    <row r="527" spans="2:15" x14ac:dyDescent="0.2">
      <c r="B527" t="s">
        <v>798</v>
      </c>
      <c r="C527" t="s">
        <v>1705</v>
      </c>
      <c r="D527" t="s">
        <v>1199</v>
      </c>
      <c r="E527" t="s">
        <v>3737</v>
      </c>
      <c r="F527" t="str">
        <f t="shared" si="9"/>
        <v>WTColumnsMetricWT155x22.5</v>
      </c>
      <c r="G527" s="35">
        <v>24.8</v>
      </c>
      <c r="H527" s="35">
        <v>0.60499999999999998</v>
      </c>
      <c r="I527" s="35">
        <v>2.0699999999999998</v>
      </c>
      <c r="J527" t="s">
        <v>1246</v>
      </c>
      <c r="K527">
        <v>1</v>
      </c>
      <c r="O527" s="1"/>
    </row>
    <row r="528" spans="2:15" x14ac:dyDescent="0.2">
      <c r="B528" t="s">
        <v>798</v>
      </c>
      <c r="C528" t="s">
        <v>1705</v>
      </c>
      <c r="D528" t="s">
        <v>1200</v>
      </c>
      <c r="E528" t="s">
        <v>3738</v>
      </c>
      <c r="F528" t="str">
        <f t="shared" si="9"/>
        <v>WTColumnsMetricWT155x19.5</v>
      </c>
      <c r="G528" s="35">
        <v>24.6</v>
      </c>
      <c r="H528" s="35">
        <v>0.52800000000000002</v>
      </c>
      <c r="I528" s="35">
        <v>2.0499999999999998</v>
      </c>
      <c r="J528" t="s">
        <v>1246</v>
      </c>
      <c r="K528">
        <v>1</v>
      </c>
      <c r="O528" s="1"/>
    </row>
    <row r="529" spans="2:15" x14ac:dyDescent="0.2">
      <c r="B529" t="s">
        <v>798</v>
      </c>
      <c r="C529" t="s">
        <v>1705</v>
      </c>
      <c r="D529" t="s">
        <v>1201</v>
      </c>
      <c r="E529" t="s">
        <v>3739</v>
      </c>
      <c r="F529" t="str">
        <f t="shared" si="9"/>
        <v>WTColumnsMetricWT155x16.5</v>
      </c>
      <c r="G529" s="35">
        <v>19.899999999999999</v>
      </c>
      <c r="H529" s="35">
        <v>0.55300000000000005</v>
      </c>
      <c r="I529" s="35">
        <v>1.66</v>
      </c>
      <c r="J529" t="s">
        <v>1246</v>
      </c>
      <c r="K529">
        <v>1</v>
      </c>
      <c r="O529" s="1"/>
    </row>
    <row r="530" spans="2:15" x14ac:dyDescent="0.2">
      <c r="B530" t="s">
        <v>798</v>
      </c>
      <c r="C530" t="s">
        <v>1705</v>
      </c>
      <c r="D530" t="s">
        <v>3549</v>
      </c>
      <c r="E530" t="s">
        <v>3227</v>
      </c>
      <c r="F530" t="str">
        <f t="shared" si="9"/>
        <v>WTColumnsMetricWT155x14</v>
      </c>
      <c r="G530" s="35">
        <v>19.7</v>
      </c>
      <c r="H530" s="35">
        <v>0.48199999999999998</v>
      </c>
      <c r="I530" s="35">
        <v>1.64</v>
      </c>
      <c r="J530" t="s">
        <v>1246</v>
      </c>
      <c r="K530">
        <v>1</v>
      </c>
      <c r="O530" s="1"/>
    </row>
    <row r="531" spans="2:15" x14ac:dyDescent="0.2">
      <c r="B531" t="s">
        <v>798</v>
      </c>
      <c r="C531" t="s">
        <v>1705</v>
      </c>
      <c r="D531" t="s">
        <v>1202</v>
      </c>
      <c r="E531" t="s">
        <v>3228</v>
      </c>
      <c r="F531" t="str">
        <f t="shared" si="9"/>
        <v>WTColumnsMetricWT155x12</v>
      </c>
      <c r="G531" s="35">
        <v>19.5</v>
      </c>
      <c r="H531" s="35">
        <v>0.41</v>
      </c>
      <c r="I531" s="35">
        <v>1.63</v>
      </c>
      <c r="J531" t="s">
        <v>1246</v>
      </c>
      <c r="K531">
        <v>1</v>
      </c>
      <c r="O531" s="1"/>
    </row>
    <row r="532" spans="2:15" x14ac:dyDescent="0.2">
      <c r="B532" t="s">
        <v>798</v>
      </c>
      <c r="C532" t="s">
        <v>1705</v>
      </c>
      <c r="D532" t="s">
        <v>1203</v>
      </c>
      <c r="E532" t="s">
        <v>3740</v>
      </c>
      <c r="F532" t="str">
        <f t="shared" si="9"/>
        <v>WTColumnsMetricWT155x10.5</v>
      </c>
      <c r="G532" s="35">
        <v>19.399999999999999</v>
      </c>
      <c r="H532" s="35">
        <v>0.36099999999999999</v>
      </c>
      <c r="I532" s="35">
        <v>1.62</v>
      </c>
      <c r="J532" t="s">
        <v>1246</v>
      </c>
      <c r="K532">
        <v>1</v>
      </c>
      <c r="O532" s="1"/>
    </row>
    <row r="533" spans="2:15" x14ac:dyDescent="0.2">
      <c r="B533" t="s">
        <v>798</v>
      </c>
      <c r="C533" t="s">
        <v>1705</v>
      </c>
      <c r="D533" t="s">
        <v>1204</v>
      </c>
      <c r="E533" t="s">
        <v>3741</v>
      </c>
      <c r="F533" t="str">
        <f t="shared" si="9"/>
        <v>WTColumnsMetricWT125x83.5</v>
      </c>
      <c r="G533" s="35">
        <v>31.6</v>
      </c>
      <c r="H533" s="35">
        <v>1.77</v>
      </c>
      <c r="I533" s="35">
        <v>2.63</v>
      </c>
      <c r="J533" t="s">
        <v>1246</v>
      </c>
      <c r="K533">
        <v>1</v>
      </c>
      <c r="O533" s="1"/>
    </row>
    <row r="534" spans="2:15" x14ac:dyDescent="0.2">
      <c r="B534" t="s">
        <v>798</v>
      </c>
      <c r="C534" t="s">
        <v>1705</v>
      </c>
      <c r="D534" t="s">
        <v>1205</v>
      </c>
      <c r="E534" t="s">
        <v>3742</v>
      </c>
      <c r="F534" t="str">
        <f t="shared" si="9"/>
        <v>WTColumnsMetricWT125x74.5</v>
      </c>
      <c r="G534" s="35">
        <v>31.1</v>
      </c>
      <c r="H534" s="35">
        <v>1.61</v>
      </c>
      <c r="I534" s="35">
        <v>2.59</v>
      </c>
      <c r="J534" t="s">
        <v>1246</v>
      </c>
      <c r="K534">
        <v>1</v>
      </c>
      <c r="O534" s="1"/>
    </row>
    <row r="535" spans="2:15" x14ac:dyDescent="0.2">
      <c r="B535" t="s">
        <v>798</v>
      </c>
      <c r="C535" t="s">
        <v>1705</v>
      </c>
      <c r="D535" t="s">
        <v>1206</v>
      </c>
      <c r="E535" t="s">
        <v>3743</v>
      </c>
      <c r="F535" t="str">
        <f t="shared" si="9"/>
        <v>WTColumnsMetricWT125x65.5</v>
      </c>
      <c r="G535" s="35">
        <v>30.8</v>
      </c>
      <c r="H535" s="35">
        <v>1.43</v>
      </c>
      <c r="I535" s="35">
        <v>2.57</v>
      </c>
      <c r="J535" t="s">
        <v>1246</v>
      </c>
      <c r="K535">
        <v>1</v>
      </c>
      <c r="O535" s="1"/>
    </row>
    <row r="536" spans="2:15" x14ac:dyDescent="0.2">
      <c r="B536" t="s">
        <v>798</v>
      </c>
      <c r="C536" t="s">
        <v>1705</v>
      </c>
      <c r="D536" t="s">
        <v>3550</v>
      </c>
      <c r="E536" t="s">
        <v>3744</v>
      </c>
      <c r="F536" t="str">
        <f t="shared" si="9"/>
        <v>WTColumnsMetricWT125x57.5</v>
      </c>
      <c r="G536" s="35">
        <v>30.4</v>
      </c>
      <c r="H536" s="35">
        <v>1.27</v>
      </c>
      <c r="I536" s="35">
        <v>2.5299999999999998</v>
      </c>
      <c r="J536" t="s">
        <v>1246</v>
      </c>
      <c r="K536">
        <v>1</v>
      </c>
      <c r="O536" s="1"/>
    </row>
    <row r="537" spans="2:15" x14ac:dyDescent="0.2">
      <c r="B537" t="s">
        <v>798</v>
      </c>
      <c r="C537" t="s">
        <v>1705</v>
      </c>
      <c r="D537" t="s">
        <v>1207</v>
      </c>
      <c r="E537" t="s">
        <v>3745</v>
      </c>
      <c r="F537" t="str">
        <f t="shared" si="9"/>
        <v>WTColumnsMetricWT125x50.5</v>
      </c>
      <c r="G537" s="35">
        <v>30</v>
      </c>
      <c r="H537" s="35">
        <v>1.1299999999999999</v>
      </c>
      <c r="I537" s="35">
        <v>2.5</v>
      </c>
      <c r="J537" t="s">
        <v>1246</v>
      </c>
      <c r="K537">
        <v>1</v>
      </c>
      <c r="O537" s="1"/>
    </row>
    <row r="538" spans="2:15" x14ac:dyDescent="0.2">
      <c r="B538" t="s">
        <v>798</v>
      </c>
      <c r="C538" t="s">
        <v>1705</v>
      </c>
      <c r="D538" t="s">
        <v>1208</v>
      </c>
      <c r="E538" t="s">
        <v>3746</v>
      </c>
      <c r="F538" t="str">
        <f t="shared" si="9"/>
        <v>WTColumnsMetricWT125x44.5</v>
      </c>
      <c r="G538" s="35">
        <v>29.8</v>
      </c>
      <c r="H538" s="35">
        <v>1.01</v>
      </c>
      <c r="I538" s="35">
        <v>2.48</v>
      </c>
      <c r="J538" t="s">
        <v>1246</v>
      </c>
      <c r="K538">
        <v>1</v>
      </c>
      <c r="O538" s="1"/>
    </row>
    <row r="539" spans="2:15" x14ac:dyDescent="0.2">
      <c r="B539" t="s">
        <v>798</v>
      </c>
      <c r="C539" t="s">
        <v>1705</v>
      </c>
      <c r="D539" t="s">
        <v>1209</v>
      </c>
      <c r="E539" t="s">
        <v>3229</v>
      </c>
      <c r="F539" t="str">
        <f t="shared" si="9"/>
        <v>WTColumnsMetricWT125x40</v>
      </c>
      <c r="G539" s="35">
        <v>29.5</v>
      </c>
      <c r="H539" s="35">
        <v>0.91500000000000004</v>
      </c>
      <c r="I539" s="35">
        <v>2.46</v>
      </c>
      <c r="J539" t="s">
        <v>1246</v>
      </c>
      <c r="K539">
        <v>1</v>
      </c>
      <c r="O539" s="1"/>
    </row>
    <row r="540" spans="2:15" x14ac:dyDescent="0.2">
      <c r="B540" t="s">
        <v>798</v>
      </c>
      <c r="C540" t="s">
        <v>1705</v>
      </c>
      <c r="D540" t="s">
        <v>3551</v>
      </c>
      <c r="E540" t="s">
        <v>3747</v>
      </c>
      <c r="F540" t="str">
        <f t="shared" si="9"/>
        <v>WTColumnsMetricWT125x36.5</v>
      </c>
      <c r="G540" s="35">
        <v>29.4</v>
      </c>
      <c r="H540" s="35">
        <v>0.83299999999999996</v>
      </c>
      <c r="I540" s="35">
        <v>2.4500000000000002</v>
      </c>
      <c r="J540" t="s">
        <v>1246</v>
      </c>
      <c r="K540">
        <v>1</v>
      </c>
      <c r="O540" s="1"/>
    </row>
    <row r="541" spans="2:15" x14ac:dyDescent="0.2">
      <c r="B541" t="s">
        <v>798</v>
      </c>
      <c r="C541" t="s">
        <v>1705</v>
      </c>
      <c r="D541" t="s">
        <v>3552</v>
      </c>
      <c r="E541" t="s">
        <v>3748</v>
      </c>
      <c r="F541" t="str">
        <f t="shared" si="9"/>
        <v>WTColumnsMetricWT125x33.5</v>
      </c>
      <c r="G541" s="35">
        <v>25.5</v>
      </c>
      <c r="H541" s="35">
        <v>0.88200000000000001</v>
      </c>
      <c r="I541" s="35">
        <v>2.13</v>
      </c>
      <c r="J541" t="s">
        <v>1246</v>
      </c>
      <c r="K541">
        <v>1</v>
      </c>
      <c r="O541" s="1"/>
    </row>
    <row r="542" spans="2:15" x14ac:dyDescent="0.2">
      <c r="B542" t="s">
        <v>798</v>
      </c>
      <c r="C542" t="s">
        <v>1705</v>
      </c>
      <c r="D542" t="s">
        <v>3553</v>
      </c>
      <c r="E542" t="s">
        <v>3230</v>
      </c>
      <c r="F542" t="str">
        <f t="shared" si="9"/>
        <v>WTColumnsMetricWT125x29</v>
      </c>
      <c r="G542" s="35">
        <v>25.3</v>
      </c>
      <c r="H542" s="35">
        <v>0.77100000000000002</v>
      </c>
      <c r="I542" s="35">
        <v>2.11</v>
      </c>
      <c r="J542" t="s">
        <v>1246</v>
      </c>
      <c r="K542">
        <v>1</v>
      </c>
      <c r="O542" s="1"/>
    </row>
    <row r="543" spans="2:15" x14ac:dyDescent="0.2">
      <c r="B543" t="s">
        <v>798</v>
      </c>
      <c r="C543" t="s">
        <v>1705</v>
      </c>
      <c r="D543" t="s">
        <v>3554</v>
      </c>
      <c r="E543" t="s">
        <v>3749</v>
      </c>
      <c r="F543" t="str">
        <f t="shared" si="9"/>
        <v>WTColumnsMetricWT125x24.5</v>
      </c>
      <c r="G543" s="35">
        <v>25.1</v>
      </c>
      <c r="H543" s="35">
        <v>0.65700000000000003</v>
      </c>
      <c r="I543" s="35">
        <v>2.09</v>
      </c>
      <c r="J543" t="s">
        <v>1246</v>
      </c>
      <c r="K543">
        <v>1</v>
      </c>
      <c r="O543" s="1"/>
    </row>
    <row r="544" spans="2:15" x14ac:dyDescent="0.2">
      <c r="B544" t="s">
        <v>798</v>
      </c>
      <c r="C544" t="s">
        <v>1705</v>
      </c>
      <c r="D544" t="s">
        <v>1210</v>
      </c>
      <c r="E544" t="s">
        <v>3750</v>
      </c>
      <c r="F544" t="str">
        <f t="shared" si="9"/>
        <v>WTColumnsMetricWT125x22.5</v>
      </c>
      <c r="G544" s="35">
        <v>21.6</v>
      </c>
      <c r="H544" s="35">
        <v>0.69399999999999995</v>
      </c>
      <c r="I544" s="35">
        <v>1.8</v>
      </c>
      <c r="J544" t="s">
        <v>1246</v>
      </c>
      <c r="K544">
        <v>1</v>
      </c>
      <c r="O544" s="1"/>
    </row>
    <row r="545" spans="2:15" x14ac:dyDescent="0.2">
      <c r="B545" t="s">
        <v>798</v>
      </c>
      <c r="C545" t="s">
        <v>1705</v>
      </c>
      <c r="D545" t="s">
        <v>1211</v>
      </c>
      <c r="E545" t="s">
        <v>3751</v>
      </c>
      <c r="F545" t="str">
        <f t="shared" si="9"/>
        <v>WTColumnsMetricWT125x19.5</v>
      </c>
      <c r="G545" s="35">
        <v>21.3</v>
      </c>
      <c r="H545" s="35">
        <v>0.61</v>
      </c>
      <c r="I545" s="35">
        <v>1.78</v>
      </c>
      <c r="J545" t="s">
        <v>1246</v>
      </c>
      <c r="K545">
        <v>1</v>
      </c>
      <c r="O545" s="1"/>
    </row>
    <row r="546" spans="2:15" x14ac:dyDescent="0.2">
      <c r="B546" t="s">
        <v>798</v>
      </c>
      <c r="C546" t="s">
        <v>1705</v>
      </c>
      <c r="D546" t="s">
        <v>1212</v>
      </c>
      <c r="E546" t="s">
        <v>3752</v>
      </c>
      <c r="F546" t="str">
        <f t="shared" si="9"/>
        <v>WTColumnsMetricWT125x16.5</v>
      </c>
      <c r="G546" s="35">
        <v>21.2</v>
      </c>
      <c r="H546" s="35">
        <v>0.51900000000000002</v>
      </c>
      <c r="I546" s="35">
        <v>1.77</v>
      </c>
      <c r="J546" t="s">
        <v>1246</v>
      </c>
      <c r="K546">
        <v>1</v>
      </c>
      <c r="O546" s="1"/>
    </row>
    <row r="547" spans="2:15" x14ac:dyDescent="0.2">
      <c r="B547" t="s">
        <v>798</v>
      </c>
      <c r="C547" t="s">
        <v>1705</v>
      </c>
      <c r="D547" t="s">
        <v>3555</v>
      </c>
      <c r="E547" t="s">
        <v>3231</v>
      </c>
      <c r="F547" t="str">
        <f t="shared" si="9"/>
        <v>WTColumnsMetricWT125x14</v>
      </c>
      <c r="G547" s="35">
        <v>17.8</v>
      </c>
      <c r="H547" s="35">
        <v>0.53400000000000003</v>
      </c>
      <c r="I547" s="35">
        <v>1.48</v>
      </c>
      <c r="J547" t="s">
        <v>1246</v>
      </c>
      <c r="K547">
        <v>1</v>
      </c>
      <c r="O547" s="1"/>
    </row>
    <row r="548" spans="2:15" x14ac:dyDescent="0.2">
      <c r="B548" t="s">
        <v>798</v>
      </c>
      <c r="C548" t="s">
        <v>1705</v>
      </c>
      <c r="D548" t="s">
        <v>3556</v>
      </c>
      <c r="E548" t="s">
        <v>3753</v>
      </c>
      <c r="F548" t="str">
        <f t="shared" si="9"/>
        <v>WTColumnsMetricWT125x12.5</v>
      </c>
      <c r="G548" s="35">
        <v>17.7</v>
      </c>
      <c r="H548" s="35">
        <v>0.48</v>
      </c>
      <c r="I548" s="35">
        <v>1.48</v>
      </c>
      <c r="J548" t="s">
        <v>1246</v>
      </c>
      <c r="K548">
        <v>1</v>
      </c>
      <c r="O548" s="1"/>
    </row>
    <row r="549" spans="2:15" x14ac:dyDescent="0.2">
      <c r="B549" t="s">
        <v>798</v>
      </c>
      <c r="C549" t="s">
        <v>1705</v>
      </c>
      <c r="D549" t="s">
        <v>3557</v>
      </c>
      <c r="E549" t="s">
        <v>3232</v>
      </c>
      <c r="F549" t="str">
        <f t="shared" si="9"/>
        <v>WTColumnsMetricWT125x11</v>
      </c>
      <c r="G549" s="35">
        <v>17.5</v>
      </c>
      <c r="H549" s="35">
        <v>0.42899999999999999</v>
      </c>
      <c r="I549" s="35">
        <v>1.46</v>
      </c>
      <c r="J549" t="s">
        <v>1246</v>
      </c>
      <c r="K549">
        <v>1</v>
      </c>
      <c r="O549" s="1"/>
    </row>
    <row r="550" spans="2:15" x14ac:dyDescent="0.2">
      <c r="B550" t="s">
        <v>798</v>
      </c>
      <c r="C550" t="s">
        <v>1705</v>
      </c>
      <c r="D550" t="s">
        <v>1213</v>
      </c>
      <c r="E550" t="s">
        <v>3233</v>
      </c>
      <c r="F550" t="str">
        <f t="shared" si="9"/>
        <v>WTColumnsMetricWT125x9</v>
      </c>
      <c r="G550" s="35">
        <v>17.3</v>
      </c>
      <c r="H550" s="35">
        <v>0.34699999999999998</v>
      </c>
      <c r="I550" s="35">
        <v>1.44</v>
      </c>
      <c r="J550" t="s">
        <v>1246</v>
      </c>
      <c r="K550">
        <v>1</v>
      </c>
      <c r="O550" s="1"/>
    </row>
    <row r="551" spans="2:15" x14ac:dyDescent="0.2">
      <c r="B551" t="s">
        <v>798</v>
      </c>
      <c r="C551" t="s">
        <v>1705</v>
      </c>
      <c r="D551" t="s">
        <v>3558</v>
      </c>
      <c r="E551" t="s">
        <v>3234</v>
      </c>
      <c r="F551" t="str">
        <f t="shared" si="9"/>
        <v>WTColumnsMetricWT100x50</v>
      </c>
      <c r="G551" s="35">
        <v>25</v>
      </c>
      <c r="H551" s="35">
        <v>1.34</v>
      </c>
      <c r="I551" s="35">
        <v>2.08</v>
      </c>
      <c r="J551" t="s">
        <v>1246</v>
      </c>
      <c r="K551">
        <v>1</v>
      </c>
      <c r="O551" s="1"/>
    </row>
    <row r="552" spans="2:15" x14ac:dyDescent="0.2">
      <c r="B552" t="s">
        <v>798</v>
      </c>
      <c r="C552" t="s">
        <v>1705</v>
      </c>
      <c r="D552" t="s">
        <v>1214</v>
      </c>
      <c r="E552" t="s">
        <v>3235</v>
      </c>
      <c r="F552" t="str">
        <f t="shared" si="9"/>
        <v>WTColumnsMetricWT100x43</v>
      </c>
      <c r="G552" s="35">
        <v>24.6</v>
      </c>
      <c r="H552" s="35">
        <v>1.18</v>
      </c>
      <c r="I552" s="35">
        <v>2.0499999999999998</v>
      </c>
      <c r="J552" t="s">
        <v>1246</v>
      </c>
      <c r="K552">
        <v>1</v>
      </c>
      <c r="O552" s="1"/>
    </row>
    <row r="553" spans="2:15" x14ac:dyDescent="0.2">
      <c r="B553" t="s">
        <v>798</v>
      </c>
      <c r="C553" t="s">
        <v>1705</v>
      </c>
      <c r="D553" t="s">
        <v>1215</v>
      </c>
      <c r="E553" t="s">
        <v>3754</v>
      </c>
      <c r="F553" t="str">
        <f t="shared" si="9"/>
        <v>WTColumnsMetricWT100x35.5</v>
      </c>
      <c r="G553" s="35">
        <v>24.1</v>
      </c>
      <c r="H553" s="35">
        <v>0.996</v>
      </c>
      <c r="I553" s="35">
        <v>2.0099999999999998</v>
      </c>
      <c r="J553" t="s">
        <v>1246</v>
      </c>
      <c r="K553">
        <v>1</v>
      </c>
      <c r="O553" s="1"/>
    </row>
    <row r="554" spans="2:15" x14ac:dyDescent="0.2">
      <c r="B554" t="s">
        <v>798</v>
      </c>
      <c r="C554" t="s">
        <v>1705</v>
      </c>
      <c r="D554" t="s">
        <v>1216</v>
      </c>
      <c r="E554" t="s">
        <v>3755</v>
      </c>
      <c r="F554" t="str">
        <f t="shared" si="9"/>
        <v>WTColumnsMetricWT100x29.5</v>
      </c>
      <c r="G554" s="35">
        <v>23.8</v>
      </c>
      <c r="H554" s="35">
        <v>0.84</v>
      </c>
      <c r="I554" s="35">
        <v>1.98</v>
      </c>
      <c r="J554" t="s">
        <v>1246</v>
      </c>
      <c r="K554">
        <v>1</v>
      </c>
      <c r="O554" s="1"/>
    </row>
    <row r="555" spans="2:15" x14ac:dyDescent="0.2">
      <c r="B555" t="s">
        <v>798</v>
      </c>
      <c r="C555" t="s">
        <v>1705</v>
      </c>
      <c r="D555" t="s">
        <v>3559</v>
      </c>
      <c r="E555" t="s">
        <v>3236</v>
      </c>
      <c r="F555" t="str">
        <f t="shared" si="9"/>
        <v>WTColumnsMetricWT100x26</v>
      </c>
      <c r="G555" s="35">
        <v>23.6</v>
      </c>
      <c r="H555" s="35">
        <v>0.74199999999999999</v>
      </c>
      <c r="I555" s="35">
        <v>1.97</v>
      </c>
      <c r="J555" t="s">
        <v>1246</v>
      </c>
      <c r="K555">
        <v>1</v>
      </c>
      <c r="O555" s="1"/>
    </row>
    <row r="556" spans="2:15" x14ac:dyDescent="0.2">
      <c r="B556" t="s">
        <v>798</v>
      </c>
      <c r="C556" t="s">
        <v>1705</v>
      </c>
      <c r="D556" t="s">
        <v>3560</v>
      </c>
      <c r="E556" t="s">
        <v>3237</v>
      </c>
      <c r="F556" t="str">
        <f t="shared" si="9"/>
        <v>WTColumnsMetricWT100x23</v>
      </c>
      <c r="G556" s="35">
        <v>23.4</v>
      </c>
      <c r="H556" s="35">
        <v>0.66200000000000003</v>
      </c>
      <c r="I556" s="35">
        <v>1.95</v>
      </c>
      <c r="J556" t="s">
        <v>1246</v>
      </c>
      <c r="K556">
        <v>1</v>
      </c>
      <c r="O556" s="1"/>
    </row>
    <row r="557" spans="2:15" x14ac:dyDescent="0.2">
      <c r="B557" t="s">
        <v>798</v>
      </c>
      <c r="C557" t="s">
        <v>1705</v>
      </c>
      <c r="D557" t="s">
        <v>1217</v>
      </c>
      <c r="E557" t="s">
        <v>3238</v>
      </c>
      <c r="F557" t="str">
        <f t="shared" si="9"/>
        <v>WTColumnsMetricWT100x21</v>
      </c>
      <c r="G557" s="35">
        <v>20.7</v>
      </c>
      <c r="H557" s="35">
        <v>0.67600000000000005</v>
      </c>
      <c r="I557" s="35">
        <v>1.73</v>
      </c>
      <c r="J557" t="s">
        <v>1246</v>
      </c>
      <c r="K557">
        <v>1</v>
      </c>
      <c r="O557" s="1"/>
    </row>
    <row r="558" spans="2:15" x14ac:dyDescent="0.2">
      <c r="B558" t="s">
        <v>798</v>
      </c>
      <c r="C558" t="s">
        <v>1705</v>
      </c>
      <c r="D558" t="s">
        <v>1218</v>
      </c>
      <c r="E558" t="s">
        <v>3239</v>
      </c>
      <c r="F558" t="str">
        <f t="shared" si="9"/>
        <v>WTColumnsMetricWT100x18</v>
      </c>
      <c r="G558" s="35">
        <v>20.5</v>
      </c>
      <c r="H558" s="35">
        <v>0.58499999999999996</v>
      </c>
      <c r="I558" s="35">
        <v>1.71</v>
      </c>
      <c r="J558" t="s">
        <v>1246</v>
      </c>
      <c r="K558">
        <v>1</v>
      </c>
      <c r="O558" s="1"/>
    </row>
    <row r="559" spans="2:15" x14ac:dyDescent="0.2">
      <c r="B559" t="s">
        <v>798</v>
      </c>
      <c r="C559" t="s">
        <v>1705</v>
      </c>
      <c r="D559" t="s">
        <v>3561</v>
      </c>
      <c r="E559" t="s">
        <v>3756</v>
      </c>
      <c r="F559" t="str">
        <f t="shared" si="9"/>
        <v>WTColumnsMetricWT100x15.5</v>
      </c>
      <c r="G559" s="35">
        <v>18.399999999999999</v>
      </c>
      <c r="H559" s="35">
        <v>0.57099999999999995</v>
      </c>
      <c r="I559" s="35">
        <v>1.53</v>
      </c>
      <c r="J559" t="s">
        <v>1246</v>
      </c>
      <c r="K559">
        <v>1</v>
      </c>
      <c r="O559" s="1"/>
    </row>
    <row r="560" spans="2:15" x14ac:dyDescent="0.2">
      <c r="B560" t="s">
        <v>798</v>
      </c>
      <c r="C560" t="s">
        <v>1705</v>
      </c>
      <c r="D560" t="s">
        <v>1219</v>
      </c>
      <c r="E560" t="s">
        <v>3757</v>
      </c>
      <c r="F560" t="str">
        <f t="shared" si="9"/>
        <v>WTColumnsMetricWT100x13.5</v>
      </c>
      <c r="G560" s="35">
        <v>18.2</v>
      </c>
      <c r="H560" s="35">
        <v>0.495</v>
      </c>
      <c r="I560" s="35">
        <v>1.52</v>
      </c>
      <c r="J560" t="s">
        <v>1246</v>
      </c>
      <c r="K560">
        <v>1</v>
      </c>
      <c r="O560" s="1"/>
    </row>
    <row r="561" spans="2:15" x14ac:dyDescent="0.2">
      <c r="B561" t="s">
        <v>798</v>
      </c>
      <c r="C561" t="s">
        <v>1705</v>
      </c>
      <c r="D561" t="s">
        <v>3562</v>
      </c>
      <c r="E561" t="s">
        <v>3240</v>
      </c>
      <c r="F561" t="str">
        <f t="shared" si="9"/>
        <v>WTColumnsMetricWT100x11</v>
      </c>
      <c r="G561" s="35">
        <v>15.7</v>
      </c>
      <c r="H561" s="35">
        <v>0.47799999999999998</v>
      </c>
      <c r="I561" s="35">
        <v>1.31</v>
      </c>
      <c r="J561" t="s">
        <v>1246</v>
      </c>
      <c r="K561">
        <v>1</v>
      </c>
      <c r="O561" s="1"/>
    </row>
    <row r="562" spans="2:15" x14ac:dyDescent="0.2">
      <c r="B562" t="s">
        <v>798</v>
      </c>
      <c r="C562" t="s">
        <v>1705</v>
      </c>
      <c r="D562" t="s">
        <v>3563</v>
      </c>
      <c r="E562" t="s">
        <v>3758</v>
      </c>
      <c r="F562" t="str">
        <f t="shared" si="9"/>
        <v>WTColumnsMetricWT100x9.5</v>
      </c>
      <c r="G562" s="35">
        <v>15.6</v>
      </c>
      <c r="H562" s="35">
        <v>0.41699999999999998</v>
      </c>
      <c r="I562" s="35">
        <v>1.3</v>
      </c>
      <c r="J562" t="s">
        <v>1246</v>
      </c>
      <c r="K562">
        <v>1</v>
      </c>
      <c r="O562" s="1"/>
    </row>
    <row r="563" spans="2:15" x14ac:dyDescent="0.2">
      <c r="B563" t="s">
        <v>798</v>
      </c>
      <c r="C563" t="s">
        <v>1705</v>
      </c>
      <c r="D563" t="s">
        <v>1220</v>
      </c>
      <c r="E563" t="s">
        <v>3759</v>
      </c>
      <c r="F563" t="str">
        <f t="shared" ref="F563:F573" si="10">SUBSTITUTE(B563&amp;C563&amp;E563," ","")</f>
        <v>WTColumnsMetricWT100x7.5</v>
      </c>
      <c r="G563" s="35">
        <v>15.4</v>
      </c>
      <c r="H563" s="35">
        <v>0.32500000000000001</v>
      </c>
      <c r="I563" s="35">
        <v>1.28</v>
      </c>
      <c r="J563" t="s">
        <v>1246</v>
      </c>
      <c r="K563">
        <v>1</v>
      </c>
      <c r="O563" s="1"/>
    </row>
    <row r="564" spans="2:15" x14ac:dyDescent="0.2">
      <c r="B564" t="s">
        <v>798</v>
      </c>
      <c r="C564" t="s">
        <v>1705</v>
      </c>
      <c r="D564" t="s">
        <v>3564</v>
      </c>
      <c r="E564" t="s">
        <v>3760</v>
      </c>
      <c r="F564" t="str">
        <f t="shared" si="10"/>
        <v>WTColumnsMetricWT75x18.5</v>
      </c>
      <c r="G564" s="35">
        <v>18.100000000000001</v>
      </c>
      <c r="H564" s="35">
        <v>0.69099999999999995</v>
      </c>
      <c r="I564" s="35">
        <v>1.51</v>
      </c>
      <c r="J564" t="s">
        <v>1246</v>
      </c>
      <c r="K564">
        <v>1</v>
      </c>
      <c r="O564" s="1"/>
    </row>
    <row r="565" spans="2:15" x14ac:dyDescent="0.2">
      <c r="B565" t="s">
        <v>798</v>
      </c>
      <c r="C565" t="s">
        <v>1705</v>
      </c>
      <c r="D565" t="s">
        <v>1221</v>
      </c>
      <c r="E565" t="s">
        <v>3241</v>
      </c>
      <c r="F565" t="str">
        <f t="shared" si="10"/>
        <v>WTColumnsMetricWT75x15</v>
      </c>
      <c r="G565" s="35">
        <v>17.8</v>
      </c>
      <c r="H565" s="35">
        <v>0.56200000000000006</v>
      </c>
      <c r="I565" s="35">
        <v>1.48</v>
      </c>
      <c r="J565" t="s">
        <v>1246</v>
      </c>
      <c r="K565">
        <v>1</v>
      </c>
      <c r="O565" s="1"/>
    </row>
    <row r="566" spans="2:15" x14ac:dyDescent="0.2">
      <c r="B566" t="s">
        <v>798</v>
      </c>
      <c r="C566" t="s">
        <v>1705</v>
      </c>
      <c r="D566" t="s">
        <v>3565</v>
      </c>
      <c r="E566" t="s">
        <v>3242</v>
      </c>
      <c r="F566" t="str">
        <f t="shared" si="10"/>
        <v>WTColumnsMetricWT75x11</v>
      </c>
      <c r="G566" s="35">
        <v>17.600000000000001</v>
      </c>
      <c r="H566" s="35">
        <v>0.42599999999999999</v>
      </c>
      <c r="I566" s="35">
        <v>1.47</v>
      </c>
      <c r="J566" t="s">
        <v>1246</v>
      </c>
      <c r="K566">
        <v>1</v>
      </c>
      <c r="O566" s="1"/>
    </row>
    <row r="567" spans="2:15" x14ac:dyDescent="0.2">
      <c r="B567" t="s">
        <v>798</v>
      </c>
      <c r="C567" t="s">
        <v>1705</v>
      </c>
      <c r="D567" t="s">
        <v>1222</v>
      </c>
      <c r="E567" t="s">
        <v>3243</v>
      </c>
      <c r="F567" t="str">
        <f t="shared" si="10"/>
        <v>WTColumnsMetricWT75x12</v>
      </c>
      <c r="G567" s="35">
        <v>13.9</v>
      </c>
      <c r="H567" s="35">
        <v>0.57599999999999996</v>
      </c>
      <c r="I567" s="35">
        <v>1.1599999999999999</v>
      </c>
      <c r="J567" t="s">
        <v>1246</v>
      </c>
      <c r="K567">
        <v>1</v>
      </c>
      <c r="O567" s="1"/>
    </row>
    <row r="568" spans="2:15" x14ac:dyDescent="0.2">
      <c r="B568" t="s">
        <v>798</v>
      </c>
      <c r="C568" t="s">
        <v>1705</v>
      </c>
      <c r="D568" t="s">
        <v>1223</v>
      </c>
      <c r="E568" t="s">
        <v>3244</v>
      </c>
      <c r="F568" t="str">
        <f t="shared" si="10"/>
        <v>WTColumnsMetricWT75x9</v>
      </c>
      <c r="G568" s="35">
        <v>13.6</v>
      </c>
      <c r="H568" s="35">
        <v>0.441</v>
      </c>
      <c r="I568" s="35">
        <v>1.1299999999999999</v>
      </c>
      <c r="J568" t="s">
        <v>1246</v>
      </c>
      <c r="K568">
        <v>1</v>
      </c>
      <c r="O568" s="1"/>
    </row>
    <row r="569" spans="2:15" x14ac:dyDescent="0.2">
      <c r="B569" t="s">
        <v>798</v>
      </c>
      <c r="C569" t="s">
        <v>1705</v>
      </c>
      <c r="D569" t="s">
        <v>3566</v>
      </c>
      <c r="E569" t="s">
        <v>3245</v>
      </c>
      <c r="F569" t="str">
        <f t="shared" si="10"/>
        <v>WTColumnsMetricWT75x7</v>
      </c>
      <c r="G569" s="35">
        <v>13.4</v>
      </c>
      <c r="H569" s="35">
        <v>0.33600000000000002</v>
      </c>
      <c r="I569" s="35">
        <v>1.1200000000000001</v>
      </c>
      <c r="J569" t="s">
        <v>1246</v>
      </c>
      <c r="K569">
        <v>1</v>
      </c>
      <c r="O569" s="1"/>
    </row>
    <row r="570" spans="2:15" x14ac:dyDescent="0.2">
      <c r="B570" t="s">
        <v>798</v>
      </c>
      <c r="C570" t="s">
        <v>1705</v>
      </c>
      <c r="D570" t="s">
        <v>3567</v>
      </c>
      <c r="E570" t="s">
        <v>3761</v>
      </c>
      <c r="F570" t="str">
        <f t="shared" si="10"/>
        <v>WTColumnsMetricWT75x6.5</v>
      </c>
      <c r="G570" s="35">
        <v>13.3</v>
      </c>
      <c r="H570" s="35">
        <v>0.32</v>
      </c>
      <c r="I570" s="35">
        <v>1.1100000000000001</v>
      </c>
      <c r="J570" t="s">
        <v>1246</v>
      </c>
      <c r="K570">
        <v>1</v>
      </c>
      <c r="O570" s="1"/>
    </row>
    <row r="571" spans="2:15" x14ac:dyDescent="0.2">
      <c r="B571" t="s">
        <v>798</v>
      </c>
      <c r="C571" t="s">
        <v>1705</v>
      </c>
      <c r="D571" t="s">
        <v>3568</v>
      </c>
      <c r="E571" t="s">
        <v>3246</v>
      </c>
      <c r="F571" t="str">
        <f t="shared" si="10"/>
        <v>WTColumnsMetricWT65x14</v>
      </c>
      <c r="G571" s="35">
        <v>14.9</v>
      </c>
      <c r="H571" s="35">
        <v>0.63800000000000001</v>
      </c>
      <c r="I571" s="35">
        <v>1.24</v>
      </c>
      <c r="J571" t="s">
        <v>1246</v>
      </c>
      <c r="K571">
        <v>1</v>
      </c>
      <c r="O571" s="1"/>
    </row>
    <row r="572" spans="2:15" x14ac:dyDescent="0.2">
      <c r="B572" t="s">
        <v>798</v>
      </c>
      <c r="C572" t="s">
        <v>1705</v>
      </c>
      <c r="D572" t="s">
        <v>3569</v>
      </c>
      <c r="E572" t="s">
        <v>3247</v>
      </c>
      <c r="F572" t="str">
        <f t="shared" si="10"/>
        <v>WTColumnsMetricWT65x12</v>
      </c>
      <c r="G572" s="35">
        <v>14.7</v>
      </c>
      <c r="H572" s="35">
        <v>0.54400000000000004</v>
      </c>
      <c r="I572" s="35">
        <v>1.23</v>
      </c>
      <c r="J572" t="s">
        <v>1246</v>
      </c>
      <c r="K572">
        <v>1</v>
      </c>
      <c r="O572" s="1"/>
    </row>
    <row r="573" spans="2:15" x14ac:dyDescent="0.2">
      <c r="B573" t="s">
        <v>798</v>
      </c>
      <c r="C573" t="s">
        <v>1705</v>
      </c>
      <c r="D573" t="s">
        <v>3423</v>
      </c>
      <c r="E573" t="s">
        <v>3762</v>
      </c>
      <c r="F573" t="str">
        <f t="shared" si="10"/>
        <v>WTColumnsMetricWT50x9.5</v>
      </c>
      <c r="G573" s="35">
        <v>11.9</v>
      </c>
      <c r="H573" s="35">
        <v>0.54600000000000004</v>
      </c>
      <c r="I573" s="35">
        <v>0.99</v>
      </c>
      <c r="J573" t="s">
        <v>1246</v>
      </c>
      <c r="K573">
        <v>1</v>
      </c>
    </row>
    <row r="575" spans="2:15" x14ac:dyDescent="0.2">
      <c r="B575" t="s">
        <v>4</v>
      </c>
      <c r="C575" t="s">
        <v>1705</v>
      </c>
      <c r="D575" t="s">
        <v>1224</v>
      </c>
      <c r="E575" t="s">
        <v>3248</v>
      </c>
      <c r="F575" t="str">
        <f t="shared" ref="F575:F608" si="11">SUBSTITUTE(B575&amp;C575&amp;E575," ","")</f>
        <v>MiscellaneousChannelsMetricMC460x86</v>
      </c>
      <c r="G575" s="36">
        <v>51.2</v>
      </c>
      <c r="H575" s="36">
        <v>1.1299999999999999</v>
      </c>
      <c r="I575" s="36">
        <v>4.2699999999999996</v>
      </c>
      <c r="J575" t="s">
        <v>1246</v>
      </c>
      <c r="K575">
        <v>1</v>
      </c>
    </row>
    <row r="576" spans="2:15" x14ac:dyDescent="0.2">
      <c r="B576" t="s">
        <v>4</v>
      </c>
      <c r="C576" t="s">
        <v>1705</v>
      </c>
      <c r="D576" t="s">
        <v>3625</v>
      </c>
      <c r="E576" t="s">
        <v>3249</v>
      </c>
      <c r="F576" t="str">
        <f t="shared" si="11"/>
        <v>MiscellaneousChannelsMetricMC460x77</v>
      </c>
      <c r="G576" s="36">
        <v>50.8</v>
      </c>
      <c r="H576" s="36">
        <v>1.02</v>
      </c>
      <c r="I576" s="36">
        <v>4.2300000000000004</v>
      </c>
      <c r="J576" t="s">
        <v>1246</v>
      </c>
      <c r="K576">
        <v>1</v>
      </c>
    </row>
    <row r="577" spans="2:14" x14ac:dyDescent="0.2">
      <c r="B577" t="s">
        <v>4</v>
      </c>
      <c r="C577" t="s">
        <v>1705</v>
      </c>
      <c r="D577" t="s">
        <v>3626</v>
      </c>
      <c r="E577" t="s">
        <v>3250</v>
      </c>
      <c r="F577" t="str">
        <f t="shared" si="11"/>
        <v>MiscellaneousChannelsMetricMC460x68</v>
      </c>
      <c r="G577" s="36">
        <v>50.5</v>
      </c>
      <c r="H577" s="36">
        <v>0.90700000000000003</v>
      </c>
      <c r="I577" s="36">
        <v>4.21</v>
      </c>
      <c r="J577" t="s">
        <v>1246</v>
      </c>
      <c r="K577">
        <v>1</v>
      </c>
      <c r="N577" s="9"/>
    </row>
    <row r="578" spans="2:14" x14ac:dyDescent="0.2">
      <c r="B578" t="s">
        <v>4</v>
      </c>
      <c r="C578" t="s">
        <v>1705</v>
      </c>
      <c r="D578" t="s">
        <v>3627</v>
      </c>
      <c r="E578" t="s">
        <v>3251</v>
      </c>
      <c r="F578" t="str">
        <f t="shared" si="11"/>
        <v>MiscellaneousChannelsMetricMC460x64</v>
      </c>
      <c r="G578" s="36">
        <v>50.3</v>
      </c>
      <c r="H578" s="36">
        <v>0.84899999999999998</v>
      </c>
      <c r="I578" s="36">
        <v>4.1900000000000004</v>
      </c>
      <c r="J578" t="s">
        <v>1246</v>
      </c>
      <c r="K578">
        <v>1</v>
      </c>
      <c r="N578" s="9"/>
    </row>
    <row r="579" spans="2:14" x14ac:dyDescent="0.2">
      <c r="B579" t="s">
        <v>4</v>
      </c>
      <c r="C579" t="s">
        <v>1705</v>
      </c>
      <c r="D579" t="s">
        <v>1225</v>
      </c>
      <c r="E579" t="s">
        <v>3252</v>
      </c>
      <c r="F579" t="str">
        <f t="shared" si="11"/>
        <v>MiscellaneousChannelsMetricMC330x74</v>
      </c>
      <c r="G579" s="36">
        <v>42</v>
      </c>
      <c r="H579" s="36">
        <v>1.19</v>
      </c>
      <c r="I579" s="36">
        <v>3.5</v>
      </c>
      <c r="J579" t="s">
        <v>1246</v>
      </c>
      <c r="K579">
        <v>1</v>
      </c>
      <c r="N579" s="9"/>
    </row>
    <row r="580" spans="2:14" x14ac:dyDescent="0.2">
      <c r="B580" t="s">
        <v>4</v>
      </c>
      <c r="C580" t="s">
        <v>1705</v>
      </c>
      <c r="D580" t="s">
        <v>1226</v>
      </c>
      <c r="E580" t="s">
        <v>3253</v>
      </c>
      <c r="F580" t="str">
        <f t="shared" si="11"/>
        <v>MiscellaneousChannelsMetricMC330x60</v>
      </c>
      <c r="G580" s="36">
        <v>41.1</v>
      </c>
      <c r="H580" s="36">
        <v>0.97299999999999998</v>
      </c>
      <c r="I580" s="36">
        <v>3.43</v>
      </c>
      <c r="J580" t="s">
        <v>1246</v>
      </c>
      <c r="K580">
        <v>1</v>
      </c>
      <c r="N580" s="9"/>
    </row>
    <row r="581" spans="2:14" x14ac:dyDescent="0.2">
      <c r="B581" t="s">
        <v>4</v>
      </c>
      <c r="C581" t="s">
        <v>1705</v>
      </c>
      <c r="D581" t="s">
        <v>1227</v>
      </c>
      <c r="E581" t="s">
        <v>3254</v>
      </c>
      <c r="F581" t="str">
        <f t="shared" si="11"/>
        <v>MiscellaneousChannelsMetricMC330x52</v>
      </c>
      <c r="G581" s="36">
        <v>40.700000000000003</v>
      </c>
      <c r="H581" s="36">
        <v>0.86</v>
      </c>
      <c r="I581" s="36">
        <v>3.39</v>
      </c>
      <c r="J581" t="s">
        <v>1246</v>
      </c>
      <c r="K581">
        <v>1</v>
      </c>
      <c r="N581" s="9"/>
    </row>
    <row r="582" spans="2:14" x14ac:dyDescent="0.2">
      <c r="B582" t="s">
        <v>4</v>
      </c>
      <c r="C582" t="s">
        <v>1705</v>
      </c>
      <c r="D582" t="s">
        <v>3628</v>
      </c>
      <c r="E582" t="s">
        <v>3255</v>
      </c>
      <c r="F582" t="str">
        <f t="shared" si="11"/>
        <v>MiscellaneousChannelsMetricMC330x47</v>
      </c>
      <c r="G582" s="36">
        <v>40.5</v>
      </c>
      <c r="H582" s="36">
        <v>0.78500000000000003</v>
      </c>
      <c r="I582" s="36">
        <v>3.38</v>
      </c>
      <c r="J582" t="s">
        <v>1246</v>
      </c>
      <c r="K582">
        <v>1</v>
      </c>
      <c r="N582" s="9"/>
    </row>
    <row r="583" spans="2:14" x14ac:dyDescent="0.2">
      <c r="B583" t="s">
        <v>4</v>
      </c>
      <c r="C583" t="s">
        <v>1705</v>
      </c>
      <c r="D583" t="s">
        <v>1228</v>
      </c>
      <c r="E583" t="s">
        <v>3256</v>
      </c>
      <c r="F583" t="str">
        <f t="shared" si="11"/>
        <v>MiscellaneousChannelsMetricMC310x74</v>
      </c>
      <c r="G583" s="36">
        <v>39.1</v>
      </c>
      <c r="H583" s="36">
        <v>1.28</v>
      </c>
      <c r="I583" s="36">
        <v>3.26</v>
      </c>
      <c r="J583" t="s">
        <v>1246</v>
      </c>
      <c r="K583">
        <v>1</v>
      </c>
      <c r="N583" s="9"/>
    </row>
    <row r="584" spans="2:14" x14ac:dyDescent="0.2">
      <c r="B584" t="s">
        <v>4</v>
      </c>
      <c r="C584" t="s">
        <v>1705</v>
      </c>
      <c r="D584" t="s">
        <v>1229</v>
      </c>
      <c r="E584" t="s">
        <v>3257</v>
      </c>
      <c r="F584" t="str">
        <f t="shared" si="11"/>
        <v>MiscellaneousChannelsMetricMC310x67</v>
      </c>
      <c r="G584" s="36">
        <v>38.6</v>
      </c>
      <c r="H584" s="36">
        <v>1.17</v>
      </c>
      <c r="I584" s="36">
        <v>3.22</v>
      </c>
      <c r="J584" t="s">
        <v>1246</v>
      </c>
      <c r="K584">
        <v>1</v>
      </c>
      <c r="N584" s="9"/>
    </row>
    <row r="585" spans="2:14" x14ac:dyDescent="0.2">
      <c r="B585" t="s">
        <v>4</v>
      </c>
      <c r="C585" t="s">
        <v>1705</v>
      </c>
      <c r="D585" t="s">
        <v>1230</v>
      </c>
      <c r="E585" t="s">
        <v>3258</v>
      </c>
      <c r="F585" t="str">
        <f t="shared" si="11"/>
        <v>MiscellaneousChannelsMetricMC310x60</v>
      </c>
      <c r="G585" s="36">
        <v>38.200000000000003</v>
      </c>
      <c r="H585" s="36">
        <v>1.05</v>
      </c>
      <c r="I585" s="36">
        <v>3.18</v>
      </c>
      <c r="J585" t="s">
        <v>1246</v>
      </c>
      <c r="K585">
        <v>1</v>
      </c>
      <c r="N585" s="9"/>
    </row>
    <row r="586" spans="2:14" x14ac:dyDescent="0.2">
      <c r="B586" t="s">
        <v>4</v>
      </c>
      <c r="C586" t="s">
        <v>1705</v>
      </c>
      <c r="D586" t="s">
        <v>1231</v>
      </c>
      <c r="E586" t="s">
        <v>3259</v>
      </c>
      <c r="F586" t="str">
        <f t="shared" si="11"/>
        <v>MiscellaneousChannelsMetricMC310x52</v>
      </c>
      <c r="G586" s="36">
        <v>37.700000000000003</v>
      </c>
      <c r="H586" s="36">
        <v>0.92800000000000005</v>
      </c>
      <c r="I586" s="36">
        <v>3.14</v>
      </c>
      <c r="J586" t="s">
        <v>1246</v>
      </c>
      <c r="K586">
        <v>1</v>
      </c>
      <c r="N586" s="9"/>
    </row>
    <row r="587" spans="2:14" x14ac:dyDescent="0.2">
      <c r="B587" t="s">
        <v>4</v>
      </c>
      <c r="C587" t="s">
        <v>1705</v>
      </c>
      <c r="D587" t="s">
        <v>1232</v>
      </c>
      <c r="E587" t="s">
        <v>3260</v>
      </c>
      <c r="F587" t="str">
        <f t="shared" si="11"/>
        <v>MiscellaneousChannelsMetricMC310x46</v>
      </c>
      <c r="G587" s="36">
        <v>37.4</v>
      </c>
      <c r="H587" s="36">
        <v>0.82899999999999996</v>
      </c>
      <c r="I587" s="36">
        <v>3.12</v>
      </c>
      <c r="J587" t="s">
        <v>1246</v>
      </c>
      <c r="K587">
        <v>1</v>
      </c>
      <c r="N587" s="9"/>
    </row>
    <row r="588" spans="2:14" x14ac:dyDescent="0.2">
      <c r="B588" t="s">
        <v>4</v>
      </c>
      <c r="C588" t="s">
        <v>1705</v>
      </c>
      <c r="D588" t="s">
        <v>3629</v>
      </c>
      <c r="E588" t="s">
        <v>3261</v>
      </c>
      <c r="F588" t="str">
        <f t="shared" si="11"/>
        <v>MiscellaneousChannelsMetricMC310x16</v>
      </c>
      <c r="G588" s="36">
        <v>29.3</v>
      </c>
      <c r="H588" s="36">
        <v>0.36199999999999999</v>
      </c>
      <c r="I588" s="36">
        <v>2.44</v>
      </c>
      <c r="J588" t="s">
        <v>1246</v>
      </c>
      <c r="K588">
        <v>1</v>
      </c>
      <c r="N588" s="9"/>
    </row>
    <row r="589" spans="2:14" x14ac:dyDescent="0.2">
      <c r="B589" t="s">
        <v>4</v>
      </c>
      <c r="C589" t="s">
        <v>1705</v>
      </c>
      <c r="D589" t="s">
        <v>3630</v>
      </c>
      <c r="E589" t="s">
        <v>3262</v>
      </c>
      <c r="F589" t="str">
        <f t="shared" si="11"/>
        <v>MiscellaneousChannelsMetricMC250x61</v>
      </c>
      <c r="G589" s="36">
        <v>35.700000000000003</v>
      </c>
      <c r="H589" s="36">
        <v>1.1499999999999999</v>
      </c>
      <c r="I589" s="36">
        <v>2.98</v>
      </c>
      <c r="J589" t="s">
        <v>1246</v>
      </c>
      <c r="K589">
        <v>1</v>
      </c>
      <c r="N589" s="9"/>
    </row>
    <row r="590" spans="2:14" x14ac:dyDescent="0.2">
      <c r="B590" t="s">
        <v>4</v>
      </c>
      <c r="C590" t="s">
        <v>1705</v>
      </c>
      <c r="D590" t="s">
        <v>3631</v>
      </c>
      <c r="E590" t="s">
        <v>3263</v>
      </c>
      <c r="F590" t="str">
        <f t="shared" si="11"/>
        <v>MiscellaneousChannelsMetricMC250x50</v>
      </c>
      <c r="G590" s="36">
        <v>34.9</v>
      </c>
      <c r="H590" s="36">
        <v>0.96299999999999997</v>
      </c>
      <c r="I590" s="36">
        <v>2.91</v>
      </c>
      <c r="J590" t="s">
        <v>1246</v>
      </c>
      <c r="K590">
        <v>1</v>
      </c>
      <c r="N590" s="9"/>
    </row>
    <row r="591" spans="2:14" x14ac:dyDescent="0.2">
      <c r="B591" t="s">
        <v>4</v>
      </c>
      <c r="C591" t="s">
        <v>1705</v>
      </c>
      <c r="D591" t="s">
        <v>3632</v>
      </c>
      <c r="E591" t="s">
        <v>3264</v>
      </c>
      <c r="F591" t="str">
        <f t="shared" si="11"/>
        <v>MiscellaneousChannelsMetricMC250x42</v>
      </c>
      <c r="G591" s="36">
        <v>34.299999999999997</v>
      </c>
      <c r="H591" s="36">
        <v>0.83099999999999996</v>
      </c>
      <c r="I591" s="36">
        <v>2.86</v>
      </c>
      <c r="J591" t="s">
        <v>1246</v>
      </c>
      <c r="K591">
        <v>1</v>
      </c>
      <c r="N591" s="9"/>
    </row>
    <row r="592" spans="2:14" x14ac:dyDescent="0.2">
      <c r="B592" t="s">
        <v>4</v>
      </c>
      <c r="C592" t="s">
        <v>1705</v>
      </c>
      <c r="D592" t="s">
        <v>1233</v>
      </c>
      <c r="E592" t="s">
        <v>3265</v>
      </c>
      <c r="F592" t="str">
        <f t="shared" si="11"/>
        <v>MiscellaneousChannelsMetricMC250x37</v>
      </c>
      <c r="G592" s="36">
        <v>32.299999999999997</v>
      </c>
      <c r="H592" s="36">
        <v>0.77400000000000002</v>
      </c>
      <c r="I592" s="36">
        <v>2.69</v>
      </c>
      <c r="J592" t="s">
        <v>1246</v>
      </c>
      <c r="K592">
        <v>1</v>
      </c>
      <c r="N592" s="9"/>
    </row>
    <row r="593" spans="2:14" x14ac:dyDescent="0.2">
      <c r="B593" t="s">
        <v>4</v>
      </c>
      <c r="C593" t="s">
        <v>1705</v>
      </c>
      <c r="D593" t="s">
        <v>1234</v>
      </c>
      <c r="E593" t="s">
        <v>3266</v>
      </c>
      <c r="F593" t="str">
        <f t="shared" si="11"/>
        <v>MiscellaneousChannelsMetricMC250x33</v>
      </c>
      <c r="G593" s="36">
        <v>32</v>
      </c>
      <c r="H593" s="36">
        <v>0.68799999999999994</v>
      </c>
      <c r="I593" s="36">
        <v>2.67</v>
      </c>
      <c r="J593" t="s">
        <v>1246</v>
      </c>
      <c r="K593">
        <v>1</v>
      </c>
      <c r="N593" s="9"/>
    </row>
    <row r="594" spans="2:14" x14ac:dyDescent="0.2">
      <c r="B594" t="s">
        <v>4</v>
      </c>
      <c r="C594" t="s">
        <v>1705</v>
      </c>
      <c r="D594" t="s">
        <v>3633</v>
      </c>
      <c r="E594" t="s">
        <v>3267</v>
      </c>
      <c r="F594" t="str">
        <f t="shared" si="11"/>
        <v>MiscellaneousChannelsMetricMC250x12</v>
      </c>
      <c r="G594" s="36">
        <v>25.3</v>
      </c>
      <c r="H594" s="36">
        <v>0.33200000000000002</v>
      </c>
      <c r="I594" s="36">
        <v>2.11</v>
      </c>
      <c r="J594" t="s">
        <v>1246</v>
      </c>
      <c r="K594">
        <v>1</v>
      </c>
      <c r="N594" s="9"/>
    </row>
    <row r="595" spans="2:14" x14ac:dyDescent="0.2">
      <c r="B595" t="s">
        <v>4</v>
      </c>
      <c r="C595" t="s">
        <v>1705</v>
      </c>
      <c r="D595" t="s">
        <v>3634</v>
      </c>
      <c r="E595" t="s">
        <v>3268</v>
      </c>
      <c r="F595" t="str">
        <f t="shared" si="11"/>
        <v>MiscellaneousChannelsMetricMC230x38</v>
      </c>
      <c r="G595" s="36">
        <v>30.7</v>
      </c>
      <c r="H595" s="36">
        <v>0.82699999999999996</v>
      </c>
      <c r="I595" s="36">
        <v>2.56</v>
      </c>
      <c r="J595" t="s">
        <v>1246</v>
      </c>
      <c r="K595">
        <v>1</v>
      </c>
      <c r="N595" s="9"/>
    </row>
    <row r="596" spans="2:14" x14ac:dyDescent="0.2">
      <c r="B596" t="s">
        <v>4</v>
      </c>
      <c r="C596" t="s">
        <v>1705</v>
      </c>
      <c r="D596" t="s">
        <v>3635</v>
      </c>
      <c r="E596" t="s">
        <v>3269</v>
      </c>
      <c r="F596" t="str">
        <f t="shared" si="11"/>
        <v>MiscellaneousChannelsMetricMC230x36</v>
      </c>
      <c r="G596" s="36">
        <v>30.5</v>
      </c>
      <c r="H596" s="36">
        <v>0.78400000000000003</v>
      </c>
      <c r="I596" s="36">
        <v>2.54</v>
      </c>
      <c r="J596" t="s">
        <v>1246</v>
      </c>
      <c r="K596">
        <v>1</v>
      </c>
      <c r="N596" s="9"/>
    </row>
    <row r="597" spans="2:14" x14ac:dyDescent="0.2">
      <c r="B597" t="s">
        <v>4</v>
      </c>
      <c r="C597" t="s">
        <v>1705</v>
      </c>
      <c r="D597" t="s">
        <v>3636</v>
      </c>
      <c r="E597" t="s">
        <v>3270</v>
      </c>
      <c r="F597" t="str">
        <f t="shared" si="11"/>
        <v>MiscellaneousChannelsMetricMC200x34</v>
      </c>
      <c r="G597" s="36">
        <v>28.7</v>
      </c>
      <c r="H597" s="36">
        <v>0.79400000000000004</v>
      </c>
      <c r="I597" s="36">
        <v>2.39</v>
      </c>
      <c r="J597" t="s">
        <v>1246</v>
      </c>
      <c r="K597">
        <v>1</v>
      </c>
      <c r="N597" s="9"/>
    </row>
    <row r="598" spans="2:14" x14ac:dyDescent="0.2">
      <c r="B598" t="s">
        <v>4</v>
      </c>
      <c r="C598" t="s">
        <v>1705</v>
      </c>
      <c r="D598" t="s">
        <v>3637</v>
      </c>
      <c r="E598" t="s">
        <v>3271</v>
      </c>
      <c r="F598" t="str">
        <f t="shared" si="11"/>
        <v>MiscellaneousChannelsMetricMC200x32</v>
      </c>
      <c r="G598" s="36">
        <v>28.5</v>
      </c>
      <c r="H598" s="36">
        <v>0.751</v>
      </c>
      <c r="I598" s="36">
        <v>2.38</v>
      </c>
      <c r="J598" t="s">
        <v>1246</v>
      </c>
      <c r="K598">
        <v>1</v>
      </c>
      <c r="N598" s="9"/>
    </row>
    <row r="599" spans="2:14" x14ac:dyDescent="0.2">
      <c r="B599" t="s">
        <v>4</v>
      </c>
      <c r="C599" t="s">
        <v>1705</v>
      </c>
      <c r="D599" t="s">
        <v>1235</v>
      </c>
      <c r="E599" t="s">
        <v>3272</v>
      </c>
      <c r="F599" t="str">
        <f t="shared" si="11"/>
        <v>MiscellaneousChannelsMetricMC200x30</v>
      </c>
      <c r="G599" s="36">
        <v>27</v>
      </c>
      <c r="H599" s="36">
        <v>0.74099999999999999</v>
      </c>
      <c r="I599" s="36">
        <v>2.25</v>
      </c>
      <c r="J599" t="s">
        <v>1246</v>
      </c>
      <c r="K599">
        <v>1</v>
      </c>
      <c r="N599" s="9"/>
    </row>
    <row r="600" spans="2:14" x14ac:dyDescent="0.2">
      <c r="B600" t="s">
        <v>4</v>
      </c>
      <c r="C600" t="s">
        <v>1705</v>
      </c>
      <c r="D600" t="s">
        <v>3638</v>
      </c>
      <c r="E600" t="s">
        <v>3273</v>
      </c>
      <c r="F600" t="str">
        <f t="shared" si="11"/>
        <v>MiscellaneousChannelsMetricMC200x28</v>
      </c>
      <c r="G600" s="36">
        <v>26.8</v>
      </c>
      <c r="H600" s="36">
        <v>0.69799999999999995</v>
      </c>
      <c r="I600" s="36">
        <v>2.23</v>
      </c>
      <c r="J600" t="s">
        <v>1246</v>
      </c>
      <c r="K600">
        <v>1</v>
      </c>
      <c r="N600" s="9"/>
    </row>
    <row r="601" spans="2:14" x14ac:dyDescent="0.2">
      <c r="B601" t="s">
        <v>4</v>
      </c>
      <c r="C601" t="s">
        <v>1705</v>
      </c>
      <c r="D601" t="s">
        <v>3639</v>
      </c>
      <c r="E601" t="s">
        <v>3274</v>
      </c>
      <c r="F601" t="str">
        <f t="shared" si="11"/>
        <v>MiscellaneousChannelsMetricMC200x13</v>
      </c>
      <c r="G601" s="36">
        <v>22.7</v>
      </c>
      <c r="H601" s="36">
        <v>0.374</v>
      </c>
      <c r="I601" s="36">
        <v>1.89</v>
      </c>
      <c r="J601" t="s">
        <v>1246</v>
      </c>
      <c r="K601">
        <v>1</v>
      </c>
      <c r="N601" s="9"/>
    </row>
    <row r="602" spans="2:14" x14ac:dyDescent="0.2">
      <c r="B602" t="s">
        <v>4</v>
      </c>
      <c r="C602" t="s">
        <v>1705</v>
      </c>
      <c r="D602" t="s">
        <v>3640</v>
      </c>
      <c r="E602" t="s">
        <v>3275</v>
      </c>
      <c r="F602" t="str">
        <f t="shared" si="11"/>
        <v>MiscellaneousChannelsMetricMC180x34</v>
      </c>
      <c r="G602" s="36">
        <v>27.1</v>
      </c>
      <c r="H602" s="36">
        <v>0.83799999999999997</v>
      </c>
      <c r="I602" s="36">
        <v>2.2599999999999998</v>
      </c>
      <c r="J602" t="s">
        <v>1246</v>
      </c>
      <c r="K602">
        <v>1</v>
      </c>
      <c r="N602" s="9"/>
    </row>
    <row r="603" spans="2:14" x14ac:dyDescent="0.2">
      <c r="B603" t="s">
        <v>4</v>
      </c>
      <c r="C603" t="s">
        <v>1705</v>
      </c>
      <c r="D603" t="s">
        <v>3641</v>
      </c>
      <c r="E603" t="s">
        <v>3276</v>
      </c>
      <c r="F603" t="str">
        <f t="shared" si="11"/>
        <v>MiscellaneousChannelsMetricMC180x28</v>
      </c>
      <c r="G603" s="36">
        <v>26.5</v>
      </c>
      <c r="H603" s="36">
        <v>0.72099999999999997</v>
      </c>
      <c r="I603" s="36">
        <v>2.21</v>
      </c>
      <c r="J603" t="s">
        <v>1246</v>
      </c>
      <c r="K603">
        <v>1</v>
      </c>
      <c r="N603" s="9"/>
    </row>
    <row r="604" spans="2:14" x14ac:dyDescent="0.2">
      <c r="B604" t="s">
        <v>4</v>
      </c>
      <c r="C604" t="s">
        <v>1705</v>
      </c>
      <c r="D604" t="s">
        <v>1236</v>
      </c>
      <c r="E604" t="s">
        <v>3277</v>
      </c>
      <c r="F604" t="str">
        <f t="shared" si="11"/>
        <v>MiscellaneousChannelsMetricMC150x27</v>
      </c>
      <c r="G604" s="36">
        <v>24.7</v>
      </c>
      <c r="H604" s="36">
        <v>0.72899999999999998</v>
      </c>
      <c r="I604" s="36">
        <v>2.06</v>
      </c>
      <c r="J604" t="s">
        <v>1246</v>
      </c>
      <c r="K604">
        <v>1</v>
      </c>
      <c r="N604" s="9"/>
    </row>
    <row r="605" spans="2:14" x14ac:dyDescent="0.2">
      <c r="B605" t="s">
        <v>4</v>
      </c>
      <c r="C605" t="s">
        <v>1705</v>
      </c>
      <c r="D605" t="s">
        <v>3642</v>
      </c>
      <c r="E605" t="s">
        <v>3278</v>
      </c>
      <c r="F605" t="str">
        <f t="shared" si="11"/>
        <v>MiscellaneousChannelsMetricMC150x23</v>
      </c>
      <c r="G605" s="36">
        <v>24.8</v>
      </c>
      <c r="H605" s="36">
        <v>0.61699999999999999</v>
      </c>
      <c r="I605" s="36">
        <v>2.0699999999999998</v>
      </c>
      <c r="J605" t="s">
        <v>1246</v>
      </c>
      <c r="K605">
        <v>1</v>
      </c>
      <c r="N605" s="9"/>
    </row>
    <row r="606" spans="2:14" x14ac:dyDescent="0.2">
      <c r="B606" t="s">
        <v>4</v>
      </c>
      <c r="C606" t="s">
        <v>1705</v>
      </c>
      <c r="D606" t="s">
        <v>3643</v>
      </c>
      <c r="E606" t="s">
        <v>3279</v>
      </c>
      <c r="F606" t="str">
        <f t="shared" si="11"/>
        <v>MiscellaneousChannelsMetricMC150x24</v>
      </c>
      <c r="G606" s="36">
        <v>22.9</v>
      </c>
      <c r="H606" s="36">
        <v>0.71199999999999997</v>
      </c>
      <c r="I606" s="36">
        <v>1.91</v>
      </c>
      <c r="J606" t="s">
        <v>1246</v>
      </c>
      <c r="K606">
        <v>1</v>
      </c>
      <c r="N606" s="9"/>
    </row>
    <row r="607" spans="2:14" x14ac:dyDescent="0.2">
      <c r="B607" t="s">
        <v>4</v>
      </c>
      <c r="C607" t="s">
        <v>1705</v>
      </c>
      <c r="D607" t="s">
        <v>3644</v>
      </c>
      <c r="E607" t="s">
        <v>3280</v>
      </c>
      <c r="F607" t="str">
        <f t="shared" si="11"/>
        <v>MiscellaneousChannelsMetricMC150x22</v>
      </c>
      <c r="G607" s="36">
        <v>22.6</v>
      </c>
      <c r="H607" s="36">
        <v>0.66800000000000004</v>
      </c>
      <c r="I607" s="36">
        <v>1.88</v>
      </c>
      <c r="J607" t="s">
        <v>1246</v>
      </c>
      <c r="K607">
        <v>1</v>
      </c>
      <c r="N607" s="9"/>
    </row>
    <row r="608" spans="2:14" x14ac:dyDescent="0.2">
      <c r="B608" t="s">
        <v>4</v>
      </c>
      <c r="C608" t="s">
        <v>1705</v>
      </c>
      <c r="D608" t="s">
        <v>1237</v>
      </c>
      <c r="E608" t="s">
        <v>3281</v>
      </c>
      <c r="F608" t="str">
        <f t="shared" si="11"/>
        <v>MiscellaneousChannelsMetricMC150x18</v>
      </c>
      <c r="G608" s="36">
        <v>21.1</v>
      </c>
      <c r="H608" s="36">
        <v>0.56899999999999995</v>
      </c>
      <c r="I608" s="36">
        <v>1.76</v>
      </c>
      <c r="J608" t="s">
        <v>1246</v>
      </c>
      <c r="K608">
        <v>1</v>
      </c>
      <c r="N608" s="9"/>
    </row>
    <row r="609" spans="2:14" x14ac:dyDescent="0.2">
      <c r="N609" s="9"/>
    </row>
    <row r="610" spans="2:14" x14ac:dyDescent="0.2">
      <c r="B610" t="s">
        <v>802</v>
      </c>
      <c r="C610" t="s">
        <v>1705</v>
      </c>
      <c r="D610" t="s">
        <v>824</v>
      </c>
      <c r="E610" t="s">
        <v>2802</v>
      </c>
      <c r="F610" t="str">
        <f t="shared" ref="F610:F673" si="12">SUBSTITUTE(B610&amp;C610&amp;E610," ","")</f>
        <v>UnrestrainedBeamMetricW1120x498</v>
      </c>
      <c r="G610">
        <v>133</v>
      </c>
      <c r="H610">
        <v>2.52</v>
      </c>
      <c r="I610">
        <v>11.1</v>
      </c>
      <c r="J610" t="s">
        <v>802</v>
      </c>
      <c r="K610">
        <v>3</v>
      </c>
      <c r="N610" s="10"/>
    </row>
    <row r="611" spans="2:14" x14ac:dyDescent="0.2">
      <c r="B611" t="s">
        <v>802</v>
      </c>
      <c r="C611" t="s">
        <v>1705</v>
      </c>
      <c r="D611" t="s">
        <v>825</v>
      </c>
      <c r="E611" t="s">
        <v>2803</v>
      </c>
      <c r="F611" t="str">
        <f t="shared" si="12"/>
        <v>UnrestrainedBeamMetricW1120x432</v>
      </c>
      <c r="G611">
        <v>132</v>
      </c>
      <c r="H611">
        <v>2.2000000000000002</v>
      </c>
      <c r="I611">
        <v>11</v>
      </c>
      <c r="J611" t="s">
        <v>802</v>
      </c>
      <c r="K611">
        <v>3</v>
      </c>
    </row>
    <row r="612" spans="2:14" x14ac:dyDescent="0.2">
      <c r="B612" t="s">
        <v>802</v>
      </c>
      <c r="C612" t="s">
        <v>1705</v>
      </c>
      <c r="D612" t="s">
        <v>826</v>
      </c>
      <c r="E612" t="s">
        <v>2804</v>
      </c>
      <c r="F612" t="str">
        <f t="shared" si="12"/>
        <v>UnrestrainedBeamMetricW1120x390</v>
      </c>
      <c r="G612">
        <v>131</v>
      </c>
      <c r="H612">
        <v>2</v>
      </c>
      <c r="I612">
        <v>10.9</v>
      </c>
      <c r="J612" t="s">
        <v>802</v>
      </c>
      <c r="K612">
        <v>3</v>
      </c>
    </row>
    <row r="613" spans="2:14" x14ac:dyDescent="0.2">
      <c r="B613" t="s">
        <v>802</v>
      </c>
      <c r="C613" t="s">
        <v>1705</v>
      </c>
      <c r="D613" t="s">
        <v>827</v>
      </c>
      <c r="E613" t="s">
        <v>2805</v>
      </c>
      <c r="F613" t="str">
        <f t="shared" si="12"/>
        <v>UnrestrainedBeamMetricW1120x342</v>
      </c>
      <c r="G613">
        <v>130</v>
      </c>
      <c r="H613">
        <v>1.77</v>
      </c>
      <c r="I613">
        <v>10.8</v>
      </c>
      <c r="J613" t="s">
        <v>802</v>
      </c>
      <c r="K613">
        <v>3</v>
      </c>
    </row>
    <row r="614" spans="2:14" x14ac:dyDescent="0.2">
      <c r="B614" t="s">
        <v>802</v>
      </c>
      <c r="C614" t="s">
        <v>1705</v>
      </c>
      <c r="D614" t="s">
        <v>828</v>
      </c>
      <c r="E614" t="s">
        <v>2806</v>
      </c>
      <c r="F614" t="str">
        <f t="shared" si="12"/>
        <v>UnrestrainedBeamMetricW1000x883</v>
      </c>
      <c r="G614">
        <v>130</v>
      </c>
      <c r="H614">
        <v>4.5599999999999996</v>
      </c>
      <c r="I614">
        <v>10.8</v>
      </c>
      <c r="J614" t="s">
        <v>802</v>
      </c>
      <c r="K614">
        <v>3</v>
      </c>
    </row>
    <row r="615" spans="2:14" x14ac:dyDescent="0.2">
      <c r="B615" t="s">
        <v>802</v>
      </c>
      <c r="C615" t="s">
        <v>1705</v>
      </c>
      <c r="D615" t="s">
        <v>829</v>
      </c>
      <c r="E615" t="s">
        <v>2807</v>
      </c>
      <c r="F615" t="str">
        <f t="shared" si="12"/>
        <v>UnrestrainedBeamMetricW1000x748</v>
      </c>
      <c r="G615">
        <v>128</v>
      </c>
      <c r="H615">
        <v>3.93</v>
      </c>
      <c r="I615">
        <v>10.7</v>
      </c>
      <c r="J615" t="s">
        <v>802</v>
      </c>
      <c r="K615">
        <v>3</v>
      </c>
    </row>
    <row r="616" spans="2:14" x14ac:dyDescent="0.2">
      <c r="B616" t="s">
        <v>802</v>
      </c>
      <c r="C616" t="s">
        <v>1705</v>
      </c>
      <c r="D616" t="s">
        <v>830</v>
      </c>
      <c r="E616" t="s">
        <v>2808</v>
      </c>
      <c r="F616" t="str">
        <f t="shared" si="12"/>
        <v>UnrestrainedBeamMetricW1000x641</v>
      </c>
      <c r="G616">
        <v>126</v>
      </c>
      <c r="H616">
        <v>3.42</v>
      </c>
      <c r="I616">
        <v>10.5</v>
      </c>
      <c r="J616" t="s">
        <v>802</v>
      </c>
      <c r="K616">
        <v>3</v>
      </c>
    </row>
    <row r="617" spans="2:14" x14ac:dyDescent="0.2">
      <c r="B617" t="s">
        <v>802</v>
      </c>
      <c r="C617" t="s">
        <v>1705</v>
      </c>
      <c r="D617" t="s">
        <v>831</v>
      </c>
      <c r="E617" t="s">
        <v>2809</v>
      </c>
      <c r="F617" t="str">
        <f t="shared" si="12"/>
        <v>UnrestrainedBeamMetricW1000x591</v>
      </c>
      <c r="G617">
        <v>126</v>
      </c>
      <c r="H617">
        <v>3.15</v>
      </c>
      <c r="I617">
        <v>10.5</v>
      </c>
      <c r="J617" t="s">
        <v>802</v>
      </c>
      <c r="K617">
        <v>3</v>
      </c>
    </row>
    <row r="618" spans="2:14" x14ac:dyDescent="0.2">
      <c r="B618" t="s">
        <v>802</v>
      </c>
      <c r="C618" t="s">
        <v>1705</v>
      </c>
      <c r="D618" t="s">
        <v>832</v>
      </c>
      <c r="E618" t="s">
        <v>2810</v>
      </c>
      <c r="F618" t="str">
        <f t="shared" si="12"/>
        <v>UnrestrainedBeamMetricW1000x554</v>
      </c>
      <c r="G618">
        <v>125</v>
      </c>
      <c r="H618">
        <v>2.98</v>
      </c>
      <c r="I618">
        <v>10.4</v>
      </c>
      <c r="J618" t="s">
        <v>802</v>
      </c>
      <c r="K618">
        <v>3</v>
      </c>
    </row>
    <row r="619" spans="2:14" x14ac:dyDescent="0.2">
      <c r="B619" t="s">
        <v>802</v>
      </c>
      <c r="C619" t="s">
        <v>1705</v>
      </c>
      <c r="D619" t="s">
        <v>833</v>
      </c>
      <c r="E619" t="s">
        <v>2811</v>
      </c>
      <c r="F619" t="str">
        <f t="shared" si="12"/>
        <v>UnrestrainedBeamMetricW1000x539</v>
      </c>
      <c r="G619">
        <v>125</v>
      </c>
      <c r="H619">
        <v>2.9</v>
      </c>
      <c r="I619">
        <v>10.4</v>
      </c>
      <c r="J619" t="s">
        <v>802</v>
      </c>
      <c r="K619">
        <v>3</v>
      </c>
    </row>
    <row r="620" spans="2:14" x14ac:dyDescent="0.2">
      <c r="B620" t="s">
        <v>802</v>
      </c>
      <c r="C620" t="s">
        <v>1705</v>
      </c>
      <c r="D620" t="s">
        <v>834</v>
      </c>
      <c r="E620" t="s">
        <v>2812</v>
      </c>
      <c r="F620" t="str">
        <f t="shared" si="12"/>
        <v>UnrestrainedBeamMetricW1000x482</v>
      </c>
      <c r="G620">
        <v>124</v>
      </c>
      <c r="H620">
        <v>2.61</v>
      </c>
      <c r="I620">
        <v>10.3</v>
      </c>
      <c r="J620" t="s">
        <v>802</v>
      </c>
      <c r="K620">
        <v>3</v>
      </c>
    </row>
    <row r="621" spans="2:14" x14ac:dyDescent="0.2">
      <c r="B621" t="s">
        <v>802</v>
      </c>
      <c r="C621" t="s">
        <v>1705</v>
      </c>
      <c r="D621" t="s">
        <v>835</v>
      </c>
      <c r="E621" t="s">
        <v>2813</v>
      </c>
      <c r="F621" t="str">
        <f t="shared" si="12"/>
        <v>UnrestrainedBeamMetricW1000x442</v>
      </c>
      <c r="G621">
        <v>123</v>
      </c>
      <c r="H621">
        <v>2.41</v>
      </c>
      <c r="I621">
        <v>10.3</v>
      </c>
      <c r="J621" t="s">
        <v>802</v>
      </c>
      <c r="K621">
        <v>3</v>
      </c>
    </row>
    <row r="622" spans="2:14" x14ac:dyDescent="0.2">
      <c r="B622" t="s">
        <v>802</v>
      </c>
      <c r="C622" t="s">
        <v>1705</v>
      </c>
      <c r="D622" t="s">
        <v>836</v>
      </c>
      <c r="E622" t="s">
        <v>2814</v>
      </c>
      <c r="F622" t="str">
        <f t="shared" si="12"/>
        <v>UnrestrainedBeamMetricW1000x412</v>
      </c>
      <c r="G622">
        <v>123</v>
      </c>
      <c r="H622">
        <v>2.25</v>
      </c>
      <c r="I622">
        <v>10.3</v>
      </c>
      <c r="J622" t="s">
        <v>802</v>
      </c>
      <c r="K622">
        <v>3</v>
      </c>
    </row>
    <row r="623" spans="2:14" x14ac:dyDescent="0.2">
      <c r="B623" t="s">
        <v>802</v>
      </c>
      <c r="C623" t="s">
        <v>1705</v>
      </c>
      <c r="D623" t="s">
        <v>837</v>
      </c>
      <c r="E623" t="s">
        <v>2815</v>
      </c>
      <c r="F623" t="str">
        <f t="shared" si="12"/>
        <v>UnrestrainedBeamMetricW1000x371</v>
      </c>
      <c r="G623">
        <v>123</v>
      </c>
      <c r="H623">
        <v>2.02</v>
      </c>
      <c r="I623">
        <v>10.3</v>
      </c>
      <c r="J623" t="s">
        <v>802</v>
      </c>
      <c r="K623">
        <v>3</v>
      </c>
    </row>
    <row r="624" spans="2:14" x14ac:dyDescent="0.2">
      <c r="B624" t="s">
        <v>802</v>
      </c>
      <c r="C624" t="s">
        <v>1705</v>
      </c>
      <c r="D624" t="s">
        <v>838</v>
      </c>
      <c r="E624" t="s">
        <v>2816</v>
      </c>
      <c r="F624" t="str">
        <f t="shared" si="12"/>
        <v>UnrestrainedBeamMetricW1000x320</v>
      </c>
      <c r="G624">
        <v>122</v>
      </c>
      <c r="H624">
        <v>1.76</v>
      </c>
      <c r="I624">
        <v>10.199999999999999</v>
      </c>
      <c r="J624" t="s">
        <v>802</v>
      </c>
      <c r="K624">
        <v>3</v>
      </c>
    </row>
    <row r="625" spans="2:11" x14ac:dyDescent="0.2">
      <c r="B625" t="s">
        <v>802</v>
      </c>
      <c r="C625" t="s">
        <v>1705</v>
      </c>
      <c r="D625" t="s">
        <v>839</v>
      </c>
      <c r="E625" t="s">
        <v>2817</v>
      </c>
      <c r="F625" t="str">
        <f t="shared" si="12"/>
        <v>UnrestrainedBeamMetricW1000x296</v>
      </c>
      <c r="G625">
        <v>121</v>
      </c>
      <c r="H625">
        <v>1.64</v>
      </c>
      <c r="I625">
        <v>10.1</v>
      </c>
      <c r="J625" t="s">
        <v>802</v>
      </c>
      <c r="K625">
        <v>3</v>
      </c>
    </row>
    <row r="626" spans="2:11" x14ac:dyDescent="0.2">
      <c r="B626" t="s">
        <v>802</v>
      </c>
      <c r="C626" t="s">
        <v>1705</v>
      </c>
      <c r="D626" t="s">
        <v>840</v>
      </c>
      <c r="E626" t="s">
        <v>2818</v>
      </c>
      <c r="F626" t="str">
        <f t="shared" si="12"/>
        <v>UnrestrainedBeamMetricW1000x583</v>
      </c>
      <c r="G626">
        <v>116</v>
      </c>
      <c r="H626">
        <v>3.38</v>
      </c>
      <c r="I626">
        <v>9.67</v>
      </c>
      <c r="J626" t="s">
        <v>802</v>
      </c>
      <c r="K626">
        <v>3</v>
      </c>
    </row>
    <row r="627" spans="2:11" x14ac:dyDescent="0.2">
      <c r="B627" t="s">
        <v>802</v>
      </c>
      <c r="C627" t="s">
        <v>1705</v>
      </c>
      <c r="D627" t="s">
        <v>841</v>
      </c>
      <c r="E627" t="s">
        <v>2819</v>
      </c>
      <c r="F627" t="str">
        <f t="shared" si="12"/>
        <v>UnrestrainedBeamMetricW1000x493</v>
      </c>
      <c r="G627">
        <v>114</v>
      </c>
      <c r="H627">
        <v>2.9</v>
      </c>
      <c r="I627">
        <v>9.5</v>
      </c>
      <c r="J627" t="s">
        <v>802</v>
      </c>
      <c r="K627">
        <v>3</v>
      </c>
    </row>
    <row r="628" spans="2:11" x14ac:dyDescent="0.2">
      <c r="B628" t="s">
        <v>802</v>
      </c>
      <c r="C628" t="s">
        <v>1705</v>
      </c>
      <c r="D628" t="s">
        <v>842</v>
      </c>
      <c r="E628" t="s">
        <v>2820</v>
      </c>
      <c r="F628" t="str">
        <f t="shared" si="12"/>
        <v>UnrestrainedBeamMetricW1000x487</v>
      </c>
      <c r="G628">
        <v>113</v>
      </c>
      <c r="H628">
        <v>2.89</v>
      </c>
      <c r="I628">
        <v>9.42</v>
      </c>
      <c r="J628" t="s">
        <v>802</v>
      </c>
      <c r="K628">
        <v>3</v>
      </c>
    </row>
    <row r="629" spans="2:11" x14ac:dyDescent="0.2">
      <c r="B629" t="s">
        <v>802</v>
      </c>
      <c r="C629" t="s">
        <v>1705</v>
      </c>
      <c r="D629" t="s">
        <v>843</v>
      </c>
      <c r="E629" t="s">
        <v>2821</v>
      </c>
      <c r="F629" t="str">
        <f t="shared" si="12"/>
        <v>UnrestrainedBeamMetricW1000x414</v>
      </c>
      <c r="G629">
        <v>112</v>
      </c>
      <c r="H629">
        <v>2.48</v>
      </c>
      <c r="I629">
        <v>9.33</v>
      </c>
      <c r="J629" t="s">
        <v>802</v>
      </c>
      <c r="K629">
        <v>3</v>
      </c>
    </row>
    <row r="630" spans="2:11" x14ac:dyDescent="0.2">
      <c r="B630" t="s">
        <v>802</v>
      </c>
      <c r="C630" t="s">
        <v>1705</v>
      </c>
      <c r="D630" t="s">
        <v>844</v>
      </c>
      <c r="E630" t="s">
        <v>2822</v>
      </c>
      <c r="F630" t="str">
        <f t="shared" si="12"/>
        <v>UnrestrainedBeamMetricW1000x393</v>
      </c>
      <c r="G630">
        <v>112</v>
      </c>
      <c r="H630">
        <v>2.36</v>
      </c>
      <c r="I630">
        <v>9.33</v>
      </c>
      <c r="J630" t="s">
        <v>802</v>
      </c>
      <c r="K630">
        <v>3</v>
      </c>
    </row>
    <row r="631" spans="2:11" x14ac:dyDescent="0.2">
      <c r="B631" t="s">
        <v>802</v>
      </c>
      <c r="C631" t="s">
        <v>1705</v>
      </c>
      <c r="D631" t="s">
        <v>845</v>
      </c>
      <c r="E631" t="s">
        <v>2823</v>
      </c>
      <c r="F631" t="str">
        <f t="shared" si="12"/>
        <v>UnrestrainedBeamMetricW1000x350</v>
      </c>
      <c r="G631">
        <v>112</v>
      </c>
      <c r="H631">
        <v>2.1</v>
      </c>
      <c r="I631">
        <v>9.33</v>
      </c>
      <c r="J631" t="s">
        <v>802</v>
      </c>
      <c r="K631">
        <v>3</v>
      </c>
    </row>
    <row r="632" spans="2:11" x14ac:dyDescent="0.2">
      <c r="B632" t="s">
        <v>802</v>
      </c>
      <c r="C632" t="s">
        <v>1705</v>
      </c>
      <c r="D632" t="s">
        <v>846</v>
      </c>
      <c r="E632" t="s">
        <v>2824</v>
      </c>
      <c r="F632" t="str">
        <f t="shared" si="12"/>
        <v>UnrestrainedBeamMetricW1000x314</v>
      </c>
      <c r="G632">
        <v>111</v>
      </c>
      <c r="H632">
        <v>1.9</v>
      </c>
      <c r="I632">
        <v>9.25</v>
      </c>
      <c r="J632" t="s">
        <v>802</v>
      </c>
      <c r="K632">
        <v>3</v>
      </c>
    </row>
    <row r="633" spans="2:11" x14ac:dyDescent="0.2">
      <c r="B633" t="s">
        <v>802</v>
      </c>
      <c r="C633" t="s">
        <v>1705</v>
      </c>
      <c r="D633" t="s">
        <v>847</v>
      </c>
      <c r="E633" t="s">
        <v>2825</v>
      </c>
      <c r="F633" t="str">
        <f t="shared" si="12"/>
        <v>UnrestrainedBeamMetricW1000x272</v>
      </c>
      <c r="G633">
        <v>110</v>
      </c>
      <c r="H633">
        <v>1.66</v>
      </c>
      <c r="I633">
        <v>9.17</v>
      </c>
      <c r="J633" t="s">
        <v>802</v>
      </c>
      <c r="K633">
        <v>3</v>
      </c>
    </row>
    <row r="634" spans="2:11" x14ac:dyDescent="0.2">
      <c r="B634" t="s">
        <v>802</v>
      </c>
      <c r="C634" t="s">
        <v>1705</v>
      </c>
      <c r="D634" t="s">
        <v>848</v>
      </c>
      <c r="E634" t="s">
        <v>2826</v>
      </c>
      <c r="F634" t="str">
        <f t="shared" si="12"/>
        <v>UnrestrainedBeamMetricW1000x249</v>
      </c>
      <c r="G634">
        <v>109</v>
      </c>
      <c r="H634">
        <v>1.53</v>
      </c>
      <c r="I634">
        <v>9.08</v>
      </c>
      <c r="J634" t="s">
        <v>802</v>
      </c>
      <c r="K634">
        <v>3</v>
      </c>
    </row>
    <row r="635" spans="2:11" x14ac:dyDescent="0.2">
      <c r="B635" t="s">
        <v>802</v>
      </c>
      <c r="C635" t="s">
        <v>1705</v>
      </c>
      <c r="D635" t="s">
        <v>849</v>
      </c>
      <c r="E635" t="s">
        <v>2827</v>
      </c>
      <c r="F635" t="str">
        <f t="shared" si="12"/>
        <v>UnrestrainedBeamMetricW1000x222</v>
      </c>
      <c r="G635">
        <v>109</v>
      </c>
      <c r="H635">
        <v>1.37</v>
      </c>
      <c r="I635">
        <v>9.08</v>
      </c>
      <c r="J635" t="s">
        <v>802</v>
      </c>
      <c r="K635">
        <v>3</v>
      </c>
    </row>
    <row r="636" spans="2:11" x14ac:dyDescent="0.2">
      <c r="B636" t="s">
        <v>802</v>
      </c>
      <c r="C636" t="s">
        <v>1705</v>
      </c>
      <c r="D636" t="s">
        <v>850</v>
      </c>
      <c r="E636" t="s">
        <v>2828</v>
      </c>
      <c r="F636" t="str">
        <f t="shared" si="12"/>
        <v>UnrestrainedBeamMetricW920x1188</v>
      </c>
      <c r="G636">
        <v>131</v>
      </c>
      <c r="H636">
        <v>6.09</v>
      </c>
      <c r="I636">
        <v>10.9</v>
      </c>
      <c r="J636" t="s">
        <v>802</v>
      </c>
      <c r="K636">
        <v>3</v>
      </c>
    </row>
    <row r="637" spans="2:11" x14ac:dyDescent="0.2">
      <c r="B637" t="s">
        <v>802</v>
      </c>
      <c r="C637" t="s">
        <v>1705</v>
      </c>
      <c r="D637" t="s">
        <v>851</v>
      </c>
      <c r="E637" t="s">
        <v>2829</v>
      </c>
      <c r="F637" t="str">
        <f t="shared" si="12"/>
        <v>UnrestrainedBeamMetricW920x967</v>
      </c>
      <c r="G637">
        <v>128</v>
      </c>
      <c r="H637">
        <v>5.08</v>
      </c>
      <c r="I637">
        <v>10.7</v>
      </c>
      <c r="J637" t="s">
        <v>802</v>
      </c>
      <c r="K637">
        <v>3</v>
      </c>
    </row>
    <row r="638" spans="2:11" x14ac:dyDescent="0.2">
      <c r="B638" t="s">
        <v>802</v>
      </c>
      <c r="C638" t="s">
        <v>1705</v>
      </c>
      <c r="D638" t="s">
        <v>852</v>
      </c>
      <c r="E638" t="s">
        <v>2830</v>
      </c>
      <c r="F638" t="str">
        <f t="shared" si="12"/>
        <v>UnrestrainedBeamMetricW920x784</v>
      </c>
      <c r="G638">
        <v>125</v>
      </c>
      <c r="H638">
        <v>4.22</v>
      </c>
      <c r="I638">
        <v>10.4</v>
      </c>
      <c r="J638" t="s">
        <v>802</v>
      </c>
      <c r="K638">
        <v>3</v>
      </c>
    </row>
    <row r="639" spans="2:11" x14ac:dyDescent="0.2">
      <c r="B639" t="s">
        <v>802</v>
      </c>
      <c r="C639" t="s">
        <v>1705</v>
      </c>
      <c r="D639" t="s">
        <v>853</v>
      </c>
      <c r="E639" t="s">
        <v>2831</v>
      </c>
      <c r="F639" t="str">
        <f t="shared" si="12"/>
        <v>UnrestrainedBeamMetricW920x653</v>
      </c>
      <c r="G639">
        <v>123</v>
      </c>
      <c r="H639">
        <v>3.57</v>
      </c>
      <c r="I639">
        <v>10.3</v>
      </c>
      <c r="J639" t="s">
        <v>802</v>
      </c>
      <c r="K639">
        <v>3</v>
      </c>
    </row>
    <row r="640" spans="2:11" x14ac:dyDescent="0.2">
      <c r="B640" t="s">
        <v>802</v>
      </c>
      <c r="C640" t="s">
        <v>1705</v>
      </c>
      <c r="D640" t="s">
        <v>854</v>
      </c>
      <c r="E640" t="s">
        <v>2832</v>
      </c>
      <c r="F640" t="str">
        <f t="shared" si="12"/>
        <v>UnrestrainedBeamMetricW920x585</v>
      </c>
      <c r="G640">
        <v>121</v>
      </c>
      <c r="H640">
        <v>3.25</v>
      </c>
      <c r="I640">
        <v>10.1</v>
      </c>
      <c r="J640" t="s">
        <v>802</v>
      </c>
      <c r="K640">
        <v>3</v>
      </c>
    </row>
    <row r="641" spans="2:11" x14ac:dyDescent="0.2">
      <c r="B641" t="s">
        <v>802</v>
      </c>
      <c r="C641" t="s">
        <v>1705</v>
      </c>
      <c r="D641" t="s">
        <v>855</v>
      </c>
      <c r="E641" t="s">
        <v>2833</v>
      </c>
      <c r="F641" t="str">
        <f t="shared" si="12"/>
        <v>UnrestrainedBeamMetricW920x534</v>
      </c>
      <c r="G641">
        <v>121</v>
      </c>
      <c r="H641">
        <v>2.97</v>
      </c>
      <c r="I641">
        <v>10.1</v>
      </c>
      <c r="J641" t="s">
        <v>802</v>
      </c>
      <c r="K641">
        <v>3</v>
      </c>
    </row>
    <row r="642" spans="2:11" x14ac:dyDescent="0.2">
      <c r="B642" t="s">
        <v>802</v>
      </c>
      <c r="C642" t="s">
        <v>1705</v>
      </c>
      <c r="D642" t="s">
        <v>856</v>
      </c>
      <c r="E642" t="s">
        <v>2834</v>
      </c>
      <c r="F642" t="str">
        <f t="shared" si="12"/>
        <v>UnrestrainedBeamMetricW920x488</v>
      </c>
      <c r="G642">
        <v>120</v>
      </c>
      <c r="H642">
        <v>2.73</v>
      </c>
      <c r="I642">
        <v>10</v>
      </c>
      <c r="J642" t="s">
        <v>802</v>
      </c>
      <c r="K642">
        <v>3</v>
      </c>
    </row>
    <row r="643" spans="2:11" x14ac:dyDescent="0.2">
      <c r="B643" t="s">
        <v>802</v>
      </c>
      <c r="C643" t="s">
        <v>1705</v>
      </c>
      <c r="D643" t="s">
        <v>857</v>
      </c>
      <c r="E643" t="s">
        <v>2835</v>
      </c>
      <c r="F643" t="str">
        <f t="shared" si="12"/>
        <v>UnrestrainedBeamMetricW920x446</v>
      </c>
      <c r="G643">
        <v>120</v>
      </c>
      <c r="H643">
        <v>2.5</v>
      </c>
      <c r="I643">
        <v>10</v>
      </c>
      <c r="J643" t="s">
        <v>802</v>
      </c>
      <c r="K643">
        <v>3</v>
      </c>
    </row>
    <row r="644" spans="2:11" x14ac:dyDescent="0.2">
      <c r="B644" t="s">
        <v>802</v>
      </c>
      <c r="C644" t="s">
        <v>1705</v>
      </c>
      <c r="D644" t="s">
        <v>858</v>
      </c>
      <c r="E644" t="s">
        <v>2836</v>
      </c>
      <c r="F644" t="str">
        <f t="shared" si="12"/>
        <v>UnrestrainedBeamMetricW920x417</v>
      </c>
      <c r="G644">
        <v>119</v>
      </c>
      <c r="H644">
        <v>2.35</v>
      </c>
      <c r="I644">
        <v>9.92</v>
      </c>
      <c r="J644" t="s">
        <v>802</v>
      </c>
      <c r="K644">
        <v>3</v>
      </c>
    </row>
    <row r="645" spans="2:11" x14ac:dyDescent="0.2">
      <c r="B645" t="s">
        <v>802</v>
      </c>
      <c r="C645" t="s">
        <v>1705</v>
      </c>
      <c r="D645" t="s">
        <v>859</v>
      </c>
      <c r="E645" t="s">
        <v>2837</v>
      </c>
      <c r="F645" t="str">
        <f t="shared" si="12"/>
        <v>UnrestrainedBeamMetricW920x387</v>
      </c>
      <c r="G645">
        <v>119</v>
      </c>
      <c r="H645">
        <v>2.1800000000000002</v>
      </c>
      <c r="I645">
        <v>9.92</v>
      </c>
      <c r="J645" t="s">
        <v>802</v>
      </c>
      <c r="K645">
        <v>3</v>
      </c>
    </row>
    <row r="646" spans="2:11" x14ac:dyDescent="0.2">
      <c r="B646" t="s">
        <v>802</v>
      </c>
      <c r="C646" t="s">
        <v>1705</v>
      </c>
      <c r="D646" t="s">
        <v>860</v>
      </c>
      <c r="E646" t="s">
        <v>2838</v>
      </c>
      <c r="F646" t="str">
        <f t="shared" si="12"/>
        <v>UnrestrainedBeamMetricW920x365</v>
      </c>
      <c r="G646">
        <v>118</v>
      </c>
      <c r="H646">
        <v>2.08</v>
      </c>
      <c r="I646">
        <v>9.83</v>
      </c>
      <c r="J646" t="s">
        <v>802</v>
      </c>
      <c r="K646">
        <v>3</v>
      </c>
    </row>
    <row r="647" spans="2:11" x14ac:dyDescent="0.2">
      <c r="B647" t="s">
        <v>802</v>
      </c>
      <c r="C647" t="s">
        <v>1705</v>
      </c>
      <c r="D647" t="s">
        <v>861</v>
      </c>
      <c r="E647" t="s">
        <v>2839</v>
      </c>
      <c r="F647" t="str">
        <f t="shared" si="12"/>
        <v>UnrestrainedBeamMetricW920x342</v>
      </c>
      <c r="G647">
        <v>118</v>
      </c>
      <c r="H647">
        <v>1.95</v>
      </c>
      <c r="I647">
        <v>9.83</v>
      </c>
      <c r="J647" t="s">
        <v>802</v>
      </c>
      <c r="K647">
        <v>3</v>
      </c>
    </row>
    <row r="648" spans="2:11" x14ac:dyDescent="0.2">
      <c r="B648" t="s">
        <v>802</v>
      </c>
      <c r="C648" t="s">
        <v>1705</v>
      </c>
      <c r="D648" t="s">
        <v>862</v>
      </c>
      <c r="E648" t="s">
        <v>2840</v>
      </c>
      <c r="F648" t="str">
        <f t="shared" si="12"/>
        <v>UnrestrainedBeamMetricW920x381</v>
      </c>
      <c r="G648">
        <v>108</v>
      </c>
      <c r="H648">
        <v>2.37</v>
      </c>
      <c r="I648">
        <v>9</v>
      </c>
      <c r="J648" t="s">
        <v>802</v>
      </c>
      <c r="K648">
        <v>3</v>
      </c>
    </row>
    <row r="649" spans="2:11" x14ac:dyDescent="0.2">
      <c r="B649" t="s">
        <v>802</v>
      </c>
      <c r="C649" t="s">
        <v>1705</v>
      </c>
      <c r="D649" t="s">
        <v>863</v>
      </c>
      <c r="E649" t="s">
        <v>2841</v>
      </c>
      <c r="F649" t="str">
        <f t="shared" si="12"/>
        <v>UnrestrainedBeamMetricW920x345</v>
      </c>
      <c r="G649">
        <v>108</v>
      </c>
      <c r="H649">
        <v>2.15</v>
      </c>
      <c r="I649">
        <v>9</v>
      </c>
      <c r="J649" t="s">
        <v>802</v>
      </c>
      <c r="K649">
        <v>3</v>
      </c>
    </row>
    <row r="650" spans="2:11" x14ac:dyDescent="0.2">
      <c r="B650" t="s">
        <v>802</v>
      </c>
      <c r="C650" t="s">
        <v>1705</v>
      </c>
      <c r="D650" t="s">
        <v>864</v>
      </c>
      <c r="E650" t="s">
        <v>2842</v>
      </c>
      <c r="F650" t="str">
        <f t="shared" si="12"/>
        <v>UnrestrainedBeamMetricW920x313</v>
      </c>
      <c r="G650">
        <v>107</v>
      </c>
      <c r="H650">
        <v>1.96</v>
      </c>
      <c r="I650">
        <v>8.92</v>
      </c>
      <c r="J650" t="s">
        <v>802</v>
      </c>
      <c r="K650">
        <v>3</v>
      </c>
    </row>
    <row r="651" spans="2:11" x14ac:dyDescent="0.2">
      <c r="B651" t="s">
        <v>802</v>
      </c>
      <c r="C651" t="s">
        <v>1705</v>
      </c>
      <c r="D651" t="s">
        <v>865</v>
      </c>
      <c r="E651" t="s">
        <v>2843</v>
      </c>
      <c r="F651" t="str">
        <f t="shared" si="12"/>
        <v>UnrestrainedBeamMetricW920x289</v>
      </c>
      <c r="G651">
        <v>107</v>
      </c>
      <c r="H651">
        <v>1.81</v>
      </c>
      <c r="I651">
        <v>8.92</v>
      </c>
      <c r="J651" t="s">
        <v>802</v>
      </c>
      <c r="K651">
        <v>3</v>
      </c>
    </row>
    <row r="652" spans="2:11" x14ac:dyDescent="0.2">
      <c r="B652" t="s">
        <v>802</v>
      </c>
      <c r="C652" t="s">
        <v>1705</v>
      </c>
      <c r="D652" t="s">
        <v>866</v>
      </c>
      <c r="E652" t="s">
        <v>2844</v>
      </c>
      <c r="F652" t="str">
        <f t="shared" si="12"/>
        <v>UnrestrainedBeamMetricW920x271</v>
      </c>
      <c r="G652">
        <v>106</v>
      </c>
      <c r="H652">
        <v>1.72</v>
      </c>
      <c r="I652">
        <v>8.83</v>
      </c>
      <c r="J652" t="s">
        <v>802</v>
      </c>
      <c r="K652">
        <v>3</v>
      </c>
    </row>
    <row r="653" spans="2:11" x14ac:dyDescent="0.2">
      <c r="B653" t="s">
        <v>802</v>
      </c>
      <c r="C653" t="s">
        <v>1705</v>
      </c>
      <c r="D653" t="s">
        <v>867</v>
      </c>
      <c r="E653" t="s">
        <v>2845</v>
      </c>
      <c r="F653" t="str">
        <f t="shared" si="12"/>
        <v>UnrestrainedBeamMetricW920x253</v>
      </c>
      <c r="G653">
        <v>106</v>
      </c>
      <c r="H653">
        <v>1.6</v>
      </c>
      <c r="I653">
        <v>8.83</v>
      </c>
      <c r="J653" t="s">
        <v>802</v>
      </c>
      <c r="K653">
        <v>3</v>
      </c>
    </row>
    <row r="654" spans="2:11" x14ac:dyDescent="0.2">
      <c r="B654" t="s">
        <v>802</v>
      </c>
      <c r="C654" t="s">
        <v>1705</v>
      </c>
      <c r="D654" t="s">
        <v>868</v>
      </c>
      <c r="E654" t="s">
        <v>2846</v>
      </c>
      <c r="F654" t="str">
        <f t="shared" si="12"/>
        <v>UnrestrainedBeamMetricW920x238</v>
      </c>
      <c r="G654">
        <v>106</v>
      </c>
      <c r="H654">
        <v>1.51</v>
      </c>
      <c r="I654">
        <v>8.83</v>
      </c>
      <c r="J654" t="s">
        <v>802</v>
      </c>
      <c r="K654">
        <v>3</v>
      </c>
    </row>
    <row r="655" spans="2:11" x14ac:dyDescent="0.2">
      <c r="B655" t="s">
        <v>802</v>
      </c>
      <c r="C655" t="s">
        <v>1705</v>
      </c>
      <c r="D655" t="s">
        <v>869</v>
      </c>
      <c r="E655" t="s">
        <v>2847</v>
      </c>
      <c r="F655" t="str">
        <f t="shared" si="12"/>
        <v>UnrestrainedBeamMetricW920x233</v>
      </c>
      <c r="G655">
        <v>105</v>
      </c>
      <c r="H655">
        <v>1.43</v>
      </c>
      <c r="I655">
        <v>8.75</v>
      </c>
      <c r="J655" t="s">
        <v>802</v>
      </c>
      <c r="K655">
        <v>3</v>
      </c>
    </row>
    <row r="656" spans="2:11" x14ac:dyDescent="0.2">
      <c r="B656" t="s">
        <v>802</v>
      </c>
      <c r="C656" t="s">
        <v>1705</v>
      </c>
      <c r="D656" t="s">
        <v>870</v>
      </c>
      <c r="E656" t="s">
        <v>2848</v>
      </c>
      <c r="F656" t="str">
        <f t="shared" si="12"/>
        <v>UnrestrainedBeamMetricW920x201</v>
      </c>
      <c r="G656">
        <v>105</v>
      </c>
      <c r="H656">
        <v>1.29</v>
      </c>
      <c r="I656">
        <v>8.75</v>
      </c>
      <c r="J656" t="s">
        <v>802</v>
      </c>
      <c r="K656">
        <v>3</v>
      </c>
    </row>
    <row r="657" spans="2:11" x14ac:dyDescent="0.2">
      <c r="B657" t="s">
        <v>802</v>
      </c>
      <c r="C657" t="s">
        <v>1705</v>
      </c>
      <c r="D657" t="s">
        <v>871</v>
      </c>
      <c r="E657" t="s">
        <v>2849</v>
      </c>
      <c r="F657" t="str">
        <f t="shared" si="12"/>
        <v>UnrestrainedBeamMetricW840x576</v>
      </c>
      <c r="G657">
        <v>117</v>
      </c>
      <c r="H657">
        <v>3.31</v>
      </c>
      <c r="I657">
        <v>9.75</v>
      </c>
      <c r="J657" t="s">
        <v>802</v>
      </c>
      <c r="K657">
        <v>3</v>
      </c>
    </row>
    <row r="658" spans="2:11" x14ac:dyDescent="0.2">
      <c r="B658" t="s">
        <v>802</v>
      </c>
      <c r="C658" t="s">
        <v>1705</v>
      </c>
      <c r="D658" t="s">
        <v>872</v>
      </c>
      <c r="E658" t="s">
        <v>2850</v>
      </c>
      <c r="F658" t="str">
        <f t="shared" si="12"/>
        <v>UnrestrainedBeamMetricW840x527</v>
      </c>
      <c r="G658">
        <v>116</v>
      </c>
      <c r="H658">
        <v>3.05</v>
      </c>
      <c r="I658">
        <v>9.67</v>
      </c>
      <c r="J658" t="s">
        <v>802</v>
      </c>
      <c r="K658">
        <v>3</v>
      </c>
    </row>
    <row r="659" spans="2:11" x14ac:dyDescent="0.2">
      <c r="B659" t="s">
        <v>802</v>
      </c>
      <c r="C659" t="s">
        <v>1705</v>
      </c>
      <c r="D659" t="s">
        <v>873</v>
      </c>
      <c r="E659" t="s">
        <v>2851</v>
      </c>
      <c r="F659" t="str">
        <f t="shared" si="12"/>
        <v>UnrestrainedBeamMetricW840x473</v>
      </c>
      <c r="G659">
        <v>115</v>
      </c>
      <c r="H659">
        <v>2.77</v>
      </c>
      <c r="I659">
        <v>9.58</v>
      </c>
      <c r="J659" t="s">
        <v>802</v>
      </c>
      <c r="K659">
        <v>3</v>
      </c>
    </row>
    <row r="660" spans="2:11" x14ac:dyDescent="0.2">
      <c r="B660" t="s">
        <v>802</v>
      </c>
      <c r="C660" t="s">
        <v>1705</v>
      </c>
      <c r="D660" t="s">
        <v>874</v>
      </c>
      <c r="E660" t="s">
        <v>2852</v>
      </c>
      <c r="F660" t="str">
        <f t="shared" si="12"/>
        <v>UnrestrainedBeamMetricW840x433</v>
      </c>
      <c r="G660">
        <v>114</v>
      </c>
      <c r="H660">
        <v>2.5499999999999998</v>
      </c>
      <c r="I660">
        <v>9.5</v>
      </c>
      <c r="J660" t="s">
        <v>802</v>
      </c>
      <c r="K660">
        <v>3</v>
      </c>
    </row>
    <row r="661" spans="2:11" x14ac:dyDescent="0.2">
      <c r="B661" t="s">
        <v>802</v>
      </c>
      <c r="C661" t="s">
        <v>1705</v>
      </c>
      <c r="D661" t="s">
        <v>875</v>
      </c>
      <c r="E661" t="s">
        <v>2853</v>
      </c>
      <c r="F661" t="str">
        <f t="shared" si="12"/>
        <v>UnrestrainedBeamMetricW840x392</v>
      </c>
      <c r="G661">
        <v>113</v>
      </c>
      <c r="H661">
        <v>2.33</v>
      </c>
      <c r="I661">
        <v>9.42</v>
      </c>
      <c r="J661" t="s">
        <v>802</v>
      </c>
      <c r="K661">
        <v>3</v>
      </c>
    </row>
    <row r="662" spans="2:11" x14ac:dyDescent="0.2">
      <c r="B662" t="s">
        <v>802</v>
      </c>
      <c r="C662" t="s">
        <v>1705</v>
      </c>
      <c r="D662" t="s">
        <v>876</v>
      </c>
      <c r="E662" t="s">
        <v>2854</v>
      </c>
      <c r="F662" t="str">
        <f t="shared" si="12"/>
        <v>UnrestrainedBeamMetricW840x359</v>
      </c>
      <c r="G662">
        <v>113</v>
      </c>
      <c r="H662">
        <v>2.13</v>
      </c>
      <c r="I662">
        <v>9.42</v>
      </c>
      <c r="J662" t="s">
        <v>802</v>
      </c>
      <c r="K662">
        <v>3</v>
      </c>
    </row>
    <row r="663" spans="2:11" x14ac:dyDescent="0.2">
      <c r="B663" t="s">
        <v>802</v>
      </c>
      <c r="C663" t="s">
        <v>1705</v>
      </c>
      <c r="D663" t="s">
        <v>877</v>
      </c>
      <c r="E663" t="s">
        <v>2855</v>
      </c>
      <c r="F663" t="str">
        <f t="shared" si="12"/>
        <v>UnrestrainedBeamMetricW840x329</v>
      </c>
      <c r="G663">
        <v>112</v>
      </c>
      <c r="H663">
        <v>1.97</v>
      </c>
      <c r="I663">
        <v>9.33</v>
      </c>
      <c r="J663" t="s">
        <v>802</v>
      </c>
      <c r="K663">
        <v>3</v>
      </c>
    </row>
    <row r="664" spans="2:11" x14ac:dyDescent="0.2">
      <c r="B664" t="s">
        <v>802</v>
      </c>
      <c r="C664" t="s">
        <v>1705</v>
      </c>
      <c r="D664" t="s">
        <v>878</v>
      </c>
      <c r="E664" t="s">
        <v>2856</v>
      </c>
      <c r="F664" t="str">
        <f t="shared" si="12"/>
        <v>UnrestrainedBeamMetricW840x299</v>
      </c>
      <c r="G664">
        <v>112</v>
      </c>
      <c r="H664">
        <v>1.79</v>
      </c>
      <c r="I664">
        <v>9.33</v>
      </c>
      <c r="J664" t="s">
        <v>802</v>
      </c>
      <c r="K664">
        <v>3</v>
      </c>
    </row>
    <row r="665" spans="2:11" x14ac:dyDescent="0.2">
      <c r="B665" t="s">
        <v>802</v>
      </c>
      <c r="C665" t="s">
        <v>1705</v>
      </c>
      <c r="D665" t="s">
        <v>879</v>
      </c>
      <c r="E665" t="s">
        <v>2857</v>
      </c>
      <c r="F665" t="str">
        <f t="shared" si="12"/>
        <v>UnrestrainedBeamMetricW840x251</v>
      </c>
      <c r="G665">
        <v>99.6</v>
      </c>
      <c r="H665">
        <v>1.7</v>
      </c>
      <c r="I665">
        <v>8.3000000000000007</v>
      </c>
      <c r="J665" t="s">
        <v>802</v>
      </c>
      <c r="K665">
        <v>3</v>
      </c>
    </row>
    <row r="666" spans="2:11" x14ac:dyDescent="0.2">
      <c r="B666" t="s">
        <v>802</v>
      </c>
      <c r="C666" t="s">
        <v>1705</v>
      </c>
      <c r="D666" t="s">
        <v>880</v>
      </c>
      <c r="E666" t="s">
        <v>2858</v>
      </c>
      <c r="F666" t="str">
        <f t="shared" si="12"/>
        <v>UnrestrainedBeamMetricW840x226</v>
      </c>
      <c r="G666">
        <v>99.3</v>
      </c>
      <c r="H666">
        <v>1.53</v>
      </c>
      <c r="I666">
        <v>8.2799999999999994</v>
      </c>
      <c r="J666" t="s">
        <v>802</v>
      </c>
      <c r="K666">
        <v>3</v>
      </c>
    </row>
    <row r="667" spans="2:11" x14ac:dyDescent="0.2">
      <c r="B667" t="s">
        <v>802</v>
      </c>
      <c r="C667" t="s">
        <v>1705</v>
      </c>
      <c r="D667" t="s">
        <v>881</v>
      </c>
      <c r="E667" t="s">
        <v>2859</v>
      </c>
      <c r="F667" t="str">
        <f t="shared" si="12"/>
        <v>UnrestrainedBeamMetricW840x210</v>
      </c>
      <c r="G667">
        <v>98.4</v>
      </c>
      <c r="H667">
        <v>1.43</v>
      </c>
      <c r="I667">
        <v>8.1999999999999993</v>
      </c>
      <c r="J667" t="s">
        <v>802</v>
      </c>
      <c r="K667">
        <v>3</v>
      </c>
    </row>
    <row r="668" spans="2:11" x14ac:dyDescent="0.2">
      <c r="B668" t="s">
        <v>802</v>
      </c>
      <c r="C668" t="s">
        <v>1705</v>
      </c>
      <c r="D668" t="s">
        <v>882</v>
      </c>
      <c r="E668" t="s">
        <v>2860</v>
      </c>
      <c r="F668" t="str">
        <f t="shared" si="12"/>
        <v>UnrestrainedBeamMetricW840x193</v>
      </c>
      <c r="G668">
        <v>98.3</v>
      </c>
      <c r="H668">
        <v>1.32</v>
      </c>
      <c r="I668">
        <v>8.19</v>
      </c>
      <c r="J668" t="s">
        <v>802</v>
      </c>
      <c r="K668">
        <v>3</v>
      </c>
    </row>
    <row r="669" spans="2:11" x14ac:dyDescent="0.2">
      <c r="B669" t="s">
        <v>802</v>
      </c>
      <c r="C669" t="s">
        <v>1705</v>
      </c>
      <c r="D669" t="s">
        <v>883</v>
      </c>
      <c r="E669" t="s">
        <v>2861</v>
      </c>
      <c r="F669" t="str">
        <f t="shared" si="12"/>
        <v>UnrestrainedBeamMetricW840x176</v>
      </c>
      <c r="G669">
        <v>97.8</v>
      </c>
      <c r="H669">
        <v>1.21</v>
      </c>
      <c r="I669">
        <v>8.15</v>
      </c>
      <c r="J669" t="s">
        <v>802</v>
      </c>
      <c r="K669">
        <v>3</v>
      </c>
    </row>
    <row r="670" spans="2:11" x14ac:dyDescent="0.2">
      <c r="B670" t="s">
        <v>802</v>
      </c>
      <c r="C670" t="s">
        <v>1705</v>
      </c>
      <c r="D670" t="s">
        <v>884</v>
      </c>
      <c r="E670" t="s">
        <v>2862</v>
      </c>
      <c r="F670" t="str">
        <f t="shared" si="12"/>
        <v>UnrestrainedBeamMetricW760x582</v>
      </c>
      <c r="G670">
        <v>109</v>
      </c>
      <c r="H670">
        <v>3.59</v>
      </c>
      <c r="I670">
        <v>9.08</v>
      </c>
      <c r="J670" t="s">
        <v>802</v>
      </c>
      <c r="K670">
        <v>3</v>
      </c>
    </row>
    <row r="671" spans="2:11" x14ac:dyDescent="0.2">
      <c r="B671" t="s">
        <v>802</v>
      </c>
      <c r="C671" t="s">
        <v>1705</v>
      </c>
      <c r="D671" t="s">
        <v>885</v>
      </c>
      <c r="E671" t="s">
        <v>2863</v>
      </c>
      <c r="F671" t="str">
        <f t="shared" si="12"/>
        <v>UnrestrainedBeamMetricW760x531</v>
      </c>
      <c r="G671">
        <v>108</v>
      </c>
      <c r="H671">
        <v>3.31</v>
      </c>
      <c r="I671">
        <v>9</v>
      </c>
      <c r="J671" t="s">
        <v>802</v>
      </c>
      <c r="K671">
        <v>3</v>
      </c>
    </row>
    <row r="672" spans="2:11" x14ac:dyDescent="0.2">
      <c r="B672" t="s">
        <v>802</v>
      </c>
      <c r="C672" t="s">
        <v>1705</v>
      </c>
      <c r="D672" t="s">
        <v>886</v>
      </c>
      <c r="E672" t="s">
        <v>2864</v>
      </c>
      <c r="F672" t="str">
        <f t="shared" si="12"/>
        <v>UnrestrainedBeamMetricW760x484</v>
      </c>
      <c r="G672">
        <v>107</v>
      </c>
      <c r="H672">
        <v>3.05</v>
      </c>
      <c r="I672">
        <v>8.92</v>
      </c>
      <c r="J672" t="s">
        <v>802</v>
      </c>
      <c r="K672">
        <v>3</v>
      </c>
    </row>
    <row r="673" spans="2:11" x14ac:dyDescent="0.2">
      <c r="B673" t="s">
        <v>802</v>
      </c>
      <c r="C673" t="s">
        <v>1705</v>
      </c>
      <c r="D673" t="s">
        <v>887</v>
      </c>
      <c r="E673" t="s">
        <v>2865</v>
      </c>
      <c r="F673" t="str">
        <f t="shared" si="12"/>
        <v>UnrestrainedBeamMetricW760x434</v>
      </c>
      <c r="G673">
        <v>107</v>
      </c>
      <c r="H673">
        <v>2.73</v>
      </c>
      <c r="I673">
        <v>8.92</v>
      </c>
      <c r="J673" t="s">
        <v>802</v>
      </c>
      <c r="K673">
        <v>3</v>
      </c>
    </row>
    <row r="674" spans="2:11" x14ac:dyDescent="0.2">
      <c r="B674" t="s">
        <v>802</v>
      </c>
      <c r="C674" t="s">
        <v>1705</v>
      </c>
      <c r="D674" t="s">
        <v>888</v>
      </c>
      <c r="E674" t="s">
        <v>2866</v>
      </c>
      <c r="F674" t="str">
        <f t="shared" ref="F674:F737" si="13">SUBSTITUTE(B674&amp;C674&amp;E674," ","")</f>
        <v>UnrestrainedBeamMetricW760x389</v>
      </c>
      <c r="G674">
        <v>106</v>
      </c>
      <c r="H674">
        <v>2.46</v>
      </c>
      <c r="I674">
        <v>8.83</v>
      </c>
      <c r="J674" t="s">
        <v>802</v>
      </c>
      <c r="K674">
        <v>3</v>
      </c>
    </row>
    <row r="675" spans="2:11" x14ac:dyDescent="0.2">
      <c r="B675" t="s">
        <v>802</v>
      </c>
      <c r="C675" t="s">
        <v>1705</v>
      </c>
      <c r="D675" t="s">
        <v>889</v>
      </c>
      <c r="E675" t="s">
        <v>2867</v>
      </c>
      <c r="F675" t="str">
        <f t="shared" si="13"/>
        <v>UnrestrainedBeamMetricW760x350</v>
      </c>
      <c r="G675">
        <v>105</v>
      </c>
      <c r="H675">
        <v>2.2400000000000002</v>
      </c>
      <c r="I675">
        <v>8.75</v>
      </c>
      <c r="J675" t="s">
        <v>802</v>
      </c>
      <c r="K675">
        <v>3</v>
      </c>
    </row>
    <row r="676" spans="2:11" x14ac:dyDescent="0.2">
      <c r="B676" t="s">
        <v>802</v>
      </c>
      <c r="C676" t="s">
        <v>1705</v>
      </c>
      <c r="D676" t="s">
        <v>890</v>
      </c>
      <c r="E676" t="s">
        <v>2868</v>
      </c>
      <c r="F676" t="str">
        <f t="shared" si="13"/>
        <v>UnrestrainedBeamMetricW760x314</v>
      </c>
      <c r="G676">
        <v>105</v>
      </c>
      <c r="H676">
        <v>2.0099999999999998</v>
      </c>
      <c r="I676">
        <v>8.75</v>
      </c>
      <c r="J676" t="s">
        <v>802</v>
      </c>
      <c r="K676">
        <v>3</v>
      </c>
    </row>
    <row r="677" spans="2:11" x14ac:dyDescent="0.2">
      <c r="B677" t="s">
        <v>802</v>
      </c>
      <c r="C677" t="s">
        <v>1705</v>
      </c>
      <c r="D677" t="s">
        <v>891</v>
      </c>
      <c r="E677" t="s">
        <v>2869</v>
      </c>
      <c r="F677" t="str">
        <f t="shared" si="13"/>
        <v>UnrestrainedBeamMetricW760x284</v>
      </c>
      <c r="G677">
        <v>103</v>
      </c>
      <c r="H677">
        <v>1.85</v>
      </c>
      <c r="I677">
        <v>8.58</v>
      </c>
      <c r="J677" t="s">
        <v>802</v>
      </c>
      <c r="K677">
        <v>3</v>
      </c>
    </row>
    <row r="678" spans="2:11" x14ac:dyDescent="0.2">
      <c r="B678" t="s">
        <v>802</v>
      </c>
      <c r="C678" t="s">
        <v>1705</v>
      </c>
      <c r="D678" t="s">
        <v>892</v>
      </c>
      <c r="E678" t="s">
        <v>2870</v>
      </c>
      <c r="F678" t="str">
        <f t="shared" si="13"/>
        <v>UnrestrainedBeamMetricW760x257</v>
      </c>
      <c r="G678">
        <v>104</v>
      </c>
      <c r="H678">
        <v>1.66</v>
      </c>
      <c r="I678">
        <v>8.67</v>
      </c>
      <c r="J678" t="s">
        <v>802</v>
      </c>
      <c r="K678">
        <v>3</v>
      </c>
    </row>
    <row r="679" spans="2:11" x14ac:dyDescent="0.2">
      <c r="B679" t="s">
        <v>802</v>
      </c>
      <c r="C679" t="s">
        <v>1705</v>
      </c>
      <c r="D679" t="s">
        <v>893</v>
      </c>
      <c r="E679" t="s">
        <v>2871</v>
      </c>
      <c r="F679" t="str">
        <f t="shared" si="13"/>
        <v>UnrestrainedBeamMetricW760x220</v>
      </c>
      <c r="G679">
        <v>90.3</v>
      </c>
      <c r="H679">
        <v>1.64</v>
      </c>
      <c r="I679">
        <v>7.53</v>
      </c>
      <c r="J679" t="s">
        <v>802</v>
      </c>
      <c r="K679">
        <v>3</v>
      </c>
    </row>
    <row r="680" spans="2:11" x14ac:dyDescent="0.2">
      <c r="B680" t="s">
        <v>802</v>
      </c>
      <c r="C680" t="s">
        <v>1705</v>
      </c>
      <c r="D680" t="s">
        <v>894</v>
      </c>
      <c r="E680" t="s">
        <v>2872</v>
      </c>
      <c r="F680" t="str">
        <f t="shared" si="13"/>
        <v>UnrestrainedBeamMetricW760x196</v>
      </c>
      <c r="G680">
        <v>89.5</v>
      </c>
      <c r="H680">
        <v>1.47</v>
      </c>
      <c r="I680">
        <v>7.46</v>
      </c>
      <c r="J680" t="s">
        <v>802</v>
      </c>
      <c r="K680">
        <v>3</v>
      </c>
    </row>
    <row r="681" spans="2:11" x14ac:dyDescent="0.2">
      <c r="B681" t="s">
        <v>802</v>
      </c>
      <c r="C681" t="s">
        <v>1705</v>
      </c>
      <c r="D681" t="s">
        <v>895</v>
      </c>
      <c r="E681" t="s">
        <v>2873</v>
      </c>
      <c r="F681" t="str">
        <f t="shared" si="13"/>
        <v>UnrestrainedBeamMetricW760x185</v>
      </c>
      <c r="G681">
        <v>89.3</v>
      </c>
      <c r="H681">
        <v>1.39</v>
      </c>
      <c r="I681">
        <v>7.44</v>
      </c>
      <c r="J681" t="s">
        <v>802</v>
      </c>
      <c r="K681">
        <v>3</v>
      </c>
    </row>
    <row r="682" spans="2:11" x14ac:dyDescent="0.2">
      <c r="B682" t="s">
        <v>802</v>
      </c>
      <c r="C682" t="s">
        <v>1705</v>
      </c>
      <c r="D682" t="s">
        <v>896</v>
      </c>
      <c r="E682" t="s">
        <v>2874</v>
      </c>
      <c r="F682" t="str">
        <f t="shared" si="13"/>
        <v>UnrestrainedBeamMetricW760x173</v>
      </c>
      <c r="G682">
        <v>89.1</v>
      </c>
      <c r="H682">
        <v>1.3</v>
      </c>
      <c r="I682">
        <v>7.43</v>
      </c>
      <c r="J682" t="s">
        <v>802</v>
      </c>
      <c r="K682">
        <v>3</v>
      </c>
    </row>
    <row r="683" spans="2:11" x14ac:dyDescent="0.2">
      <c r="B683" t="s">
        <v>802</v>
      </c>
      <c r="C683" t="s">
        <v>1705</v>
      </c>
      <c r="D683" t="s">
        <v>897</v>
      </c>
      <c r="E683" t="s">
        <v>2875</v>
      </c>
      <c r="F683" t="str">
        <f t="shared" si="13"/>
        <v>UnrestrainedBeamMetricW760x161</v>
      </c>
      <c r="G683">
        <v>88.9</v>
      </c>
      <c r="H683">
        <v>1.21</v>
      </c>
      <c r="I683">
        <v>7.41</v>
      </c>
      <c r="J683" t="s">
        <v>802</v>
      </c>
      <c r="K683">
        <v>3</v>
      </c>
    </row>
    <row r="684" spans="2:11" x14ac:dyDescent="0.2">
      <c r="B684" t="s">
        <v>802</v>
      </c>
      <c r="C684" t="s">
        <v>1705</v>
      </c>
      <c r="D684" t="s">
        <v>898</v>
      </c>
      <c r="E684" t="s">
        <v>2876</v>
      </c>
      <c r="F684" t="str">
        <f t="shared" si="13"/>
        <v>UnrestrainedBeamMetricW760x147</v>
      </c>
      <c r="G684">
        <v>88.5</v>
      </c>
      <c r="H684">
        <v>1.1200000000000001</v>
      </c>
      <c r="I684">
        <v>7.38</v>
      </c>
      <c r="J684" t="s">
        <v>802</v>
      </c>
      <c r="K684">
        <v>3</v>
      </c>
    </row>
    <row r="685" spans="2:11" x14ac:dyDescent="0.2">
      <c r="B685" t="s">
        <v>802</v>
      </c>
      <c r="C685" t="s">
        <v>1705</v>
      </c>
      <c r="D685" t="s">
        <v>899</v>
      </c>
      <c r="E685" t="s">
        <v>2877</v>
      </c>
      <c r="F685" t="str">
        <f t="shared" si="13"/>
        <v>UnrestrainedBeamMetricW760x134</v>
      </c>
      <c r="G685">
        <v>88</v>
      </c>
      <c r="H685">
        <v>1.02</v>
      </c>
      <c r="I685">
        <v>7.33</v>
      </c>
      <c r="J685" t="s">
        <v>802</v>
      </c>
      <c r="K685">
        <v>3</v>
      </c>
    </row>
    <row r="686" spans="2:11" x14ac:dyDescent="0.2">
      <c r="B686" t="s">
        <v>802</v>
      </c>
      <c r="C686" t="s">
        <v>1705</v>
      </c>
      <c r="D686" t="s">
        <v>900</v>
      </c>
      <c r="E686" t="s">
        <v>2878</v>
      </c>
      <c r="F686" t="str">
        <f t="shared" si="13"/>
        <v>UnrestrainedBeamMetricW690x802</v>
      </c>
      <c r="G686">
        <v>106</v>
      </c>
      <c r="H686">
        <v>5.08</v>
      </c>
      <c r="I686">
        <v>8.83</v>
      </c>
      <c r="J686" t="s">
        <v>802</v>
      </c>
      <c r="K686">
        <v>3</v>
      </c>
    </row>
    <row r="687" spans="2:11" x14ac:dyDescent="0.2">
      <c r="B687" t="s">
        <v>802</v>
      </c>
      <c r="C687" t="s">
        <v>1705</v>
      </c>
      <c r="D687" t="s">
        <v>901</v>
      </c>
      <c r="E687" t="s">
        <v>2879</v>
      </c>
      <c r="F687" t="str">
        <f t="shared" si="13"/>
        <v>UnrestrainedBeamMetricW690x548</v>
      </c>
      <c r="G687">
        <v>101</v>
      </c>
      <c r="H687">
        <v>3.64</v>
      </c>
      <c r="I687">
        <v>8.42</v>
      </c>
      <c r="J687" t="s">
        <v>802</v>
      </c>
      <c r="K687">
        <v>3</v>
      </c>
    </row>
    <row r="688" spans="2:11" x14ac:dyDescent="0.2">
      <c r="B688" t="s">
        <v>802</v>
      </c>
      <c r="C688" t="s">
        <v>1705</v>
      </c>
      <c r="D688" t="s">
        <v>902</v>
      </c>
      <c r="E688" t="s">
        <v>2880</v>
      </c>
      <c r="F688" t="str">
        <f t="shared" si="13"/>
        <v>UnrestrainedBeamMetricW690x500</v>
      </c>
      <c r="G688">
        <v>100</v>
      </c>
      <c r="H688">
        <v>3.36</v>
      </c>
      <c r="I688">
        <v>8.33</v>
      </c>
      <c r="J688" t="s">
        <v>802</v>
      </c>
      <c r="K688">
        <v>3</v>
      </c>
    </row>
    <row r="689" spans="2:11" x14ac:dyDescent="0.2">
      <c r="B689" t="s">
        <v>802</v>
      </c>
      <c r="C689" t="s">
        <v>1705</v>
      </c>
      <c r="D689" t="s">
        <v>903</v>
      </c>
      <c r="E689" t="s">
        <v>2881</v>
      </c>
      <c r="F689" t="str">
        <f t="shared" si="13"/>
        <v>UnrestrainedBeamMetricW690x457</v>
      </c>
      <c r="G689">
        <v>98.8</v>
      </c>
      <c r="H689">
        <v>3.11</v>
      </c>
      <c r="I689">
        <v>8.23</v>
      </c>
      <c r="J689" t="s">
        <v>802</v>
      </c>
      <c r="K689">
        <v>3</v>
      </c>
    </row>
    <row r="690" spans="2:11" x14ac:dyDescent="0.2">
      <c r="B690" t="s">
        <v>802</v>
      </c>
      <c r="C690" t="s">
        <v>1705</v>
      </c>
      <c r="D690" t="s">
        <v>904</v>
      </c>
      <c r="E690" t="s">
        <v>2882</v>
      </c>
      <c r="F690" t="str">
        <f t="shared" si="13"/>
        <v>UnrestrainedBeamMetricW690x418</v>
      </c>
      <c r="G690">
        <v>98.2</v>
      </c>
      <c r="H690">
        <v>2.86</v>
      </c>
      <c r="I690">
        <v>8.18</v>
      </c>
      <c r="J690" t="s">
        <v>802</v>
      </c>
      <c r="K690">
        <v>3</v>
      </c>
    </row>
    <row r="691" spans="2:11" x14ac:dyDescent="0.2">
      <c r="B691" t="s">
        <v>802</v>
      </c>
      <c r="C691" t="s">
        <v>1705</v>
      </c>
      <c r="D691" t="s">
        <v>905</v>
      </c>
      <c r="E691" t="s">
        <v>2883</v>
      </c>
      <c r="F691" t="str">
        <f t="shared" si="13"/>
        <v>UnrestrainedBeamMetricW690x384</v>
      </c>
      <c r="G691">
        <v>97.7</v>
      </c>
      <c r="H691">
        <v>2.64</v>
      </c>
      <c r="I691">
        <v>8.14</v>
      </c>
      <c r="J691" t="s">
        <v>802</v>
      </c>
      <c r="K691">
        <v>3</v>
      </c>
    </row>
    <row r="692" spans="2:11" x14ac:dyDescent="0.2">
      <c r="B692" t="s">
        <v>802</v>
      </c>
      <c r="C692" t="s">
        <v>1705</v>
      </c>
      <c r="D692" t="s">
        <v>906</v>
      </c>
      <c r="E692" t="s">
        <v>2884</v>
      </c>
      <c r="F692" t="str">
        <f t="shared" si="13"/>
        <v>UnrestrainedBeamMetricW690x350</v>
      </c>
      <c r="G692">
        <v>96.6</v>
      </c>
      <c r="H692">
        <v>2.4300000000000002</v>
      </c>
      <c r="I692">
        <v>8.0500000000000007</v>
      </c>
      <c r="J692" t="s">
        <v>802</v>
      </c>
      <c r="K692">
        <v>3</v>
      </c>
    </row>
    <row r="693" spans="2:11" x14ac:dyDescent="0.2">
      <c r="B693" t="s">
        <v>802</v>
      </c>
      <c r="C693" t="s">
        <v>1705</v>
      </c>
      <c r="D693" t="s">
        <v>907</v>
      </c>
      <c r="E693" t="s">
        <v>2885</v>
      </c>
      <c r="F693" t="str">
        <f t="shared" si="13"/>
        <v>UnrestrainedBeamMetricW690x323</v>
      </c>
      <c r="G693">
        <v>96</v>
      </c>
      <c r="H693">
        <v>2.2599999999999998</v>
      </c>
      <c r="I693">
        <v>8</v>
      </c>
      <c r="J693" t="s">
        <v>802</v>
      </c>
      <c r="K693">
        <v>3</v>
      </c>
    </row>
    <row r="694" spans="2:11" x14ac:dyDescent="0.2">
      <c r="B694" t="s">
        <v>802</v>
      </c>
      <c r="C694" t="s">
        <v>1705</v>
      </c>
      <c r="D694" t="s">
        <v>908</v>
      </c>
      <c r="E694" t="s">
        <v>2886</v>
      </c>
      <c r="F694" t="str">
        <f t="shared" si="13"/>
        <v>UnrestrainedBeamMetricW690x289</v>
      </c>
      <c r="G694">
        <v>95.6</v>
      </c>
      <c r="H694">
        <v>2.0299999999999998</v>
      </c>
      <c r="I694">
        <v>7.97</v>
      </c>
      <c r="J694" t="s">
        <v>802</v>
      </c>
      <c r="K694">
        <v>3</v>
      </c>
    </row>
    <row r="695" spans="2:11" x14ac:dyDescent="0.2">
      <c r="B695" t="s">
        <v>802</v>
      </c>
      <c r="C695" t="s">
        <v>1705</v>
      </c>
      <c r="D695" t="s">
        <v>909</v>
      </c>
      <c r="E695" t="s">
        <v>2887</v>
      </c>
      <c r="F695" t="str">
        <f t="shared" si="13"/>
        <v>UnrestrainedBeamMetricW690x265</v>
      </c>
      <c r="G695">
        <v>95</v>
      </c>
      <c r="H695">
        <v>1.87</v>
      </c>
      <c r="I695">
        <v>7.92</v>
      </c>
      <c r="J695" t="s">
        <v>802</v>
      </c>
      <c r="K695">
        <v>3</v>
      </c>
    </row>
    <row r="696" spans="2:11" x14ac:dyDescent="0.2">
      <c r="B696" t="s">
        <v>802</v>
      </c>
      <c r="C696" t="s">
        <v>1705</v>
      </c>
      <c r="D696" t="s">
        <v>910</v>
      </c>
      <c r="E696" t="s">
        <v>2888</v>
      </c>
      <c r="F696" t="str">
        <f t="shared" si="13"/>
        <v>UnrestrainedBeamMetricW690x240</v>
      </c>
      <c r="G696">
        <v>94.6</v>
      </c>
      <c r="H696">
        <v>1.7</v>
      </c>
      <c r="I696">
        <v>7.88</v>
      </c>
      <c r="J696" t="s">
        <v>802</v>
      </c>
      <c r="K696">
        <v>3</v>
      </c>
    </row>
    <row r="697" spans="2:11" x14ac:dyDescent="0.2">
      <c r="B697" t="s">
        <v>802</v>
      </c>
      <c r="C697" t="s">
        <v>1705</v>
      </c>
      <c r="D697" t="s">
        <v>911</v>
      </c>
      <c r="E697" t="s">
        <v>2889</v>
      </c>
      <c r="F697" t="str">
        <f t="shared" si="13"/>
        <v>UnrestrainedBeamMetricW690x217</v>
      </c>
      <c r="G697">
        <v>94.3</v>
      </c>
      <c r="H697">
        <v>1.55</v>
      </c>
      <c r="I697">
        <v>7.86</v>
      </c>
      <c r="J697" t="s">
        <v>802</v>
      </c>
      <c r="K697">
        <v>3</v>
      </c>
    </row>
    <row r="698" spans="2:11" x14ac:dyDescent="0.2">
      <c r="B698" t="s">
        <v>802</v>
      </c>
      <c r="C698" t="s">
        <v>1705</v>
      </c>
      <c r="D698" t="s">
        <v>912</v>
      </c>
      <c r="E698" t="s">
        <v>2890</v>
      </c>
      <c r="F698" t="str">
        <f t="shared" si="13"/>
        <v>UnrestrainedBeamMetricW690x192</v>
      </c>
      <c r="G698">
        <v>82.8</v>
      </c>
      <c r="H698">
        <v>1.56</v>
      </c>
      <c r="I698">
        <v>6.9</v>
      </c>
      <c r="J698" t="s">
        <v>802</v>
      </c>
      <c r="K698">
        <v>3</v>
      </c>
    </row>
    <row r="699" spans="2:11" x14ac:dyDescent="0.2">
      <c r="B699" t="s">
        <v>802</v>
      </c>
      <c r="C699" t="s">
        <v>1705</v>
      </c>
      <c r="D699" t="s">
        <v>913</v>
      </c>
      <c r="E699" t="s">
        <v>2891</v>
      </c>
      <c r="F699" t="str">
        <f t="shared" si="13"/>
        <v>UnrestrainedBeamMetricW690x170</v>
      </c>
      <c r="G699">
        <v>82.3</v>
      </c>
      <c r="H699">
        <v>1.39</v>
      </c>
      <c r="I699">
        <v>6.86</v>
      </c>
      <c r="J699" t="s">
        <v>802</v>
      </c>
      <c r="K699">
        <v>3</v>
      </c>
    </row>
    <row r="700" spans="2:11" x14ac:dyDescent="0.2">
      <c r="B700" t="s">
        <v>802</v>
      </c>
      <c r="C700" t="s">
        <v>1705</v>
      </c>
      <c r="D700" t="s">
        <v>914</v>
      </c>
      <c r="E700" t="s">
        <v>2892</v>
      </c>
      <c r="F700" t="str">
        <f t="shared" si="13"/>
        <v>UnrestrainedBeamMetricW690x152</v>
      </c>
      <c r="G700">
        <v>82.1</v>
      </c>
      <c r="H700">
        <v>1.24</v>
      </c>
      <c r="I700">
        <v>6.84</v>
      </c>
      <c r="J700" t="s">
        <v>802</v>
      </c>
      <c r="K700">
        <v>3</v>
      </c>
    </row>
    <row r="701" spans="2:11" x14ac:dyDescent="0.2">
      <c r="B701" t="s">
        <v>802</v>
      </c>
      <c r="C701" t="s">
        <v>1705</v>
      </c>
      <c r="D701" t="s">
        <v>915</v>
      </c>
      <c r="E701" t="s">
        <v>2893</v>
      </c>
      <c r="F701" t="str">
        <f t="shared" si="13"/>
        <v>UnrestrainedBeamMetricW690x140</v>
      </c>
      <c r="G701">
        <v>81.5</v>
      </c>
      <c r="H701">
        <v>1.1499999999999999</v>
      </c>
      <c r="I701">
        <v>6.79</v>
      </c>
      <c r="J701" t="s">
        <v>802</v>
      </c>
      <c r="K701">
        <v>3</v>
      </c>
    </row>
    <row r="702" spans="2:11" x14ac:dyDescent="0.2">
      <c r="B702" t="s">
        <v>802</v>
      </c>
      <c r="C702" t="s">
        <v>1705</v>
      </c>
      <c r="D702" t="s">
        <v>916</v>
      </c>
      <c r="E702" t="s">
        <v>2894</v>
      </c>
      <c r="F702" t="str">
        <f t="shared" si="13"/>
        <v>UnrestrainedBeamMetricW690x125</v>
      </c>
      <c r="G702">
        <v>81.2</v>
      </c>
      <c r="H702">
        <v>1.03</v>
      </c>
      <c r="I702">
        <v>6.77</v>
      </c>
      <c r="J702" t="s">
        <v>802</v>
      </c>
      <c r="K702">
        <v>3</v>
      </c>
    </row>
    <row r="703" spans="2:11" x14ac:dyDescent="0.2">
      <c r="B703" t="s">
        <v>802</v>
      </c>
      <c r="C703" t="s">
        <v>1705</v>
      </c>
      <c r="D703" t="s">
        <v>917</v>
      </c>
      <c r="E703" t="s">
        <v>2895</v>
      </c>
      <c r="F703" t="str">
        <f t="shared" si="13"/>
        <v>UnrestrainedBeamMetricW610x551</v>
      </c>
      <c r="G703">
        <v>92.9</v>
      </c>
      <c r="H703">
        <v>3.98</v>
      </c>
      <c r="I703">
        <v>7.74</v>
      </c>
      <c r="J703" t="s">
        <v>802</v>
      </c>
      <c r="K703">
        <v>3</v>
      </c>
    </row>
    <row r="704" spans="2:11" x14ac:dyDescent="0.2">
      <c r="B704" t="s">
        <v>802</v>
      </c>
      <c r="C704" t="s">
        <v>1705</v>
      </c>
      <c r="D704" t="s">
        <v>918</v>
      </c>
      <c r="E704" t="s">
        <v>2896</v>
      </c>
      <c r="F704" t="str">
        <f t="shared" si="13"/>
        <v>UnrestrainedBeamMetricW610x498</v>
      </c>
      <c r="G704">
        <v>91.5</v>
      </c>
      <c r="H704">
        <v>3.66</v>
      </c>
      <c r="I704">
        <v>7.63</v>
      </c>
      <c r="J704" t="s">
        <v>802</v>
      </c>
      <c r="K704">
        <v>3</v>
      </c>
    </row>
    <row r="705" spans="2:11" x14ac:dyDescent="0.2">
      <c r="B705" t="s">
        <v>802</v>
      </c>
      <c r="C705" t="s">
        <v>1705</v>
      </c>
      <c r="D705" t="s">
        <v>919</v>
      </c>
      <c r="E705" t="s">
        <v>2897</v>
      </c>
      <c r="F705" t="str">
        <f t="shared" si="13"/>
        <v>UnrestrainedBeamMetricW610x455</v>
      </c>
      <c r="G705">
        <v>90.8</v>
      </c>
      <c r="H705">
        <v>3.37</v>
      </c>
      <c r="I705">
        <v>7.57</v>
      </c>
      <c r="J705" t="s">
        <v>802</v>
      </c>
      <c r="K705">
        <v>3</v>
      </c>
    </row>
    <row r="706" spans="2:11" x14ac:dyDescent="0.2">
      <c r="B706" t="s">
        <v>802</v>
      </c>
      <c r="C706" t="s">
        <v>1705</v>
      </c>
      <c r="D706" t="s">
        <v>920</v>
      </c>
      <c r="E706" t="s">
        <v>2898</v>
      </c>
      <c r="F706" t="str">
        <f t="shared" si="13"/>
        <v>UnrestrainedBeamMetricW610x415</v>
      </c>
      <c r="G706">
        <v>89.7</v>
      </c>
      <c r="H706">
        <v>3.11</v>
      </c>
      <c r="I706">
        <v>7.48</v>
      </c>
      <c r="J706" t="s">
        <v>802</v>
      </c>
      <c r="K706">
        <v>3</v>
      </c>
    </row>
    <row r="707" spans="2:11" x14ac:dyDescent="0.2">
      <c r="B707" t="s">
        <v>802</v>
      </c>
      <c r="C707" t="s">
        <v>1705</v>
      </c>
      <c r="D707" t="s">
        <v>921</v>
      </c>
      <c r="E707" t="s">
        <v>2899</v>
      </c>
      <c r="F707" t="str">
        <f t="shared" si="13"/>
        <v>UnrestrainedBeamMetricW610x372</v>
      </c>
      <c r="G707">
        <v>89</v>
      </c>
      <c r="H707">
        <v>2.81</v>
      </c>
      <c r="I707">
        <v>7.42</v>
      </c>
      <c r="J707" t="s">
        <v>802</v>
      </c>
      <c r="K707">
        <v>3</v>
      </c>
    </row>
    <row r="708" spans="2:11" x14ac:dyDescent="0.2">
      <c r="B708" t="s">
        <v>802</v>
      </c>
      <c r="C708" t="s">
        <v>1705</v>
      </c>
      <c r="D708" t="s">
        <v>922</v>
      </c>
      <c r="E708" t="s">
        <v>2900</v>
      </c>
      <c r="F708" t="str">
        <f t="shared" si="13"/>
        <v>UnrestrainedBeamMetricW610x341</v>
      </c>
      <c r="G708">
        <v>88.1</v>
      </c>
      <c r="H708">
        <v>2.6</v>
      </c>
      <c r="I708">
        <v>7.34</v>
      </c>
      <c r="J708" t="s">
        <v>802</v>
      </c>
      <c r="K708">
        <v>3</v>
      </c>
    </row>
    <row r="709" spans="2:11" x14ac:dyDescent="0.2">
      <c r="B709" t="s">
        <v>802</v>
      </c>
      <c r="C709" t="s">
        <v>1705</v>
      </c>
      <c r="D709" t="s">
        <v>923</v>
      </c>
      <c r="E709" t="s">
        <v>2901</v>
      </c>
      <c r="F709" t="str">
        <f t="shared" si="13"/>
        <v>UnrestrainedBeamMetricW610x307</v>
      </c>
      <c r="G709">
        <v>87.6</v>
      </c>
      <c r="H709">
        <v>2.36</v>
      </c>
      <c r="I709">
        <v>7.3</v>
      </c>
      <c r="J709" t="s">
        <v>802</v>
      </c>
      <c r="K709">
        <v>3</v>
      </c>
    </row>
    <row r="710" spans="2:11" x14ac:dyDescent="0.2">
      <c r="B710" t="s">
        <v>802</v>
      </c>
      <c r="C710" t="s">
        <v>1705</v>
      </c>
      <c r="D710" t="s">
        <v>924</v>
      </c>
      <c r="E710" t="s">
        <v>2902</v>
      </c>
      <c r="F710" t="str">
        <f t="shared" si="13"/>
        <v>UnrestrainedBeamMetricW610x285</v>
      </c>
      <c r="G710">
        <v>87.1</v>
      </c>
      <c r="H710">
        <v>2.2000000000000002</v>
      </c>
      <c r="I710">
        <v>7.26</v>
      </c>
      <c r="J710" t="s">
        <v>802</v>
      </c>
      <c r="K710">
        <v>3</v>
      </c>
    </row>
    <row r="711" spans="2:11" x14ac:dyDescent="0.2">
      <c r="B711" t="s">
        <v>802</v>
      </c>
      <c r="C711" t="s">
        <v>1705</v>
      </c>
      <c r="D711" t="s">
        <v>925</v>
      </c>
      <c r="E711" t="s">
        <v>2903</v>
      </c>
      <c r="F711" t="str">
        <f t="shared" si="13"/>
        <v>UnrestrainedBeamMetricW610x262</v>
      </c>
      <c r="G711">
        <v>86.5</v>
      </c>
      <c r="H711">
        <v>2.0299999999999998</v>
      </c>
      <c r="I711">
        <v>7.21</v>
      </c>
      <c r="J711" t="s">
        <v>802</v>
      </c>
      <c r="K711">
        <v>3</v>
      </c>
    </row>
    <row r="712" spans="2:11" x14ac:dyDescent="0.2">
      <c r="B712" t="s">
        <v>802</v>
      </c>
      <c r="C712" t="s">
        <v>1705</v>
      </c>
      <c r="D712" t="s">
        <v>926</v>
      </c>
      <c r="E712" t="s">
        <v>2904</v>
      </c>
      <c r="F712" t="str">
        <f t="shared" si="13"/>
        <v>UnrestrainedBeamMetricW610x241</v>
      </c>
      <c r="G712">
        <v>86.3</v>
      </c>
      <c r="H712">
        <v>1.88</v>
      </c>
      <c r="I712">
        <v>7.19</v>
      </c>
      <c r="J712" t="s">
        <v>802</v>
      </c>
      <c r="K712">
        <v>3</v>
      </c>
    </row>
    <row r="713" spans="2:11" x14ac:dyDescent="0.2">
      <c r="B713" t="s">
        <v>802</v>
      </c>
      <c r="C713" t="s">
        <v>1705</v>
      </c>
      <c r="D713" t="s">
        <v>927</v>
      </c>
      <c r="E713" t="s">
        <v>2905</v>
      </c>
      <c r="F713" t="str">
        <f t="shared" si="13"/>
        <v>UnrestrainedBeamMetricW610x217</v>
      </c>
      <c r="G713">
        <v>85.8</v>
      </c>
      <c r="H713">
        <v>1.7</v>
      </c>
      <c r="I713">
        <v>7.15</v>
      </c>
      <c r="J713" t="s">
        <v>802</v>
      </c>
      <c r="K713">
        <v>3</v>
      </c>
    </row>
    <row r="714" spans="2:11" x14ac:dyDescent="0.2">
      <c r="B714" t="s">
        <v>802</v>
      </c>
      <c r="C714" t="s">
        <v>1705</v>
      </c>
      <c r="D714" t="s">
        <v>928</v>
      </c>
      <c r="E714" t="s">
        <v>2906</v>
      </c>
      <c r="F714" t="str">
        <f t="shared" si="13"/>
        <v>UnrestrainedBeamMetricW610x195</v>
      </c>
      <c r="G714">
        <v>85.3</v>
      </c>
      <c r="H714">
        <v>1.54</v>
      </c>
      <c r="I714">
        <v>7.11</v>
      </c>
      <c r="J714" t="s">
        <v>802</v>
      </c>
      <c r="K714">
        <v>3</v>
      </c>
    </row>
    <row r="715" spans="2:11" x14ac:dyDescent="0.2">
      <c r="B715" t="s">
        <v>802</v>
      </c>
      <c r="C715" t="s">
        <v>1705</v>
      </c>
      <c r="D715" t="s">
        <v>929</v>
      </c>
      <c r="E715" t="s">
        <v>2907</v>
      </c>
      <c r="F715" t="str">
        <f t="shared" si="13"/>
        <v>UnrestrainedBeamMetricW610x174</v>
      </c>
      <c r="G715">
        <v>84.5</v>
      </c>
      <c r="H715">
        <v>1.38</v>
      </c>
      <c r="I715">
        <v>7.04</v>
      </c>
      <c r="J715" t="s">
        <v>802</v>
      </c>
      <c r="K715">
        <v>3</v>
      </c>
    </row>
    <row r="716" spans="2:11" x14ac:dyDescent="0.2">
      <c r="B716" t="s">
        <v>802</v>
      </c>
      <c r="C716" t="s">
        <v>1705</v>
      </c>
      <c r="D716" t="s">
        <v>930</v>
      </c>
      <c r="E716" t="s">
        <v>2908</v>
      </c>
      <c r="F716" t="str">
        <f t="shared" si="13"/>
        <v>UnrestrainedBeamMetricW610x155</v>
      </c>
      <c r="G716">
        <v>84.1</v>
      </c>
      <c r="H716">
        <v>1.24</v>
      </c>
      <c r="I716">
        <v>7.01</v>
      </c>
      <c r="J716" t="s">
        <v>802</v>
      </c>
      <c r="K716">
        <v>3</v>
      </c>
    </row>
    <row r="717" spans="2:11" x14ac:dyDescent="0.2">
      <c r="B717" t="s">
        <v>802</v>
      </c>
      <c r="C717" t="s">
        <v>1705</v>
      </c>
      <c r="D717" t="s">
        <v>931</v>
      </c>
      <c r="E717" t="s">
        <v>2909</v>
      </c>
      <c r="F717" t="str">
        <f t="shared" si="13"/>
        <v>UnrestrainedBeamMetricW610x153</v>
      </c>
      <c r="G717">
        <v>73.5</v>
      </c>
      <c r="H717">
        <v>1.4</v>
      </c>
      <c r="I717">
        <v>6.13</v>
      </c>
      <c r="J717" t="s">
        <v>802</v>
      </c>
      <c r="K717">
        <v>3</v>
      </c>
    </row>
    <row r="718" spans="2:11" x14ac:dyDescent="0.2">
      <c r="B718" t="s">
        <v>802</v>
      </c>
      <c r="C718" t="s">
        <v>1705</v>
      </c>
      <c r="D718" t="s">
        <v>932</v>
      </c>
      <c r="E718" t="s">
        <v>2910</v>
      </c>
      <c r="F718" t="str">
        <f t="shared" si="13"/>
        <v>UnrestrainedBeamMetricW610x140</v>
      </c>
      <c r="G718">
        <v>73.5</v>
      </c>
      <c r="H718">
        <v>1.28</v>
      </c>
      <c r="I718">
        <v>6.13</v>
      </c>
      <c r="J718" t="s">
        <v>802</v>
      </c>
      <c r="K718">
        <v>3</v>
      </c>
    </row>
    <row r="719" spans="2:11" x14ac:dyDescent="0.2">
      <c r="B719" t="s">
        <v>802</v>
      </c>
      <c r="C719" t="s">
        <v>1705</v>
      </c>
      <c r="D719" t="s">
        <v>933</v>
      </c>
      <c r="E719" t="s">
        <v>2911</v>
      </c>
      <c r="F719" t="str">
        <f t="shared" si="13"/>
        <v>UnrestrainedBeamMetricW610x125</v>
      </c>
      <c r="G719">
        <v>73.2</v>
      </c>
      <c r="H719">
        <v>1.1499999999999999</v>
      </c>
      <c r="I719">
        <v>6.1</v>
      </c>
      <c r="J719" t="s">
        <v>802</v>
      </c>
      <c r="K719">
        <v>3</v>
      </c>
    </row>
    <row r="720" spans="2:11" x14ac:dyDescent="0.2">
      <c r="B720" t="s">
        <v>802</v>
      </c>
      <c r="C720" t="s">
        <v>1705</v>
      </c>
      <c r="D720" t="s">
        <v>934</v>
      </c>
      <c r="E720" t="s">
        <v>2912</v>
      </c>
      <c r="F720" t="str">
        <f t="shared" si="13"/>
        <v>UnrestrainedBeamMetricW610x113</v>
      </c>
      <c r="G720">
        <v>72.5</v>
      </c>
      <c r="H720">
        <v>1.05</v>
      </c>
      <c r="I720">
        <v>6.04</v>
      </c>
      <c r="J720" t="s">
        <v>802</v>
      </c>
      <c r="K720">
        <v>3</v>
      </c>
    </row>
    <row r="721" spans="2:11" x14ac:dyDescent="0.2">
      <c r="B721" t="s">
        <v>802</v>
      </c>
      <c r="C721" t="s">
        <v>1705</v>
      </c>
      <c r="D721" t="s">
        <v>935</v>
      </c>
      <c r="E721" t="s">
        <v>2913</v>
      </c>
      <c r="F721" t="str">
        <f t="shared" si="13"/>
        <v>UnrestrainedBeamMetricW610x101</v>
      </c>
      <c r="G721">
        <v>72.2</v>
      </c>
      <c r="H721">
        <v>0.94199999999999995</v>
      </c>
      <c r="I721">
        <v>6.02</v>
      </c>
      <c r="J721" t="s">
        <v>802</v>
      </c>
      <c r="K721">
        <v>3</v>
      </c>
    </row>
    <row r="722" spans="2:11" x14ac:dyDescent="0.2">
      <c r="B722" t="s">
        <v>802</v>
      </c>
      <c r="C722" t="s">
        <v>1705</v>
      </c>
      <c r="D722" t="s">
        <v>936</v>
      </c>
      <c r="E722" t="s">
        <v>2914</v>
      </c>
      <c r="F722" t="str">
        <f t="shared" si="13"/>
        <v>UnrestrainedBeamMetricW610x92</v>
      </c>
      <c r="G722">
        <v>66.400000000000006</v>
      </c>
      <c r="H722">
        <v>0.93400000000000005</v>
      </c>
      <c r="I722">
        <v>5.53</v>
      </c>
      <c r="J722" t="s">
        <v>802</v>
      </c>
      <c r="K722">
        <v>3</v>
      </c>
    </row>
    <row r="723" spans="2:11" x14ac:dyDescent="0.2">
      <c r="B723" t="s">
        <v>802</v>
      </c>
      <c r="C723" t="s">
        <v>1705</v>
      </c>
      <c r="D723" t="s">
        <v>937</v>
      </c>
      <c r="E723" t="s">
        <v>2915</v>
      </c>
      <c r="F723" t="str">
        <f t="shared" si="13"/>
        <v>UnrestrainedBeamMetricW610x82</v>
      </c>
      <c r="G723">
        <v>66.400000000000006</v>
      </c>
      <c r="H723">
        <v>0.82799999999999996</v>
      </c>
      <c r="I723">
        <v>5.53</v>
      </c>
      <c r="J723" t="s">
        <v>802</v>
      </c>
      <c r="K723">
        <v>3</v>
      </c>
    </row>
    <row r="724" spans="2:11" x14ac:dyDescent="0.2">
      <c r="B724" t="s">
        <v>802</v>
      </c>
      <c r="C724" t="s">
        <v>1705</v>
      </c>
      <c r="D724" t="s">
        <v>938</v>
      </c>
      <c r="E724" t="s">
        <v>2916</v>
      </c>
      <c r="F724" t="str">
        <f t="shared" si="13"/>
        <v>UnrestrainedBeamMetricW530x300</v>
      </c>
      <c r="G724">
        <v>80.5</v>
      </c>
      <c r="H724">
        <v>2.5</v>
      </c>
      <c r="I724">
        <v>6.71</v>
      </c>
      <c r="J724" t="s">
        <v>802</v>
      </c>
      <c r="K724">
        <v>3</v>
      </c>
    </row>
    <row r="725" spans="2:11" x14ac:dyDescent="0.2">
      <c r="B725" t="s">
        <v>802</v>
      </c>
      <c r="C725" t="s">
        <v>1705</v>
      </c>
      <c r="D725" t="s">
        <v>939</v>
      </c>
      <c r="E725" t="s">
        <v>2917</v>
      </c>
      <c r="F725" t="str">
        <f t="shared" si="13"/>
        <v>UnrestrainedBeamMetricW530x272</v>
      </c>
      <c r="G725">
        <v>80</v>
      </c>
      <c r="H725">
        <v>2.2799999999999998</v>
      </c>
      <c r="I725">
        <v>6.67</v>
      </c>
      <c r="J725" t="s">
        <v>802</v>
      </c>
      <c r="K725">
        <v>3</v>
      </c>
    </row>
    <row r="726" spans="2:11" x14ac:dyDescent="0.2">
      <c r="B726" t="s">
        <v>802</v>
      </c>
      <c r="C726" t="s">
        <v>1705</v>
      </c>
      <c r="D726" t="s">
        <v>940</v>
      </c>
      <c r="E726" t="s">
        <v>2918</v>
      </c>
      <c r="F726" t="str">
        <f t="shared" si="13"/>
        <v>UnrestrainedBeamMetricW530x248</v>
      </c>
      <c r="G726">
        <v>79.5</v>
      </c>
      <c r="H726">
        <v>2.09</v>
      </c>
      <c r="I726">
        <v>6.63</v>
      </c>
      <c r="J726" t="s">
        <v>802</v>
      </c>
      <c r="K726">
        <v>3</v>
      </c>
    </row>
    <row r="727" spans="2:11" x14ac:dyDescent="0.2">
      <c r="B727" t="s">
        <v>802</v>
      </c>
      <c r="C727" t="s">
        <v>1705</v>
      </c>
      <c r="D727" t="s">
        <v>941</v>
      </c>
      <c r="E727" t="s">
        <v>2919</v>
      </c>
      <c r="F727" t="str">
        <f t="shared" si="13"/>
        <v>UnrestrainedBeamMetricW530x219</v>
      </c>
      <c r="G727">
        <v>78.7</v>
      </c>
      <c r="H727">
        <v>1.87</v>
      </c>
      <c r="I727">
        <v>6.56</v>
      </c>
      <c r="J727" t="s">
        <v>802</v>
      </c>
      <c r="K727">
        <v>3</v>
      </c>
    </row>
    <row r="728" spans="2:11" x14ac:dyDescent="0.2">
      <c r="B728" t="s">
        <v>802</v>
      </c>
      <c r="C728" t="s">
        <v>1705</v>
      </c>
      <c r="D728" t="s">
        <v>942</v>
      </c>
      <c r="E728" t="s">
        <v>2920</v>
      </c>
      <c r="F728" t="str">
        <f t="shared" si="13"/>
        <v>UnrestrainedBeamMetricW530x196</v>
      </c>
      <c r="G728">
        <v>78.5</v>
      </c>
      <c r="H728">
        <v>1.68</v>
      </c>
      <c r="I728">
        <v>6.54</v>
      </c>
      <c r="J728" t="s">
        <v>802</v>
      </c>
      <c r="K728">
        <v>3</v>
      </c>
    </row>
    <row r="729" spans="2:11" x14ac:dyDescent="0.2">
      <c r="B729" t="s">
        <v>802</v>
      </c>
      <c r="C729" t="s">
        <v>1705</v>
      </c>
      <c r="D729" t="s">
        <v>943</v>
      </c>
      <c r="E729" t="s">
        <v>2921</v>
      </c>
      <c r="F729" t="str">
        <f t="shared" si="13"/>
        <v>UnrestrainedBeamMetricW530x182</v>
      </c>
      <c r="G729">
        <v>77.900000000000006</v>
      </c>
      <c r="H729">
        <v>1.57</v>
      </c>
      <c r="I729">
        <v>6.49</v>
      </c>
      <c r="J729" t="s">
        <v>802</v>
      </c>
      <c r="K729">
        <v>3</v>
      </c>
    </row>
    <row r="730" spans="2:11" x14ac:dyDescent="0.2">
      <c r="B730" t="s">
        <v>802</v>
      </c>
      <c r="C730" t="s">
        <v>1705</v>
      </c>
      <c r="D730" t="s">
        <v>944</v>
      </c>
      <c r="E730" t="s">
        <v>2922</v>
      </c>
      <c r="F730" t="str">
        <f t="shared" si="13"/>
        <v>UnrestrainedBeamMetricW530x165</v>
      </c>
      <c r="G730">
        <v>77.400000000000006</v>
      </c>
      <c r="H730">
        <v>1.43</v>
      </c>
      <c r="I730">
        <v>6.45</v>
      </c>
      <c r="J730" t="s">
        <v>802</v>
      </c>
      <c r="K730">
        <v>3</v>
      </c>
    </row>
    <row r="731" spans="2:11" x14ac:dyDescent="0.2">
      <c r="B731" t="s">
        <v>802</v>
      </c>
      <c r="C731" t="s">
        <v>1705</v>
      </c>
      <c r="D731" t="s">
        <v>945</v>
      </c>
      <c r="E731" t="s">
        <v>2923</v>
      </c>
      <c r="F731" t="str">
        <f t="shared" si="13"/>
        <v>UnrestrainedBeamMetricW530x150</v>
      </c>
      <c r="G731">
        <v>77.400000000000006</v>
      </c>
      <c r="H731">
        <v>1.3</v>
      </c>
      <c r="I731">
        <v>6.45</v>
      </c>
      <c r="J731" t="s">
        <v>802</v>
      </c>
      <c r="K731">
        <v>3</v>
      </c>
    </row>
    <row r="732" spans="2:11" x14ac:dyDescent="0.2">
      <c r="B732" t="s">
        <v>802</v>
      </c>
      <c r="C732" t="s">
        <v>1705</v>
      </c>
      <c r="D732" t="s">
        <v>946</v>
      </c>
      <c r="E732" t="s">
        <v>2924</v>
      </c>
      <c r="F732" t="str">
        <f t="shared" si="13"/>
        <v>UnrestrainedBeamMetricW530x138</v>
      </c>
      <c r="G732">
        <v>66.3</v>
      </c>
      <c r="H732">
        <v>1.4</v>
      </c>
      <c r="I732">
        <v>5.53</v>
      </c>
      <c r="J732" t="s">
        <v>802</v>
      </c>
      <c r="K732">
        <v>3</v>
      </c>
    </row>
    <row r="733" spans="2:11" x14ac:dyDescent="0.2">
      <c r="B733" t="s">
        <v>802</v>
      </c>
      <c r="C733" t="s">
        <v>1705</v>
      </c>
      <c r="D733" t="s">
        <v>947</v>
      </c>
      <c r="E733" t="s">
        <v>2925</v>
      </c>
      <c r="F733" t="str">
        <f t="shared" si="13"/>
        <v>UnrestrainedBeamMetricW530x123</v>
      </c>
      <c r="G733">
        <v>65.8</v>
      </c>
      <c r="H733">
        <v>1.26</v>
      </c>
      <c r="I733">
        <v>5.48</v>
      </c>
      <c r="J733" t="s">
        <v>802</v>
      </c>
      <c r="K733">
        <v>3</v>
      </c>
    </row>
    <row r="734" spans="2:11" x14ac:dyDescent="0.2">
      <c r="B734" t="s">
        <v>802</v>
      </c>
      <c r="C734" t="s">
        <v>1705</v>
      </c>
      <c r="D734" t="s">
        <v>948</v>
      </c>
      <c r="E734" t="s">
        <v>2926</v>
      </c>
      <c r="F734" t="str">
        <f t="shared" si="13"/>
        <v>UnrestrainedBeamMetricW530x109</v>
      </c>
      <c r="G734">
        <v>65.5</v>
      </c>
      <c r="H734">
        <v>1.1100000000000001</v>
      </c>
      <c r="I734">
        <v>5.46</v>
      </c>
      <c r="J734" t="s">
        <v>802</v>
      </c>
      <c r="K734">
        <v>3</v>
      </c>
    </row>
    <row r="735" spans="2:11" x14ac:dyDescent="0.2">
      <c r="B735" t="s">
        <v>802</v>
      </c>
      <c r="C735" t="s">
        <v>1705</v>
      </c>
      <c r="D735" t="s">
        <v>949</v>
      </c>
      <c r="E735" t="s">
        <v>2927</v>
      </c>
      <c r="F735" t="str">
        <f t="shared" si="13"/>
        <v>UnrestrainedBeamMetricW530x101</v>
      </c>
      <c r="G735">
        <v>65.099999999999994</v>
      </c>
      <c r="H735">
        <v>1.04</v>
      </c>
      <c r="I735">
        <v>5.43</v>
      </c>
      <c r="J735" t="s">
        <v>802</v>
      </c>
      <c r="K735">
        <v>3</v>
      </c>
    </row>
    <row r="736" spans="2:11" x14ac:dyDescent="0.2">
      <c r="B736" t="s">
        <v>802</v>
      </c>
      <c r="C736" t="s">
        <v>1705</v>
      </c>
      <c r="D736" t="s">
        <v>950</v>
      </c>
      <c r="E736" t="s">
        <v>2928</v>
      </c>
      <c r="F736" t="str">
        <f t="shared" si="13"/>
        <v>UnrestrainedBeamMetricW530x92</v>
      </c>
      <c r="G736">
        <v>65.099999999999994</v>
      </c>
      <c r="H736">
        <v>0.95199999999999996</v>
      </c>
      <c r="I736">
        <v>5.43</v>
      </c>
      <c r="J736" t="s">
        <v>802</v>
      </c>
      <c r="K736">
        <v>3</v>
      </c>
    </row>
    <row r="737" spans="2:11" x14ac:dyDescent="0.2">
      <c r="B737" t="s">
        <v>802</v>
      </c>
      <c r="C737" t="s">
        <v>1705</v>
      </c>
      <c r="D737" t="s">
        <v>951</v>
      </c>
      <c r="E737" t="s">
        <v>2929</v>
      </c>
      <c r="F737" t="str">
        <f t="shared" si="13"/>
        <v>UnrestrainedBeamMetricW530x82</v>
      </c>
      <c r="G737">
        <v>64.400000000000006</v>
      </c>
      <c r="H737">
        <v>0.85399999999999998</v>
      </c>
      <c r="I737">
        <v>5.37</v>
      </c>
      <c r="J737" t="s">
        <v>802</v>
      </c>
      <c r="K737">
        <v>3</v>
      </c>
    </row>
    <row r="738" spans="2:11" x14ac:dyDescent="0.2">
      <c r="B738" t="s">
        <v>802</v>
      </c>
      <c r="C738" t="s">
        <v>1705</v>
      </c>
      <c r="D738" t="s">
        <v>952</v>
      </c>
      <c r="E738" t="s">
        <v>2930</v>
      </c>
      <c r="F738" t="str">
        <f t="shared" ref="F738:F801" si="14">SUBSTITUTE(B738&amp;C738&amp;E738," ","")</f>
        <v>UnrestrainedBeamMetricW530x72</v>
      </c>
      <c r="G738">
        <v>64</v>
      </c>
      <c r="H738">
        <v>0.75</v>
      </c>
      <c r="I738">
        <v>5.33</v>
      </c>
      <c r="J738" t="s">
        <v>802</v>
      </c>
      <c r="K738">
        <v>3</v>
      </c>
    </row>
    <row r="739" spans="2:11" x14ac:dyDescent="0.2">
      <c r="B739" t="s">
        <v>802</v>
      </c>
      <c r="C739" t="s">
        <v>1705</v>
      </c>
      <c r="D739" t="s">
        <v>953</v>
      </c>
      <c r="E739" t="s">
        <v>2931</v>
      </c>
      <c r="F739" t="str">
        <f t="shared" si="14"/>
        <v>UnrestrainedBeamMetricW530x85</v>
      </c>
      <c r="G739">
        <v>59.9</v>
      </c>
      <c r="H739">
        <v>0.95199999999999996</v>
      </c>
      <c r="I739">
        <v>4.99</v>
      </c>
      <c r="J739" t="s">
        <v>802</v>
      </c>
      <c r="K739">
        <v>3</v>
      </c>
    </row>
    <row r="740" spans="2:11" x14ac:dyDescent="0.2">
      <c r="B740" t="s">
        <v>802</v>
      </c>
      <c r="C740" t="s">
        <v>1705</v>
      </c>
      <c r="D740" t="s">
        <v>954</v>
      </c>
      <c r="E740" t="s">
        <v>2932</v>
      </c>
      <c r="F740" t="str">
        <f t="shared" si="14"/>
        <v>UnrestrainedBeamMetricW530x74</v>
      </c>
      <c r="G740">
        <v>59.7</v>
      </c>
      <c r="H740">
        <v>0.83799999999999997</v>
      </c>
      <c r="I740">
        <v>4.9800000000000004</v>
      </c>
      <c r="J740" t="s">
        <v>802</v>
      </c>
      <c r="K740">
        <v>3</v>
      </c>
    </row>
    <row r="741" spans="2:11" x14ac:dyDescent="0.2">
      <c r="B741" t="s">
        <v>802</v>
      </c>
      <c r="C741" t="s">
        <v>1705</v>
      </c>
      <c r="D741" t="s">
        <v>955</v>
      </c>
      <c r="E741" t="s">
        <v>2933</v>
      </c>
      <c r="F741" t="str">
        <f t="shared" si="14"/>
        <v>UnrestrainedBeamMetricW530x66</v>
      </c>
      <c r="G741">
        <v>59</v>
      </c>
      <c r="H741">
        <v>0.746</v>
      </c>
      <c r="I741">
        <v>4.92</v>
      </c>
      <c r="J741" t="s">
        <v>802</v>
      </c>
      <c r="K741">
        <v>3</v>
      </c>
    </row>
    <row r="742" spans="2:11" x14ac:dyDescent="0.2">
      <c r="B742" t="s">
        <v>802</v>
      </c>
      <c r="C742" t="s">
        <v>1705</v>
      </c>
      <c r="D742" t="s">
        <v>956</v>
      </c>
      <c r="E742" t="s">
        <v>2934</v>
      </c>
      <c r="F742" t="str">
        <f t="shared" si="14"/>
        <v>UnrestrainedBeamMetricW460x260</v>
      </c>
      <c r="G742">
        <v>71.099999999999994</v>
      </c>
      <c r="H742">
        <v>2.46</v>
      </c>
      <c r="I742">
        <v>5.93</v>
      </c>
      <c r="J742" t="s">
        <v>802</v>
      </c>
      <c r="K742">
        <v>3</v>
      </c>
    </row>
    <row r="743" spans="2:11" x14ac:dyDescent="0.2">
      <c r="B743" t="s">
        <v>802</v>
      </c>
      <c r="C743" t="s">
        <v>1705</v>
      </c>
      <c r="D743" t="s">
        <v>957</v>
      </c>
      <c r="E743" t="s">
        <v>2935</v>
      </c>
      <c r="F743" t="str">
        <f t="shared" si="14"/>
        <v>UnrestrainedBeamMetricW460x235</v>
      </c>
      <c r="G743">
        <v>70.5</v>
      </c>
      <c r="H743">
        <v>2.2400000000000002</v>
      </c>
      <c r="I743">
        <v>5.88</v>
      </c>
      <c r="J743" t="s">
        <v>802</v>
      </c>
      <c r="K743">
        <v>3</v>
      </c>
    </row>
    <row r="744" spans="2:11" x14ac:dyDescent="0.2">
      <c r="B744" t="s">
        <v>802</v>
      </c>
      <c r="C744" t="s">
        <v>1705</v>
      </c>
      <c r="D744" t="s">
        <v>958</v>
      </c>
      <c r="E744" t="s">
        <v>2936</v>
      </c>
      <c r="F744" t="str">
        <f t="shared" si="14"/>
        <v>UnrestrainedBeamMetricW460x213</v>
      </c>
      <c r="G744">
        <v>69.8</v>
      </c>
      <c r="H744">
        <v>2.0499999999999998</v>
      </c>
      <c r="I744">
        <v>5.82</v>
      </c>
      <c r="J744" t="s">
        <v>802</v>
      </c>
      <c r="K744">
        <v>3</v>
      </c>
    </row>
    <row r="745" spans="2:11" x14ac:dyDescent="0.2">
      <c r="B745" t="s">
        <v>802</v>
      </c>
      <c r="C745" t="s">
        <v>1705</v>
      </c>
      <c r="D745" t="s">
        <v>959</v>
      </c>
      <c r="E745" t="s">
        <v>2937</v>
      </c>
      <c r="F745" t="str">
        <f t="shared" si="14"/>
        <v>UnrestrainedBeamMetricW460x193</v>
      </c>
      <c r="G745">
        <v>69.3</v>
      </c>
      <c r="H745">
        <v>1.88</v>
      </c>
      <c r="I745">
        <v>5.78</v>
      </c>
      <c r="J745" t="s">
        <v>802</v>
      </c>
      <c r="K745">
        <v>3</v>
      </c>
    </row>
    <row r="746" spans="2:11" x14ac:dyDescent="0.2">
      <c r="B746" t="s">
        <v>802</v>
      </c>
      <c r="C746" t="s">
        <v>1705</v>
      </c>
      <c r="D746" t="s">
        <v>960</v>
      </c>
      <c r="E746" t="s">
        <v>2938</v>
      </c>
      <c r="F746" t="str">
        <f t="shared" si="14"/>
        <v>UnrestrainedBeamMetricW460x177</v>
      </c>
      <c r="G746">
        <v>69.2</v>
      </c>
      <c r="H746">
        <v>1.72</v>
      </c>
      <c r="I746">
        <v>5.77</v>
      </c>
      <c r="J746" t="s">
        <v>802</v>
      </c>
      <c r="K746">
        <v>3</v>
      </c>
    </row>
    <row r="747" spans="2:11" x14ac:dyDescent="0.2">
      <c r="B747" t="s">
        <v>802</v>
      </c>
      <c r="C747" t="s">
        <v>1705</v>
      </c>
      <c r="D747" t="s">
        <v>961</v>
      </c>
      <c r="E747" t="s">
        <v>2939</v>
      </c>
      <c r="F747" t="str">
        <f t="shared" si="14"/>
        <v>UnrestrainedBeamMetricW460x158</v>
      </c>
      <c r="G747">
        <v>68.599999999999994</v>
      </c>
      <c r="H747">
        <v>1.55</v>
      </c>
      <c r="I747">
        <v>5.72</v>
      </c>
      <c r="J747" t="s">
        <v>802</v>
      </c>
      <c r="K747">
        <v>3</v>
      </c>
    </row>
    <row r="748" spans="2:11" x14ac:dyDescent="0.2">
      <c r="B748" t="s">
        <v>802</v>
      </c>
      <c r="C748" t="s">
        <v>1705</v>
      </c>
      <c r="D748" t="s">
        <v>962</v>
      </c>
      <c r="E748" t="s">
        <v>2940</v>
      </c>
      <c r="F748" t="str">
        <f t="shared" si="14"/>
        <v>UnrestrainedBeamMetricW460x144</v>
      </c>
      <c r="G748">
        <v>68.099999999999994</v>
      </c>
      <c r="H748">
        <v>1.42</v>
      </c>
      <c r="I748">
        <v>5.68</v>
      </c>
      <c r="J748" t="s">
        <v>802</v>
      </c>
      <c r="K748">
        <v>3</v>
      </c>
    </row>
    <row r="749" spans="2:11" x14ac:dyDescent="0.2">
      <c r="B749" t="s">
        <v>802</v>
      </c>
      <c r="C749" t="s">
        <v>1705</v>
      </c>
      <c r="D749" t="s">
        <v>963</v>
      </c>
      <c r="E749" t="s">
        <v>2941</v>
      </c>
      <c r="F749" t="str">
        <f t="shared" si="14"/>
        <v>UnrestrainedBeamMetricW460x128</v>
      </c>
      <c r="G749">
        <v>67.8</v>
      </c>
      <c r="H749">
        <v>1.27</v>
      </c>
      <c r="I749">
        <v>5.65</v>
      </c>
      <c r="J749" t="s">
        <v>802</v>
      </c>
      <c r="K749">
        <v>3</v>
      </c>
    </row>
    <row r="750" spans="2:11" x14ac:dyDescent="0.2">
      <c r="B750" t="s">
        <v>802</v>
      </c>
      <c r="C750" t="s">
        <v>1705</v>
      </c>
      <c r="D750" t="s">
        <v>964</v>
      </c>
      <c r="E750" t="s">
        <v>2942</v>
      </c>
      <c r="F750" t="str">
        <f t="shared" si="14"/>
        <v>UnrestrainedBeamMetricW460x113</v>
      </c>
      <c r="G750">
        <v>67.3</v>
      </c>
      <c r="H750">
        <v>1.1299999999999999</v>
      </c>
      <c r="I750">
        <v>5.61</v>
      </c>
      <c r="J750" t="s">
        <v>802</v>
      </c>
      <c r="K750">
        <v>3</v>
      </c>
    </row>
    <row r="751" spans="2:11" x14ac:dyDescent="0.2">
      <c r="B751" t="s">
        <v>802</v>
      </c>
      <c r="C751" t="s">
        <v>1705</v>
      </c>
      <c r="D751" t="s">
        <v>965</v>
      </c>
      <c r="E751" t="s">
        <v>2943</v>
      </c>
      <c r="F751" t="str">
        <f t="shared" si="14"/>
        <v>UnrestrainedBeamMetricW460x106</v>
      </c>
      <c r="G751">
        <v>58</v>
      </c>
      <c r="H751">
        <v>1.22</v>
      </c>
      <c r="I751">
        <v>4.83</v>
      </c>
      <c r="J751" t="s">
        <v>802</v>
      </c>
      <c r="K751">
        <v>3</v>
      </c>
    </row>
    <row r="752" spans="2:11" x14ac:dyDescent="0.2">
      <c r="B752" t="s">
        <v>802</v>
      </c>
      <c r="C752" t="s">
        <v>1705</v>
      </c>
      <c r="D752" t="s">
        <v>966</v>
      </c>
      <c r="E752" t="s">
        <v>2944</v>
      </c>
      <c r="F752" t="str">
        <f t="shared" si="14"/>
        <v>UnrestrainedBeamMetricW460x97</v>
      </c>
      <c r="G752">
        <v>57.6</v>
      </c>
      <c r="H752">
        <v>1.1299999999999999</v>
      </c>
      <c r="I752">
        <v>4.8</v>
      </c>
      <c r="J752" t="s">
        <v>802</v>
      </c>
      <c r="K752">
        <v>3</v>
      </c>
    </row>
    <row r="753" spans="2:11" x14ac:dyDescent="0.2">
      <c r="B753" t="s">
        <v>802</v>
      </c>
      <c r="C753" t="s">
        <v>1705</v>
      </c>
      <c r="D753" t="s">
        <v>967</v>
      </c>
      <c r="E753" t="s">
        <v>2945</v>
      </c>
      <c r="F753" t="str">
        <f t="shared" si="14"/>
        <v>UnrestrainedBeamMetricW460x89</v>
      </c>
      <c r="G753">
        <v>57.5</v>
      </c>
      <c r="H753">
        <v>1.04</v>
      </c>
      <c r="I753">
        <v>4.79</v>
      </c>
      <c r="J753" t="s">
        <v>802</v>
      </c>
      <c r="K753">
        <v>3</v>
      </c>
    </row>
    <row r="754" spans="2:11" x14ac:dyDescent="0.2">
      <c r="B754" t="s">
        <v>802</v>
      </c>
      <c r="C754" t="s">
        <v>1705</v>
      </c>
      <c r="D754" t="s">
        <v>968</v>
      </c>
      <c r="E754" t="s">
        <v>2946</v>
      </c>
      <c r="F754" t="str">
        <f t="shared" si="14"/>
        <v>UnrestrainedBeamMetricW460x82</v>
      </c>
      <c r="G754">
        <v>57.1</v>
      </c>
      <c r="H754">
        <v>0.96299999999999997</v>
      </c>
      <c r="I754">
        <v>4.76</v>
      </c>
      <c r="J754" t="s">
        <v>802</v>
      </c>
      <c r="K754">
        <v>3</v>
      </c>
    </row>
    <row r="755" spans="2:11" x14ac:dyDescent="0.2">
      <c r="B755" t="s">
        <v>802</v>
      </c>
      <c r="C755" t="s">
        <v>1705</v>
      </c>
      <c r="D755" t="s">
        <v>969</v>
      </c>
      <c r="E755" t="s">
        <v>2947</v>
      </c>
      <c r="F755" t="str">
        <f t="shared" si="14"/>
        <v>UnrestrainedBeamMetricW460x74</v>
      </c>
      <c r="G755">
        <v>56.8</v>
      </c>
      <c r="H755">
        <v>0.88</v>
      </c>
      <c r="I755">
        <v>4.7300000000000004</v>
      </c>
      <c r="J755" t="s">
        <v>802</v>
      </c>
      <c r="K755">
        <v>3</v>
      </c>
    </row>
    <row r="756" spans="2:11" x14ac:dyDescent="0.2">
      <c r="B756" t="s">
        <v>802</v>
      </c>
      <c r="C756" t="s">
        <v>1705</v>
      </c>
      <c r="D756" t="s">
        <v>970</v>
      </c>
      <c r="E756" t="s">
        <v>2948</v>
      </c>
      <c r="F756" t="str">
        <f t="shared" si="14"/>
        <v>UnrestrainedBeamMetricW460x68</v>
      </c>
      <c r="G756">
        <v>52.4</v>
      </c>
      <c r="H756">
        <v>0.878</v>
      </c>
      <c r="I756">
        <v>4.37</v>
      </c>
      <c r="J756" t="s">
        <v>802</v>
      </c>
      <c r="K756">
        <v>3</v>
      </c>
    </row>
    <row r="757" spans="2:11" x14ac:dyDescent="0.2">
      <c r="B757" t="s">
        <v>802</v>
      </c>
      <c r="C757" t="s">
        <v>1705</v>
      </c>
      <c r="D757" t="s">
        <v>971</v>
      </c>
      <c r="E757" t="s">
        <v>2949</v>
      </c>
      <c r="F757" t="str">
        <f t="shared" si="14"/>
        <v>UnrestrainedBeamMetricW460x60</v>
      </c>
      <c r="G757">
        <v>52.1</v>
      </c>
      <c r="H757">
        <v>0.76800000000000002</v>
      </c>
      <c r="I757">
        <v>4.34</v>
      </c>
      <c r="J757" t="s">
        <v>802</v>
      </c>
      <c r="K757">
        <v>3</v>
      </c>
    </row>
    <row r="758" spans="2:11" x14ac:dyDescent="0.2">
      <c r="B758" t="s">
        <v>802</v>
      </c>
      <c r="C758" t="s">
        <v>1705</v>
      </c>
      <c r="D758" t="s">
        <v>972</v>
      </c>
      <c r="E758" t="s">
        <v>2950</v>
      </c>
      <c r="F758" t="str">
        <f t="shared" si="14"/>
        <v>UnrestrainedBeamMetricW460x52</v>
      </c>
      <c r="G758">
        <v>52.1</v>
      </c>
      <c r="H758">
        <v>0.67200000000000004</v>
      </c>
      <c r="I758">
        <v>4.34</v>
      </c>
      <c r="J758" t="s">
        <v>802</v>
      </c>
      <c r="K758">
        <v>3</v>
      </c>
    </row>
    <row r="759" spans="2:11" x14ac:dyDescent="0.2">
      <c r="B759" t="s">
        <v>802</v>
      </c>
      <c r="C759" t="s">
        <v>1705</v>
      </c>
      <c r="D759" t="s">
        <v>973</v>
      </c>
      <c r="E759" t="s">
        <v>2951</v>
      </c>
      <c r="F759" t="str">
        <f t="shared" si="14"/>
        <v>UnrestrainedBeamMetricW410x149</v>
      </c>
      <c r="G759">
        <v>62.7</v>
      </c>
      <c r="H759">
        <v>1.59</v>
      </c>
      <c r="I759">
        <v>5.23</v>
      </c>
      <c r="J759" t="s">
        <v>802</v>
      </c>
      <c r="K759">
        <v>3</v>
      </c>
    </row>
    <row r="760" spans="2:11" x14ac:dyDescent="0.2">
      <c r="B760" t="s">
        <v>802</v>
      </c>
      <c r="C760" t="s">
        <v>1705</v>
      </c>
      <c r="D760" t="s">
        <v>974</v>
      </c>
      <c r="E760" t="s">
        <v>2952</v>
      </c>
      <c r="F760" t="str">
        <f t="shared" si="14"/>
        <v>UnrestrainedBeamMetricW410x132</v>
      </c>
      <c r="G760">
        <v>62.4</v>
      </c>
      <c r="H760">
        <v>1.43</v>
      </c>
      <c r="I760">
        <v>5.2</v>
      </c>
      <c r="J760" t="s">
        <v>802</v>
      </c>
      <c r="K760">
        <v>3</v>
      </c>
    </row>
    <row r="761" spans="2:11" x14ac:dyDescent="0.2">
      <c r="B761" t="s">
        <v>802</v>
      </c>
      <c r="C761" t="s">
        <v>1705</v>
      </c>
      <c r="D761" t="s">
        <v>975</v>
      </c>
      <c r="E761" t="s">
        <v>2953</v>
      </c>
      <c r="F761" t="str">
        <f t="shared" si="14"/>
        <v>UnrestrainedBeamMetricW410x114</v>
      </c>
      <c r="G761">
        <v>61.6</v>
      </c>
      <c r="H761">
        <v>1.25</v>
      </c>
      <c r="I761">
        <v>5.13</v>
      </c>
      <c r="J761" t="s">
        <v>802</v>
      </c>
      <c r="K761">
        <v>3</v>
      </c>
    </row>
    <row r="762" spans="2:11" x14ac:dyDescent="0.2">
      <c r="B762" t="s">
        <v>802</v>
      </c>
      <c r="C762" t="s">
        <v>1705</v>
      </c>
      <c r="D762" t="s">
        <v>976</v>
      </c>
      <c r="E762" t="s">
        <v>2954</v>
      </c>
      <c r="F762" t="str">
        <f t="shared" si="14"/>
        <v>UnrestrainedBeamMetricW410x100</v>
      </c>
      <c r="G762">
        <v>61.4</v>
      </c>
      <c r="H762">
        <v>1.0900000000000001</v>
      </c>
      <c r="I762">
        <v>5.12</v>
      </c>
      <c r="J762" t="s">
        <v>802</v>
      </c>
      <c r="K762">
        <v>3</v>
      </c>
    </row>
    <row r="763" spans="2:11" x14ac:dyDescent="0.2">
      <c r="B763" t="s">
        <v>802</v>
      </c>
      <c r="C763" t="s">
        <v>1705</v>
      </c>
      <c r="D763" t="s">
        <v>977</v>
      </c>
      <c r="E763" t="s">
        <v>2955</v>
      </c>
      <c r="F763" t="str">
        <f t="shared" si="14"/>
        <v>UnrestrainedBeamMetricW410x85</v>
      </c>
      <c r="G763">
        <v>52.1</v>
      </c>
      <c r="H763">
        <v>1.0900000000000001</v>
      </c>
      <c r="I763">
        <v>4.34</v>
      </c>
      <c r="J763" t="s">
        <v>802</v>
      </c>
      <c r="K763">
        <v>3</v>
      </c>
    </row>
    <row r="764" spans="2:11" x14ac:dyDescent="0.2">
      <c r="B764" t="s">
        <v>802</v>
      </c>
      <c r="C764" t="s">
        <v>1705</v>
      </c>
      <c r="D764" t="s">
        <v>978</v>
      </c>
      <c r="E764" t="s">
        <v>2956</v>
      </c>
      <c r="F764" t="str">
        <f t="shared" si="14"/>
        <v>UnrestrainedBeamMetricW410x74</v>
      </c>
      <c r="G764">
        <v>52</v>
      </c>
      <c r="H764">
        <v>0.96199999999999997</v>
      </c>
      <c r="I764">
        <v>4.33</v>
      </c>
      <c r="J764" t="s">
        <v>802</v>
      </c>
      <c r="K764">
        <v>3</v>
      </c>
    </row>
    <row r="765" spans="2:11" x14ac:dyDescent="0.2">
      <c r="B765" t="s">
        <v>802</v>
      </c>
      <c r="C765" t="s">
        <v>1705</v>
      </c>
      <c r="D765" t="s">
        <v>979</v>
      </c>
      <c r="E765" t="s">
        <v>2957</v>
      </c>
      <c r="F765" t="str">
        <f t="shared" si="14"/>
        <v>UnrestrainedBeamMetricW410x67</v>
      </c>
      <c r="G765">
        <v>51.7</v>
      </c>
      <c r="H765">
        <v>0.87</v>
      </c>
      <c r="I765">
        <v>4.3099999999999996</v>
      </c>
      <c r="J765" t="s">
        <v>802</v>
      </c>
      <c r="K765">
        <v>3</v>
      </c>
    </row>
    <row r="766" spans="2:11" x14ac:dyDescent="0.2">
      <c r="B766" t="s">
        <v>802</v>
      </c>
      <c r="C766" t="s">
        <v>1705</v>
      </c>
      <c r="D766" t="s">
        <v>980</v>
      </c>
      <c r="E766" t="s">
        <v>2958</v>
      </c>
      <c r="F766" t="str">
        <f t="shared" si="14"/>
        <v>UnrestrainedBeamMetricW410x60</v>
      </c>
      <c r="G766">
        <v>51.3</v>
      </c>
      <c r="H766">
        <v>0.78</v>
      </c>
      <c r="I766">
        <v>4.28</v>
      </c>
      <c r="J766" t="s">
        <v>802</v>
      </c>
      <c r="K766">
        <v>3</v>
      </c>
    </row>
    <row r="767" spans="2:11" x14ac:dyDescent="0.2">
      <c r="B767" t="s">
        <v>802</v>
      </c>
      <c r="C767" t="s">
        <v>1705</v>
      </c>
      <c r="D767" t="s">
        <v>981</v>
      </c>
      <c r="E767" t="s">
        <v>2959</v>
      </c>
      <c r="F767" t="str">
        <f t="shared" si="14"/>
        <v>UnrestrainedBeamMetricW410x53</v>
      </c>
      <c r="G767">
        <v>51.3</v>
      </c>
      <c r="H767">
        <v>0.70199999999999996</v>
      </c>
      <c r="I767">
        <v>4.28</v>
      </c>
      <c r="J767" t="s">
        <v>802</v>
      </c>
      <c r="K767">
        <v>3</v>
      </c>
    </row>
    <row r="768" spans="2:11" x14ac:dyDescent="0.2">
      <c r="B768" t="s">
        <v>802</v>
      </c>
      <c r="C768" t="s">
        <v>1705</v>
      </c>
      <c r="D768" t="s">
        <v>982</v>
      </c>
      <c r="E768" t="s">
        <v>2960</v>
      </c>
      <c r="F768" t="str">
        <f t="shared" si="14"/>
        <v>UnrestrainedBeamMetricW410x46</v>
      </c>
      <c r="G768">
        <v>46.9</v>
      </c>
      <c r="H768">
        <v>0.66100000000000003</v>
      </c>
      <c r="I768">
        <v>3.91</v>
      </c>
      <c r="J768" t="s">
        <v>802</v>
      </c>
      <c r="K768">
        <v>3</v>
      </c>
    </row>
    <row r="769" spans="2:11" x14ac:dyDescent="0.2">
      <c r="B769" t="s">
        <v>802</v>
      </c>
      <c r="C769" t="s">
        <v>1705</v>
      </c>
      <c r="D769" t="s">
        <v>983</v>
      </c>
      <c r="E769" t="s">
        <v>2961</v>
      </c>
      <c r="F769" t="str">
        <f t="shared" si="14"/>
        <v>UnrestrainedBeamMetricW410x39</v>
      </c>
      <c r="G769">
        <v>46.6</v>
      </c>
      <c r="H769">
        <v>0.55800000000000005</v>
      </c>
      <c r="I769">
        <v>3.88</v>
      </c>
      <c r="J769" t="s">
        <v>802</v>
      </c>
      <c r="K769">
        <v>3</v>
      </c>
    </row>
    <row r="770" spans="2:11" x14ac:dyDescent="0.2">
      <c r="B770" t="s">
        <v>802</v>
      </c>
      <c r="C770" t="s">
        <v>1705</v>
      </c>
      <c r="D770" t="s">
        <v>984</v>
      </c>
      <c r="E770" t="s">
        <v>2962</v>
      </c>
      <c r="F770" t="str">
        <f t="shared" si="14"/>
        <v>UnrestrainedBeamMetricW360x1202</v>
      </c>
      <c r="G770">
        <v>92.3</v>
      </c>
      <c r="H770">
        <v>8.75</v>
      </c>
      <c r="I770">
        <v>7.69</v>
      </c>
      <c r="J770" t="s">
        <v>802</v>
      </c>
      <c r="K770">
        <v>3</v>
      </c>
    </row>
    <row r="771" spans="2:11" x14ac:dyDescent="0.2">
      <c r="B771" t="s">
        <v>802</v>
      </c>
      <c r="C771" t="s">
        <v>1705</v>
      </c>
      <c r="D771" t="s">
        <v>985</v>
      </c>
      <c r="E771" t="s">
        <v>2963</v>
      </c>
      <c r="F771" t="str">
        <f t="shared" si="14"/>
        <v>UnrestrainedBeamMetricW360x1086</v>
      </c>
      <c r="G771">
        <v>90.4</v>
      </c>
      <c r="H771">
        <v>8.08</v>
      </c>
      <c r="I771">
        <v>7.53</v>
      </c>
      <c r="J771" t="s">
        <v>802</v>
      </c>
      <c r="K771">
        <v>3</v>
      </c>
    </row>
    <row r="772" spans="2:11" x14ac:dyDescent="0.2">
      <c r="B772" t="s">
        <v>802</v>
      </c>
      <c r="C772" t="s">
        <v>1705</v>
      </c>
      <c r="D772" t="s">
        <v>986</v>
      </c>
      <c r="E772" t="s">
        <v>2964</v>
      </c>
      <c r="F772" t="str">
        <f t="shared" si="14"/>
        <v>UnrestrainedBeamMetricW360x990</v>
      </c>
      <c r="G772">
        <v>88.8</v>
      </c>
      <c r="H772">
        <v>7.49</v>
      </c>
      <c r="I772">
        <v>7.4</v>
      </c>
      <c r="J772" t="s">
        <v>802</v>
      </c>
      <c r="K772">
        <v>3</v>
      </c>
    </row>
    <row r="773" spans="2:11" x14ac:dyDescent="0.2">
      <c r="B773" t="s">
        <v>802</v>
      </c>
      <c r="C773" t="s">
        <v>1705</v>
      </c>
      <c r="D773" t="s">
        <v>987</v>
      </c>
      <c r="E773" t="s">
        <v>2965</v>
      </c>
      <c r="F773" t="str">
        <f t="shared" si="14"/>
        <v>UnrestrainedBeamMetricW360x900</v>
      </c>
      <c r="G773">
        <v>86.9</v>
      </c>
      <c r="H773">
        <v>6.96</v>
      </c>
      <c r="I773">
        <v>7.24</v>
      </c>
      <c r="J773" t="s">
        <v>802</v>
      </c>
      <c r="K773">
        <v>3</v>
      </c>
    </row>
    <row r="774" spans="2:11" x14ac:dyDescent="0.2">
      <c r="B774" t="s">
        <v>802</v>
      </c>
      <c r="C774" t="s">
        <v>1705</v>
      </c>
      <c r="D774" t="s">
        <v>988</v>
      </c>
      <c r="E774" t="s">
        <v>2966</v>
      </c>
      <c r="F774" t="str">
        <f t="shared" si="14"/>
        <v>UnrestrainedBeamMetricW360x818</v>
      </c>
      <c r="G774">
        <v>85.6</v>
      </c>
      <c r="H774">
        <v>6.43</v>
      </c>
      <c r="I774">
        <v>7.13</v>
      </c>
      <c r="J774" t="s">
        <v>802</v>
      </c>
      <c r="K774">
        <v>3</v>
      </c>
    </row>
    <row r="775" spans="2:11" x14ac:dyDescent="0.2">
      <c r="B775" t="s">
        <v>802</v>
      </c>
      <c r="C775" t="s">
        <v>1705</v>
      </c>
      <c r="D775" t="s">
        <v>989</v>
      </c>
      <c r="E775" t="s">
        <v>2967</v>
      </c>
      <c r="F775" t="str">
        <f t="shared" si="14"/>
        <v>UnrestrainedBeamMetricW360x744</v>
      </c>
      <c r="G775">
        <v>84</v>
      </c>
      <c r="H775">
        <v>5.95</v>
      </c>
      <c r="I775">
        <v>7</v>
      </c>
      <c r="J775" t="s">
        <v>802</v>
      </c>
      <c r="K775">
        <v>3</v>
      </c>
    </row>
    <row r="776" spans="2:11" x14ac:dyDescent="0.2">
      <c r="B776" t="s">
        <v>802</v>
      </c>
      <c r="C776" t="s">
        <v>1705</v>
      </c>
      <c r="D776" t="s">
        <v>990</v>
      </c>
      <c r="E776" t="s">
        <v>2968</v>
      </c>
      <c r="F776" t="str">
        <f t="shared" si="14"/>
        <v>UnrestrainedBeamMetricW360x677</v>
      </c>
      <c r="G776">
        <v>82.3</v>
      </c>
      <c r="H776">
        <v>5.53</v>
      </c>
      <c r="I776">
        <v>6.86</v>
      </c>
      <c r="J776" t="s">
        <v>802</v>
      </c>
      <c r="K776">
        <v>3</v>
      </c>
    </row>
    <row r="777" spans="2:11" x14ac:dyDescent="0.2">
      <c r="B777" t="s">
        <v>802</v>
      </c>
      <c r="C777" t="s">
        <v>1705</v>
      </c>
      <c r="D777" t="s">
        <v>991</v>
      </c>
      <c r="E777" t="s">
        <v>2969</v>
      </c>
      <c r="F777" t="str">
        <f t="shared" si="14"/>
        <v>UnrestrainedBeamMetricW360x634</v>
      </c>
      <c r="G777">
        <v>81.8</v>
      </c>
      <c r="H777">
        <v>5.21</v>
      </c>
      <c r="I777">
        <v>6.82</v>
      </c>
      <c r="J777" t="s">
        <v>802</v>
      </c>
      <c r="K777">
        <v>3</v>
      </c>
    </row>
    <row r="778" spans="2:11" x14ac:dyDescent="0.2">
      <c r="B778" t="s">
        <v>802</v>
      </c>
      <c r="C778" t="s">
        <v>1705</v>
      </c>
      <c r="D778" t="s">
        <v>992</v>
      </c>
      <c r="E778" t="s">
        <v>2970</v>
      </c>
      <c r="F778" t="str">
        <f t="shared" si="14"/>
        <v>UnrestrainedBeamMetricW360x592</v>
      </c>
      <c r="G778">
        <v>80.7</v>
      </c>
      <c r="H778">
        <v>4.93</v>
      </c>
      <c r="I778">
        <v>6.73</v>
      </c>
      <c r="J778" t="s">
        <v>802</v>
      </c>
      <c r="K778">
        <v>3</v>
      </c>
    </row>
    <row r="779" spans="2:11" x14ac:dyDescent="0.2">
      <c r="B779" t="s">
        <v>802</v>
      </c>
      <c r="C779" t="s">
        <v>1705</v>
      </c>
      <c r="D779" t="s">
        <v>993</v>
      </c>
      <c r="E779" t="s">
        <v>2971</v>
      </c>
      <c r="F779" t="str">
        <f t="shared" si="14"/>
        <v>UnrestrainedBeamMetricW360x551</v>
      </c>
      <c r="G779">
        <v>79.900000000000006</v>
      </c>
      <c r="H779">
        <v>4.63</v>
      </c>
      <c r="I779">
        <v>6.66</v>
      </c>
      <c r="J779" t="s">
        <v>802</v>
      </c>
      <c r="K779">
        <v>3</v>
      </c>
    </row>
    <row r="780" spans="2:11" x14ac:dyDescent="0.2">
      <c r="B780" t="s">
        <v>802</v>
      </c>
      <c r="C780" t="s">
        <v>1705</v>
      </c>
      <c r="D780" t="s">
        <v>994</v>
      </c>
      <c r="E780" t="s">
        <v>2972</v>
      </c>
      <c r="F780" t="str">
        <f t="shared" si="14"/>
        <v>UnrestrainedBeamMetricW360x509</v>
      </c>
      <c r="G780">
        <v>79.099999999999994</v>
      </c>
      <c r="H780">
        <v>4.32</v>
      </c>
      <c r="I780">
        <v>6.59</v>
      </c>
      <c r="J780" t="s">
        <v>802</v>
      </c>
      <c r="K780">
        <v>3</v>
      </c>
    </row>
    <row r="781" spans="2:11" x14ac:dyDescent="0.2">
      <c r="B781" t="s">
        <v>802</v>
      </c>
      <c r="C781" t="s">
        <v>1705</v>
      </c>
      <c r="D781" t="s">
        <v>995</v>
      </c>
      <c r="E781" t="s">
        <v>2973</v>
      </c>
      <c r="F781" t="str">
        <f t="shared" si="14"/>
        <v>UnrestrainedBeamMetricW360x463</v>
      </c>
      <c r="G781">
        <v>78.099999999999994</v>
      </c>
      <c r="H781">
        <v>3.98</v>
      </c>
      <c r="I781">
        <v>6.51</v>
      </c>
      <c r="J781" t="s">
        <v>802</v>
      </c>
      <c r="K781">
        <v>3</v>
      </c>
    </row>
    <row r="782" spans="2:11" x14ac:dyDescent="0.2">
      <c r="B782" t="s">
        <v>802</v>
      </c>
      <c r="C782" t="s">
        <v>1705</v>
      </c>
      <c r="D782" t="s">
        <v>996</v>
      </c>
      <c r="E782" t="s">
        <v>2974</v>
      </c>
      <c r="F782" t="str">
        <f t="shared" si="14"/>
        <v>UnrestrainedBeamMetricW360x421</v>
      </c>
      <c r="G782">
        <v>77.3</v>
      </c>
      <c r="H782">
        <v>3.66</v>
      </c>
      <c r="I782">
        <v>6.44</v>
      </c>
      <c r="J782" t="s">
        <v>802</v>
      </c>
      <c r="K782">
        <v>3</v>
      </c>
    </row>
    <row r="783" spans="2:11" x14ac:dyDescent="0.2">
      <c r="B783" t="s">
        <v>802</v>
      </c>
      <c r="C783" t="s">
        <v>1705</v>
      </c>
      <c r="D783" t="s">
        <v>997</v>
      </c>
      <c r="E783" t="s">
        <v>2975</v>
      </c>
      <c r="F783" t="str">
        <f t="shared" si="14"/>
        <v>UnrestrainedBeamMetricW360x382</v>
      </c>
      <c r="G783">
        <v>76.5</v>
      </c>
      <c r="H783">
        <v>3.36</v>
      </c>
      <c r="I783">
        <v>6.38</v>
      </c>
      <c r="J783" t="s">
        <v>802</v>
      </c>
      <c r="K783">
        <v>3</v>
      </c>
    </row>
    <row r="784" spans="2:11" x14ac:dyDescent="0.2">
      <c r="B784" t="s">
        <v>802</v>
      </c>
      <c r="C784" t="s">
        <v>1705</v>
      </c>
      <c r="D784" t="s">
        <v>998</v>
      </c>
      <c r="E784" t="s">
        <v>2976</v>
      </c>
      <c r="F784" t="str">
        <f t="shared" si="14"/>
        <v>UnrestrainedBeamMetricW360x347</v>
      </c>
      <c r="G784">
        <v>75.599999999999994</v>
      </c>
      <c r="H784">
        <v>3.08</v>
      </c>
      <c r="I784">
        <v>6.3</v>
      </c>
      <c r="J784" t="s">
        <v>802</v>
      </c>
      <c r="K784">
        <v>3</v>
      </c>
    </row>
    <row r="785" spans="2:11" x14ac:dyDescent="0.2">
      <c r="B785" t="s">
        <v>802</v>
      </c>
      <c r="C785" t="s">
        <v>1705</v>
      </c>
      <c r="D785" t="s">
        <v>999</v>
      </c>
      <c r="E785" t="s">
        <v>2977</v>
      </c>
      <c r="F785" t="str">
        <f t="shared" si="14"/>
        <v>UnrestrainedBeamMetricW360x314</v>
      </c>
      <c r="G785">
        <v>75.2</v>
      </c>
      <c r="H785">
        <v>2.81</v>
      </c>
      <c r="I785">
        <v>6.27</v>
      </c>
      <c r="J785" t="s">
        <v>802</v>
      </c>
      <c r="K785">
        <v>3</v>
      </c>
    </row>
    <row r="786" spans="2:11" x14ac:dyDescent="0.2">
      <c r="B786" t="s">
        <v>802</v>
      </c>
      <c r="C786" t="s">
        <v>1705</v>
      </c>
      <c r="D786" t="s">
        <v>1000</v>
      </c>
      <c r="E786" t="s">
        <v>2978</v>
      </c>
      <c r="F786" t="str">
        <f t="shared" si="14"/>
        <v>UnrestrainedBeamMetricW360x287</v>
      </c>
      <c r="G786">
        <v>74.3</v>
      </c>
      <c r="H786">
        <v>2.6</v>
      </c>
      <c r="I786">
        <v>6.19</v>
      </c>
      <c r="J786" t="s">
        <v>802</v>
      </c>
      <c r="K786">
        <v>3</v>
      </c>
    </row>
    <row r="787" spans="2:11" x14ac:dyDescent="0.2">
      <c r="B787" t="s">
        <v>802</v>
      </c>
      <c r="C787" t="s">
        <v>1705</v>
      </c>
      <c r="D787" t="s">
        <v>1001</v>
      </c>
      <c r="E787" t="s">
        <v>2979</v>
      </c>
      <c r="F787" t="str">
        <f t="shared" si="14"/>
        <v>UnrestrainedBeamMetricW360x262</v>
      </c>
      <c r="G787">
        <v>74.099999999999994</v>
      </c>
      <c r="H787">
        <v>2.38</v>
      </c>
      <c r="I787">
        <v>6.18</v>
      </c>
      <c r="J787" t="s">
        <v>802</v>
      </c>
      <c r="K787">
        <v>3</v>
      </c>
    </row>
    <row r="788" spans="2:11" x14ac:dyDescent="0.2">
      <c r="B788" t="s">
        <v>802</v>
      </c>
      <c r="C788" t="s">
        <v>1705</v>
      </c>
      <c r="D788" t="s">
        <v>1002</v>
      </c>
      <c r="E788" t="s">
        <v>2980</v>
      </c>
      <c r="F788" t="str">
        <f t="shared" si="14"/>
        <v>UnrestrainedBeamMetricW360x237</v>
      </c>
      <c r="G788">
        <v>73.5</v>
      </c>
      <c r="H788">
        <v>2.16</v>
      </c>
      <c r="I788">
        <v>6.13</v>
      </c>
      <c r="J788" t="s">
        <v>802</v>
      </c>
      <c r="K788">
        <v>3</v>
      </c>
    </row>
    <row r="789" spans="2:11" x14ac:dyDescent="0.2">
      <c r="B789" t="s">
        <v>802</v>
      </c>
      <c r="C789" t="s">
        <v>1705</v>
      </c>
      <c r="D789" t="s">
        <v>1003</v>
      </c>
      <c r="E789" t="s">
        <v>2981</v>
      </c>
      <c r="F789" t="str">
        <f t="shared" si="14"/>
        <v>UnrestrainedBeamMetricW360x216</v>
      </c>
      <c r="G789">
        <v>72.7</v>
      </c>
      <c r="H789">
        <v>1.99</v>
      </c>
      <c r="I789">
        <v>6.06</v>
      </c>
      <c r="J789" t="s">
        <v>802</v>
      </c>
      <c r="K789">
        <v>3</v>
      </c>
    </row>
    <row r="790" spans="2:11" x14ac:dyDescent="0.2">
      <c r="B790" t="s">
        <v>802</v>
      </c>
      <c r="C790" t="s">
        <v>1705</v>
      </c>
      <c r="D790" t="s">
        <v>1004</v>
      </c>
      <c r="E790" t="s">
        <v>2982</v>
      </c>
      <c r="F790" t="str">
        <f t="shared" si="14"/>
        <v>UnrestrainedBeamMetricW360x196</v>
      </c>
      <c r="G790">
        <v>70</v>
      </c>
      <c r="H790">
        <v>1.89</v>
      </c>
      <c r="I790">
        <v>5.83</v>
      </c>
      <c r="J790" t="s">
        <v>802</v>
      </c>
      <c r="K790">
        <v>3</v>
      </c>
    </row>
    <row r="791" spans="2:11" x14ac:dyDescent="0.2">
      <c r="B791" t="s">
        <v>802</v>
      </c>
      <c r="C791" t="s">
        <v>1705</v>
      </c>
      <c r="D791" t="s">
        <v>1005</v>
      </c>
      <c r="E791" t="s">
        <v>2983</v>
      </c>
      <c r="F791" t="str">
        <f t="shared" si="14"/>
        <v>UnrestrainedBeamMetricW360x179</v>
      </c>
      <c r="G791">
        <v>70.099999999999994</v>
      </c>
      <c r="H791">
        <v>1.71</v>
      </c>
      <c r="I791">
        <v>5.84</v>
      </c>
      <c r="J791" t="s">
        <v>802</v>
      </c>
      <c r="K791">
        <v>3</v>
      </c>
    </row>
    <row r="792" spans="2:11" x14ac:dyDescent="0.2">
      <c r="B792" t="s">
        <v>802</v>
      </c>
      <c r="C792" t="s">
        <v>1705</v>
      </c>
      <c r="D792" t="s">
        <v>1006</v>
      </c>
      <c r="E792" t="s">
        <v>2984</v>
      </c>
      <c r="F792" t="str">
        <f t="shared" si="14"/>
        <v>UnrestrainedBeamMetricW360x162</v>
      </c>
      <c r="G792">
        <v>69.599999999999994</v>
      </c>
      <c r="H792">
        <v>1.57</v>
      </c>
      <c r="I792">
        <v>5.8</v>
      </c>
      <c r="J792" t="s">
        <v>802</v>
      </c>
      <c r="K792">
        <v>3</v>
      </c>
    </row>
    <row r="793" spans="2:11" x14ac:dyDescent="0.2">
      <c r="B793" t="s">
        <v>802</v>
      </c>
      <c r="C793" t="s">
        <v>1705</v>
      </c>
      <c r="D793" t="s">
        <v>1007</v>
      </c>
      <c r="E793" t="s">
        <v>2985</v>
      </c>
      <c r="F793" t="str">
        <f t="shared" si="14"/>
        <v>UnrestrainedBeamMetricW360x147</v>
      </c>
      <c r="G793">
        <v>69.2</v>
      </c>
      <c r="H793">
        <v>1.43</v>
      </c>
      <c r="I793">
        <v>5.77</v>
      </c>
      <c r="J793" t="s">
        <v>802</v>
      </c>
      <c r="K793">
        <v>3</v>
      </c>
    </row>
    <row r="794" spans="2:11" x14ac:dyDescent="0.2">
      <c r="B794" t="s">
        <v>802</v>
      </c>
      <c r="C794" t="s">
        <v>1705</v>
      </c>
      <c r="D794" t="s">
        <v>1008</v>
      </c>
      <c r="E794" t="s">
        <v>2986</v>
      </c>
      <c r="F794" t="str">
        <f t="shared" si="14"/>
        <v>UnrestrainedBeamMetricW360x134</v>
      </c>
      <c r="G794">
        <v>68.7</v>
      </c>
      <c r="H794">
        <v>1.31</v>
      </c>
      <c r="I794">
        <v>5.73</v>
      </c>
      <c r="J794" t="s">
        <v>802</v>
      </c>
      <c r="K794">
        <v>3</v>
      </c>
    </row>
    <row r="795" spans="2:11" x14ac:dyDescent="0.2">
      <c r="B795" t="s">
        <v>802</v>
      </c>
      <c r="C795" t="s">
        <v>1705</v>
      </c>
      <c r="D795" t="s">
        <v>1009</v>
      </c>
      <c r="E795" t="s">
        <v>2987</v>
      </c>
      <c r="F795" t="str">
        <f t="shared" si="14"/>
        <v>UnrestrainedBeamMetricW360x122</v>
      </c>
      <c r="G795">
        <v>56.5</v>
      </c>
      <c r="H795">
        <v>1.45</v>
      </c>
      <c r="I795">
        <v>4.71</v>
      </c>
      <c r="J795" t="s">
        <v>802</v>
      </c>
      <c r="K795">
        <v>3</v>
      </c>
    </row>
    <row r="796" spans="2:11" x14ac:dyDescent="0.2">
      <c r="B796" t="s">
        <v>802</v>
      </c>
      <c r="C796" t="s">
        <v>1705</v>
      </c>
      <c r="D796" t="s">
        <v>1010</v>
      </c>
      <c r="E796" t="s">
        <v>2988</v>
      </c>
      <c r="F796" t="str">
        <f t="shared" si="14"/>
        <v>UnrestrainedBeamMetricW360x110</v>
      </c>
      <c r="G796">
        <v>56.2</v>
      </c>
      <c r="H796">
        <v>1.32</v>
      </c>
      <c r="I796">
        <v>4.68</v>
      </c>
      <c r="J796" t="s">
        <v>802</v>
      </c>
      <c r="K796">
        <v>3</v>
      </c>
    </row>
    <row r="797" spans="2:11" x14ac:dyDescent="0.2">
      <c r="B797" t="s">
        <v>802</v>
      </c>
      <c r="C797" t="s">
        <v>1705</v>
      </c>
      <c r="D797" t="s">
        <v>1011</v>
      </c>
      <c r="E797" t="s">
        <v>2989</v>
      </c>
      <c r="F797" t="str">
        <f t="shared" si="14"/>
        <v>UnrestrainedBeamMetricW360x101</v>
      </c>
      <c r="G797">
        <v>55.7</v>
      </c>
      <c r="H797">
        <v>1.22</v>
      </c>
      <c r="I797">
        <v>4.6399999999999997</v>
      </c>
      <c r="J797" t="s">
        <v>802</v>
      </c>
      <c r="K797">
        <v>3</v>
      </c>
    </row>
    <row r="798" spans="2:11" x14ac:dyDescent="0.2">
      <c r="B798" t="s">
        <v>802</v>
      </c>
      <c r="C798" t="s">
        <v>1705</v>
      </c>
      <c r="D798" t="s">
        <v>1012</v>
      </c>
      <c r="E798" t="s">
        <v>2990</v>
      </c>
      <c r="F798" t="str">
        <f t="shared" si="14"/>
        <v>UnrestrainedBeamMetricW360x91</v>
      </c>
      <c r="G798">
        <v>55.7</v>
      </c>
      <c r="H798">
        <v>1.1000000000000001</v>
      </c>
      <c r="I798">
        <v>4.6399999999999997</v>
      </c>
      <c r="J798" t="s">
        <v>802</v>
      </c>
      <c r="K798">
        <v>3</v>
      </c>
    </row>
    <row r="799" spans="2:11" x14ac:dyDescent="0.2">
      <c r="B799" t="s">
        <v>802</v>
      </c>
      <c r="C799" t="s">
        <v>1705</v>
      </c>
      <c r="D799" t="s">
        <v>1013</v>
      </c>
      <c r="E799" t="s">
        <v>2991</v>
      </c>
      <c r="F799" t="str">
        <f t="shared" si="14"/>
        <v>UnrestrainedBeamMetricW360x79</v>
      </c>
      <c r="G799">
        <v>49.8</v>
      </c>
      <c r="H799">
        <v>1.06</v>
      </c>
      <c r="I799">
        <v>4.1500000000000004</v>
      </c>
      <c r="J799" t="s">
        <v>802</v>
      </c>
      <c r="K799">
        <v>3</v>
      </c>
    </row>
    <row r="800" spans="2:11" x14ac:dyDescent="0.2">
      <c r="B800" t="s">
        <v>802</v>
      </c>
      <c r="C800" t="s">
        <v>1705</v>
      </c>
      <c r="D800" t="s">
        <v>1014</v>
      </c>
      <c r="E800" t="s">
        <v>2992</v>
      </c>
      <c r="F800" t="str">
        <f t="shared" si="14"/>
        <v>UnrestrainedBeamMetricW360x72</v>
      </c>
      <c r="G800">
        <v>49.5</v>
      </c>
      <c r="H800">
        <v>0.97</v>
      </c>
      <c r="I800">
        <v>4.13</v>
      </c>
      <c r="J800" t="s">
        <v>802</v>
      </c>
      <c r="K800">
        <v>3</v>
      </c>
    </row>
    <row r="801" spans="2:11" x14ac:dyDescent="0.2">
      <c r="B801" t="s">
        <v>802</v>
      </c>
      <c r="C801" t="s">
        <v>1705</v>
      </c>
      <c r="D801" t="s">
        <v>1015</v>
      </c>
      <c r="E801" t="s">
        <v>2993</v>
      </c>
      <c r="F801" t="str">
        <f t="shared" si="14"/>
        <v>UnrestrainedBeamMetricW360x64</v>
      </c>
      <c r="G801">
        <v>49.2</v>
      </c>
      <c r="H801">
        <v>0.874</v>
      </c>
      <c r="I801">
        <v>4.0999999999999996</v>
      </c>
      <c r="J801" t="s">
        <v>802</v>
      </c>
      <c r="K801">
        <v>3</v>
      </c>
    </row>
    <row r="802" spans="2:11" x14ac:dyDescent="0.2">
      <c r="B802" t="s">
        <v>802</v>
      </c>
      <c r="C802" t="s">
        <v>1705</v>
      </c>
      <c r="D802" t="s">
        <v>1016</v>
      </c>
      <c r="E802" t="s">
        <v>2994</v>
      </c>
      <c r="F802" t="str">
        <f t="shared" ref="F802:F865" si="15">SUBSTITUTE(B802&amp;C802&amp;E802," ","")</f>
        <v>UnrestrainedBeamMetricW360x57</v>
      </c>
      <c r="G802">
        <v>47</v>
      </c>
      <c r="H802">
        <v>0.80900000000000005</v>
      </c>
      <c r="I802">
        <v>3.92</v>
      </c>
      <c r="J802" t="s">
        <v>802</v>
      </c>
      <c r="K802">
        <v>3</v>
      </c>
    </row>
    <row r="803" spans="2:11" x14ac:dyDescent="0.2">
      <c r="B803" t="s">
        <v>802</v>
      </c>
      <c r="C803" t="s">
        <v>1705</v>
      </c>
      <c r="D803" t="s">
        <v>1017</v>
      </c>
      <c r="E803" t="s">
        <v>2995</v>
      </c>
      <c r="F803" t="str">
        <f t="shared" si="15"/>
        <v>UnrestrainedBeamMetricW360x51</v>
      </c>
      <c r="G803">
        <v>46.9</v>
      </c>
      <c r="H803">
        <v>0.72499999999999998</v>
      </c>
      <c r="I803">
        <v>3.91</v>
      </c>
      <c r="J803" t="s">
        <v>802</v>
      </c>
      <c r="K803">
        <v>3</v>
      </c>
    </row>
    <row r="804" spans="2:11" x14ac:dyDescent="0.2">
      <c r="B804" t="s">
        <v>802</v>
      </c>
      <c r="C804" t="s">
        <v>1705</v>
      </c>
      <c r="D804" t="s">
        <v>1018</v>
      </c>
      <c r="E804" t="s">
        <v>2996</v>
      </c>
      <c r="F804" t="str">
        <f t="shared" si="15"/>
        <v>UnrestrainedBeamMetricW360x45</v>
      </c>
      <c r="G804">
        <v>46.6</v>
      </c>
      <c r="H804">
        <v>0.64400000000000002</v>
      </c>
      <c r="I804">
        <v>3.88</v>
      </c>
      <c r="J804" t="s">
        <v>802</v>
      </c>
      <c r="K804">
        <v>3</v>
      </c>
    </row>
    <row r="805" spans="2:11" x14ac:dyDescent="0.2">
      <c r="B805" t="s">
        <v>802</v>
      </c>
      <c r="C805" t="s">
        <v>1705</v>
      </c>
      <c r="D805" t="s">
        <v>1019</v>
      </c>
      <c r="E805" t="s">
        <v>2997</v>
      </c>
      <c r="F805" t="str">
        <f t="shared" si="15"/>
        <v>UnrestrainedBeamMetricW360x39</v>
      </c>
      <c r="G805">
        <v>41.4</v>
      </c>
      <c r="H805">
        <v>0.628</v>
      </c>
      <c r="I805">
        <v>3.45</v>
      </c>
      <c r="J805" t="s">
        <v>802</v>
      </c>
      <c r="K805">
        <v>3</v>
      </c>
    </row>
    <row r="806" spans="2:11" x14ac:dyDescent="0.2">
      <c r="B806" t="s">
        <v>802</v>
      </c>
      <c r="C806" t="s">
        <v>1705</v>
      </c>
      <c r="D806" t="s">
        <v>1020</v>
      </c>
      <c r="E806" t="s">
        <v>2998</v>
      </c>
      <c r="F806" t="str">
        <f t="shared" si="15"/>
        <v>UnrestrainedBeamMetricW360x33</v>
      </c>
      <c r="G806">
        <v>41.2</v>
      </c>
      <c r="H806">
        <v>0.53400000000000003</v>
      </c>
      <c r="I806">
        <v>3.43</v>
      </c>
      <c r="J806" t="s">
        <v>802</v>
      </c>
      <c r="K806">
        <v>3</v>
      </c>
    </row>
    <row r="807" spans="2:11" x14ac:dyDescent="0.2">
      <c r="B807" t="s">
        <v>802</v>
      </c>
      <c r="C807" t="s">
        <v>1705</v>
      </c>
      <c r="D807" t="s">
        <v>1021</v>
      </c>
      <c r="E807" t="s">
        <v>2999</v>
      </c>
      <c r="F807" t="str">
        <f t="shared" si="15"/>
        <v>UnrestrainedBeamMetricW310x500</v>
      </c>
      <c r="G807">
        <v>69.3</v>
      </c>
      <c r="H807">
        <v>4.8499999999999996</v>
      </c>
      <c r="I807">
        <v>5.78</v>
      </c>
      <c r="J807" t="s">
        <v>802</v>
      </c>
      <c r="K807">
        <v>3</v>
      </c>
    </row>
    <row r="808" spans="2:11" x14ac:dyDescent="0.2">
      <c r="B808" t="s">
        <v>802</v>
      </c>
      <c r="C808" t="s">
        <v>1705</v>
      </c>
      <c r="D808" t="s">
        <v>1022</v>
      </c>
      <c r="E808" t="s">
        <v>3000</v>
      </c>
      <c r="F808" t="str">
        <f t="shared" si="15"/>
        <v>UnrestrainedBeamMetricW310x454</v>
      </c>
      <c r="G808">
        <v>67.900000000000006</v>
      </c>
      <c r="H808">
        <v>4.49</v>
      </c>
      <c r="I808">
        <v>5.66</v>
      </c>
      <c r="J808" t="s">
        <v>802</v>
      </c>
      <c r="K808">
        <v>3</v>
      </c>
    </row>
    <row r="809" spans="2:11" x14ac:dyDescent="0.2">
      <c r="B809" t="s">
        <v>802</v>
      </c>
      <c r="C809" t="s">
        <v>1705</v>
      </c>
      <c r="D809" t="s">
        <v>1023</v>
      </c>
      <c r="E809" t="s">
        <v>3001</v>
      </c>
      <c r="F809" t="str">
        <f t="shared" si="15"/>
        <v>UnrestrainedBeamMetricW310x415</v>
      </c>
      <c r="G809">
        <v>66.599999999999994</v>
      </c>
      <c r="H809">
        <v>4.1900000000000004</v>
      </c>
      <c r="I809">
        <v>5.55</v>
      </c>
      <c r="J809" t="s">
        <v>802</v>
      </c>
      <c r="K809">
        <v>3</v>
      </c>
    </row>
    <row r="810" spans="2:11" x14ac:dyDescent="0.2">
      <c r="B810" t="s">
        <v>802</v>
      </c>
      <c r="C810" t="s">
        <v>1705</v>
      </c>
      <c r="D810" t="s">
        <v>1024</v>
      </c>
      <c r="E810" t="s">
        <v>3002</v>
      </c>
      <c r="F810" t="str">
        <f t="shared" si="15"/>
        <v>UnrestrainedBeamMetricW310x375</v>
      </c>
      <c r="G810">
        <v>65.7</v>
      </c>
      <c r="H810">
        <v>3.84</v>
      </c>
      <c r="I810">
        <v>5.48</v>
      </c>
      <c r="J810" t="s">
        <v>802</v>
      </c>
      <c r="K810">
        <v>3</v>
      </c>
    </row>
    <row r="811" spans="2:11" x14ac:dyDescent="0.2">
      <c r="B811" t="s">
        <v>802</v>
      </c>
      <c r="C811" t="s">
        <v>1705</v>
      </c>
      <c r="D811" t="s">
        <v>1025</v>
      </c>
      <c r="E811" t="s">
        <v>3003</v>
      </c>
      <c r="F811" t="str">
        <f t="shared" si="15"/>
        <v>UnrestrainedBeamMetricW310x342</v>
      </c>
      <c r="G811">
        <v>64.7</v>
      </c>
      <c r="H811">
        <v>3.55</v>
      </c>
      <c r="I811">
        <v>5.39</v>
      </c>
      <c r="J811" t="s">
        <v>802</v>
      </c>
      <c r="K811">
        <v>3</v>
      </c>
    </row>
    <row r="812" spans="2:11" x14ac:dyDescent="0.2">
      <c r="B812" t="s">
        <v>802</v>
      </c>
      <c r="C812" t="s">
        <v>1705</v>
      </c>
      <c r="D812" t="s">
        <v>1026</v>
      </c>
      <c r="E812" t="s">
        <v>3004</v>
      </c>
      <c r="F812" t="str">
        <f t="shared" si="15"/>
        <v>UnrestrainedBeamMetricW310x313</v>
      </c>
      <c r="G812">
        <v>64.2</v>
      </c>
      <c r="H812">
        <v>3.27</v>
      </c>
      <c r="I812">
        <v>5.35</v>
      </c>
      <c r="J812" t="s">
        <v>802</v>
      </c>
      <c r="K812">
        <v>3</v>
      </c>
    </row>
    <row r="813" spans="2:11" x14ac:dyDescent="0.2">
      <c r="B813" t="s">
        <v>802</v>
      </c>
      <c r="C813" t="s">
        <v>1705</v>
      </c>
      <c r="D813" t="s">
        <v>1027</v>
      </c>
      <c r="E813" t="s">
        <v>3005</v>
      </c>
      <c r="F813" t="str">
        <f t="shared" si="15"/>
        <v>UnrestrainedBeamMetricW310x283</v>
      </c>
      <c r="G813">
        <v>63.4</v>
      </c>
      <c r="H813">
        <v>3</v>
      </c>
      <c r="I813">
        <v>5.28</v>
      </c>
      <c r="J813" t="s">
        <v>802</v>
      </c>
      <c r="K813">
        <v>3</v>
      </c>
    </row>
    <row r="814" spans="2:11" x14ac:dyDescent="0.2">
      <c r="B814" t="s">
        <v>802</v>
      </c>
      <c r="C814" t="s">
        <v>1705</v>
      </c>
      <c r="D814" t="s">
        <v>1028</v>
      </c>
      <c r="E814" t="s">
        <v>3006</v>
      </c>
      <c r="F814" t="str">
        <f t="shared" si="15"/>
        <v>UnrestrainedBeamMetricW310x253</v>
      </c>
      <c r="G814">
        <v>62.6</v>
      </c>
      <c r="H814">
        <v>2.72</v>
      </c>
      <c r="I814">
        <v>5.22</v>
      </c>
      <c r="J814" t="s">
        <v>802</v>
      </c>
      <c r="K814">
        <v>3</v>
      </c>
    </row>
    <row r="815" spans="2:11" x14ac:dyDescent="0.2">
      <c r="B815" t="s">
        <v>802</v>
      </c>
      <c r="C815" t="s">
        <v>1705</v>
      </c>
      <c r="D815" t="s">
        <v>1029</v>
      </c>
      <c r="E815" t="s">
        <v>3007</v>
      </c>
      <c r="F815" t="str">
        <f t="shared" si="15"/>
        <v>UnrestrainedBeamMetricW310x225</v>
      </c>
      <c r="G815">
        <v>62.1</v>
      </c>
      <c r="H815">
        <v>2.4500000000000002</v>
      </c>
      <c r="I815">
        <v>5.18</v>
      </c>
      <c r="J815" t="s">
        <v>802</v>
      </c>
      <c r="K815">
        <v>3</v>
      </c>
    </row>
    <row r="816" spans="2:11" x14ac:dyDescent="0.2">
      <c r="B816" t="s">
        <v>802</v>
      </c>
      <c r="C816" t="s">
        <v>1705</v>
      </c>
      <c r="D816" t="s">
        <v>1030</v>
      </c>
      <c r="E816" t="s">
        <v>3008</v>
      </c>
      <c r="F816" t="str">
        <f t="shared" si="15"/>
        <v>UnrestrainedBeamMetricW310x202</v>
      </c>
      <c r="G816">
        <v>60.9</v>
      </c>
      <c r="H816">
        <v>2.23</v>
      </c>
      <c r="I816">
        <v>5.08</v>
      </c>
      <c r="J816" t="s">
        <v>802</v>
      </c>
      <c r="K816">
        <v>3</v>
      </c>
    </row>
    <row r="817" spans="2:11" x14ac:dyDescent="0.2">
      <c r="B817" t="s">
        <v>802</v>
      </c>
      <c r="C817" t="s">
        <v>1705</v>
      </c>
      <c r="D817" t="s">
        <v>1031</v>
      </c>
      <c r="E817" t="s">
        <v>3009</v>
      </c>
      <c r="F817" t="str">
        <f t="shared" si="15"/>
        <v>UnrestrainedBeamMetricW310x179</v>
      </c>
      <c r="G817">
        <v>60.4</v>
      </c>
      <c r="H817">
        <v>1.99</v>
      </c>
      <c r="I817">
        <v>5.03</v>
      </c>
      <c r="J817" t="s">
        <v>802</v>
      </c>
      <c r="K817">
        <v>3</v>
      </c>
    </row>
    <row r="818" spans="2:11" x14ac:dyDescent="0.2">
      <c r="B818" t="s">
        <v>802</v>
      </c>
      <c r="C818" t="s">
        <v>1705</v>
      </c>
      <c r="D818" t="s">
        <v>1032</v>
      </c>
      <c r="E818" t="s">
        <v>3010</v>
      </c>
      <c r="F818" t="str">
        <f t="shared" si="15"/>
        <v>UnrestrainedBeamMetricW310x158</v>
      </c>
      <c r="G818">
        <v>59.9</v>
      </c>
      <c r="H818">
        <v>1.77</v>
      </c>
      <c r="I818">
        <v>4.99</v>
      </c>
      <c r="J818" t="s">
        <v>802</v>
      </c>
      <c r="K818">
        <v>3</v>
      </c>
    </row>
    <row r="819" spans="2:11" x14ac:dyDescent="0.2">
      <c r="B819" t="s">
        <v>802</v>
      </c>
      <c r="C819" t="s">
        <v>1705</v>
      </c>
      <c r="D819" t="s">
        <v>1033</v>
      </c>
      <c r="E819" t="s">
        <v>3011</v>
      </c>
      <c r="F819" t="str">
        <f t="shared" si="15"/>
        <v>UnrestrainedBeamMetricW310x143</v>
      </c>
      <c r="G819">
        <v>59.7</v>
      </c>
      <c r="H819">
        <v>1.61</v>
      </c>
      <c r="I819">
        <v>4.9800000000000004</v>
      </c>
      <c r="J819" t="s">
        <v>802</v>
      </c>
      <c r="K819">
        <v>3</v>
      </c>
    </row>
    <row r="820" spans="2:11" x14ac:dyDescent="0.2">
      <c r="B820" t="s">
        <v>802</v>
      </c>
      <c r="C820" t="s">
        <v>1705</v>
      </c>
      <c r="D820" t="s">
        <v>1034</v>
      </c>
      <c r="E820" t="s">
        <v>3012</v>
      </c>
      <c r="F820" t="str">
        <f t="shared" si="15"/>
        <v>UnrestrainedBeamMetricW310x129</v>
      </c>
      <c r="G820">
        <v>59.1</v>
      </c>
      <c r="H820">
        <v>1.47</v>
      </c>
      <c r="I820">
        <v>4.93</v>
      </c>
      <c r="J820" t="s">
        <v>802</v>
      </c>
      <c r="K820">
        <v>3</v>
      </c>
    </row>
    <row r="821" spans="2:11" x14ac:dyDescent="0.2">
      <c r="B821" t="s">
        <v>802</v>
      </c>
      <c r="C821" t="s">
        <v>1705</v>
      </c>
      <c r="D821" t="s">
        <v>1035</v>
      </c>
      <c r="E821" t="s">
        <v>3013</v>
      </c>
      <c r="F821" t="str">
        <f t="shared" si="15"/>
        <v>UnrestrainedBeamMetricW310x117</v>
      </c>
      <c r="G821">
        <v>58.8</v>
      </c>
      <c r="H821">
        <v>1.34</v>
      </c>
      <c r="I821">
        <v>4.9000000000000004</v>
      </c>
      <c r="J821" t="s">
        <v>802</v>
      </c>
      <c r="K821">
        <v>3</v>
      </c>
    </row>
    <row r="822" spans="2:11" x14ac:dyDescent="0.2">
      <c r="B822" t="s">
        <v>802</v>
      </c>
      <c r="C822" t="s">
        <v>1705</v>
      </c>
      <c r="D822" t="s">
        <v>1036</v>
      </c>
      <c r="E822" t="s">
        <v>3014</v>
      </c>
      <c r="F822" t="str">
        <f t="shared" si="15"/>
        <v>UnrestrainedBeamMetricW310x107</v>
      </c>
      <c r="G822">
        <v>58.3</v>
      </c>
      <c r="H822">
        <v>1.23</v>
      </c>
      <c r="I822">
        <v>4.8600000000000003</v>
      </c>
      <c r="J822" t="s">
        <v>802</v>
      </c>
      <c r="K822">
        <v>3</v>
      </c>
    </row>
    <row r="823" spans="2:11" x14ac:dyDescent="0.2">
      <c r="B823" t="s">
        <v>802</v>
      </c>
      <c r="C823" t="s">
        <v>1705</v>
      </c>
      <c r="D823" t="s">
        <v>1037</v>
      </c>
      <c r="E823" t="s">
        <v>3015</v>
      </c>
      <c r="F823" t="str">
        <f t="shared" si="15"/>
        <v>UnrestrainedBeamMetricW310x97</v>
      </c>
      <c r="G823">
        <v>58.3</v>
      </c>
      <c r="H823">
        <v>1.1100000000000001</v>
      </c>
      <c r="I823">
        <v>4.8600000000000003</v>
      </c>
      <c r="J823" t="s">
        <v>802</v>
      </c>
      <c r="K823">
        <v>3</v>
      </c>
    </row>
    <row r="824" spans="2:11" x14ac:dyDescent="0.2">
      <c r="B824" t="s">
        <v>802</v>
      </c>
      <c r="C824" t="s">
        <v>1705</v>
      </c>
      <c r="D824" t="s">
        <v>1038</v>
      </c>
      <c r="E824" t="s">
        <v>3016</v>
      </c>
      <c r="F824" t="str">
        <f t="shared" si="15"/>
        <v>UnrestrainedBeamMetricW310x86</v>
      </c>
      <c r="G824">
        <v>52.7</v>
      </c>
      <c r="H824">
        <v>1.1000000000000001</v>
      </c>
      <c r="I824">
        <v>4.3899999999999997</v>
      </c>
      <c r="J824" t="s">
        <v>802</v>
      </c>
      <c r="K824">
        <v>3</v>
      </c>
    </row>
    <row r="825" spans="2:11" x14ac:dyDescent="0.2">
      <c r="B825" t="s">
        <v>802</v>
      </c>
      <c r="C825" t="s">
        <v>1705</v>
      </c>
      <c r="D825" t="s">
        <v>1039</v>
      </c>
      <c r="E825" t="s">
        <v>3017</v>
      </c>
      <c r="F825" t="str">
        <f t="shared" si="15"/>
        <v>UnrestrainedBeamMetricW310x79</v>
      </c>
      <c r="G825">
        <v>52</v>
      </c>
      <c r="H825">
        <v>1.02</v>
      </c>
      <c r="I825">
        <v>4.33</v>
      </c>
      <c r="J825" t="s">
        <v>802</v>
      </c>
      <c r="K825">
        <v>3</v>
      </c>
    </row>
    <row r="826" spans="2:11" x14ac:dyDescent="0.2">
      <c r="B826" t="s">
        <v>802</v>
      </c>
      <c r="C826" t="s">
        <v>1705</v>
      </c>
      <c r="D826" t="s">
        <v>1040</v>
      </c>
      <c r="E826" t="s">
        <v>3018</v>
      </c>
      <c r="F826" t="str">
        <f t="shared" si="15"/>
        <v>UnrestrainedBeamMetricW310x74</v>
      </c>
      <c r="G826">
        <v>47</v>
      </c>
      <c r="H826">
        <v>1.06</v>
      </c>
      <c r="I826">
        <v>3.92</v>
      </c>
      <c r="J826" t="s">
        <v>802</v>
      </c>
      <c r="K826">
        <v>3</v>
      </c>
    </row>
    <row r="827" spans="2:11" x14ac:dyDescent="0.2">
      <c r="B827" t="s">
        <v>802</v>
      </c>
      <c r="C827" t="s">
        <v>1705</v>
      </c>
      <c r="D827" t="s">
        <v>1041</v>
      </c>
      <c r="E827" t="s">
        <v>3019</v>
      </c>
      <c r="F827" t="str">
        <f t="shared" si="15"/>
        <v>UnrestrainedBeamMetricW310x67</v>
      </c>
      <c r="G827">
        <v>46.2</v>
      </c>
      <c r="H827">
        <v>0.97399999999999998</v>
      </c>
      <c r="I827">
        <v>3.85</v>
      </c>
      <c r="J827" t="s">
        <v>802</v>
      </c>
      <c r="K827">
        <v>3</v>
      </c>
    </row>
    <row r="828" spans="2:11" x14ac:dyDescent="0.2">
      <c r="B828" t="s">
        <v>802</v>
      </c>
      <c r="C828" t="s">
        <v>1705</v>
      </c>
      <c r="D828" t="s">
        <v>1042</v>
      </c>
      <c r="E828" t="s">
        <v>3020</v>
      </c>
      <c r="F828" t="str">
        <f t="shared" si="15"/>
        <v>UnrestrainedBeamMetricW310x60</v>
      </c>
      <c r="G828">
        <v>46.5</v>
      </c>
      <c r="H828">
        <v>0.86</v>
      </c>
      <c r="I828">
        <v>3.88</v>
      </c>
      <c r="J828" t="s">
        <v>802</v>
      </c>
      <c r="K828">
        <v>3</v>
      </c>
    </row>
    <row r="829" spans="2:11" x14ac:dyDescent="0.2">
      <c r="B829" t="s">
        <v>802</v>
      </c>
      <c r="C829" t="s">
        <v>1705</v>
      </c>
      <c r="D829" t="s">
        <v>1043</v>
      </c>
      <c r="E829" t="s">
        <v>3021</v>
      </c>
      <c r="F829" t="str">
        <f t="shared" si="15"/>
        <v>UnrestrainedBeamMetricW310x52</v>
      </c>
      <c r="G829">
        <v>43.2</v>
      </c>
      <c r="H829">
        <v>0.81</v>
      </c>
      <c r="I829">
        <v>3.6</v>
      </c>
      <c r="J829" t="s">
        <v>802</v>
      </c>
      <c r="K829">
        <v>3</v>
      </c>
    </row>
    <row r="830" spans="2:11" x14ac:dyDescent="0.2">
      <c r="B830" t="s">
        <v>802</v>
      </c>
      <c r="C830" t="s">
        <v>1705</v>
      </c>
      <c r="D830" t="s">
        <v>1044</v>
      </c>
      <c r="E830" t="s">
        <v>3022</v>
      </c>
      <c r="F830" t="str">
        <f t="shared" si="15"/>
        <v>UnrestrainedBeamMetricW310x45</v>
      </c>
      <c r="G830">
        <v>42.9</v>
      </c>
      <c r="H830">
        <v>0.69899999999999995</v>
      </c>
      <c r="I830">
        <v>3.58</v>
      </c>
      <c r="J830" t="s">
        <v>802</v>
      </c>
      <c r="K830">
        <v>3</v>
      </c>
    </row>
    <row r="831" spans="2:11" x14ac:dyDescent="0.2">
      <c r="B831" t="s">
        <v>802</v>
      </c>
      <c r="C831" t="s">
        <v>1705</v>
      </c>
      <c r="D831" t="s">
        <v>1045</v>
      </c>
      <c r="E831" t="s">
        <v>3023</v>
      </c>
      <c r="F831" t="str">
        <f t="shared" si="15"/>
        <v>UnrestrainedBeamMetricW310x39</v>
      </c>
      <c r="G831">
        <v>42.5</v>
      </c>
      <c r="H831">
        <v>0.61199999999999999</v>
      </c>
      <c r="I831">
        <v>3.54</v>
      </c>
      <c r="J831" t="s">
        <v>802</v>
      </c>
      <c r="K831">
        <v>3</v>
      </c>
    </row>
    <row r="832" spans="2:11" x14ac:dyDescent="0.2">
      <c r="B832" t="s">
        <v>802</v>
      </c>
      <c r="C832" t="s">
        <v>1705</v>
      </c>
      <c r="D832" t="s">
        <v>1046</v>
      </c>
      <c r="E832" t="s">
        <v>3024</v>
      </c>
      <c r="F832" t="str">
        <f t="shared" si="15"/>
        <v>UnrestrainedBeamMetricW310x33</v>
      </c>
      <c r="G832">
        <v>35.299999999999997</v>
      </c>
      <c r="H832">
        <v>0.623</v>
      </c>
      <c r="I832">
        <v>2.94</v>
      </c>
      <c r="J832" t="s">
        <v>802</v>
      </c>
      <c r="K832">
        <v>3</v>
      </c>
    </row>
    <row r="833" spans="2:11" x14ac:dyDescent="0.2">
      <c r="B833" t="s">
        <v>802</v>
      </c>
      <c r="C833" t="s">
        <v>1705</v>
      </c>
      <c r="D833" t="s">
        <v>1047</v>
      </c>
      <c r="E833" t="s">
        <v>3025</v>
      </c>
      <c r="F833" t="str">
        <f t="shared" si="15"/>
        <v>UnrestrainedBeamMetricW310x28</v>
      </c>
      <c r="G833">
        <v>35.200000000000003</v>
      </c>
      <c r="H833">
        <v>0.54</v>
      </c>
      <c r="I833">
        <v>2.93</v>
      </c>
      <c r="J833" t="s">
        <v>802</v>
      </c>
      <c r="K833">
        <v>3</v>
      </c>
    </row>
    <row r="834" spans="2:11" x14ac:dyDescent="0.2">
      <c r="B834" t="s">
        <v>802</v>
      </c>
      <c r="C834" t="s">
        <v>1705</v>
      </c>
      <c r="D834" t="s">
        <v>1048</v>
      </c>
      <c r="E834" t="s">
        <v>3026</v>
      </c>
      <c r="F834" t="str">
        <f t="shared" si="15"/>
        <v>UnrestrainedBeamMetricW310x24</v>
      </c>
      <c r="G834">
        <v>35</v>
      </c>
      <c r="H834">
        <v>0.45700000000000002</v>
      </c>
      <c r="I834">
        <v>2.92</v>
      </c>
      <c r="J834" t="s">
        <v>802</v>
      </c>
      <c r="K834">
        <v>3</v>
      </c>
    </row>
    <row r="835" spans="2:11" x14ac:dyDescent="0.2">
      <c r="B835" t="s">
        <v>802</v>
      </c>
      <c r="C835" t="s">
        <v>1705</v>
      </c>
      <c r="D835" t="s">
        <v>1049</v>
      </c>
      <c r="E835" t="s">
        <v>3027</v>
      </c>
      <c r="F835" t="str">
        <f t="shared" si="15"/>
        <v>UnrestrainedBeamMetricW310x25</v>
      </c>
      <c r="G835">
        <v>34.6</v>
      </c>
      <c r="H835">
        <v>0.40500000000000003</v>
      </c>
      <c r="I835">
        <v>2.88</v>
      </c>
      <c r="J835" t="s">
        <v>802</v>
      </c>
      <c r="K835">
        <v>3</v>
      </c>
    </row>
    <row r="836" spans="2:11" x14ac:dyDescent="0.2">
      <c r="B836" t="s">
        <v>802</v>
      </c>
      <c r="C836" t="s">
        <v>1705</v>
      </c>
      <c r="D836" t="s">
        <v>1050</v>
      </c>
      <c r="E836" t="s">
        <v>3028</v>
      </c>
      <c r="F836" t="str">
        <f t="shared" si="15"/>
        <v>UnrestrainedBeamMetricW250x167</v>
      </c>
      <c r="G836">
        <v>51.5</v>
      </c>
      <c r="H836">
        <v>2.17</v>
      </c>
      <c r="I836">
        <v>4.29</v>
      </c>
      <c r="J836" t="s">
        <v>802</v>
      </c>
      <c r="K836">
        <v>3</v>
      </c>
    </row>
    <row r="837" spans="2:11" x14ac:dyDescent="0.2">
      <c r="B837" t="s">
        <v>802</v>
      </c>
      <c r="C837" t="s">
        <v>1705</v>
      </c>
      <c r="D837" t="s">
        <v>1051</v>
      </c>
      <c r="E837" t="s">
        <v>3029</v>
      </c>
      <c r="F837" t="str">
        <f t="shared" si="15"/>
        <v>UnrestrainedBeamMetricW250x149</v>
      </c>
      <c r="G837">
        <v>50.7</v>
      </c>
      <c r="H837">
        <v>1.97</v>
      </c>
      <c r="I837">
        <v>4.2300000000000004</v>
      </c>
      <c r="J837" t="s">
        <v>802</v>
      </c>
      <c r="K837">
        <v>3</v>
      </c>
    </row>
    <row r="838" spans="2:11" x14ac:dyDescent="0.2">
      <c r="B838" t="s">
        <v>802</v>
      </c>
      <c r="C838" t="s">
        <v>1705</v>
      </c>
      <c r="D838" t="s">
        <v>1052</v>
      </c>
      <c r="E838" t="s">
        <v>3030</v>
      </c>
      <c r="F838" t="str">
        <f t="shared" si="15"/>
        <v>UnrestrainedBeamMetricW250x131</v>
      </c>
      <c r="G838">
        <v>50.5</v>
      </c>
      <c r="H838">
        <v>1.74</v>
      </c>
      <c r="I838">
        <v>4.21</v>
      </c>
      <c r="J838" t="s">
        <v>802</v>
      </c>
      <c r="K838">
        <v>3</v>
      </c>
    </row>
    <row r="839" spans="2:11" x14ac:dyDescent="0.2">
      <c r="B839" t="s">
        <v>802</v>
      </c>
      <c r="C839" t="s">
        <v>1705</v>
      </c>
      <c r="D839" t="s">
        <v>1053</v>
      </c>
      <c r="E839" t="s">
        <v>3031</v>
      </c>
      <c r="F839" t="str">
        <f t="shared" si="15"/>
        <v>UnrestrainedBeamMetricW250x115</v>
      </c>
      <c r="G839">
        <v>49.9</v>
      </c>
      <c r="H839">
        <v>1.54</v>
      </c>
      <c r="I839">
        <v>4.16</v>
      </c>
      <c r="J839" t="s">
        <v>802</v>
      </c>
      <c r="K839">
        <v>3</v>
      </c>
    </row>
    <row r="840" spans="2:11" x14ac:dyDescent="0.2">
      <c r="B840" t="s">
        <v>802</v>
      </c>
      <c r="C840" t="s">
        <v>1705</v>
      </c>
      <c r="D840" t="s">
        <v>1054</v>
      </c>
      <c r="E840" t="s">
        <v>3032</v>
      </c>
      <c r="F840" t="str">
        <f t="shared" si="15"/>
        <v>UnrestrainedBeamMetricW250x101</v>
      </c>
      <c r="G840">
        <v>49.1</v>
      </c>
      <c r="H840">
        <v>1.38</v>
      </c>
      <c r="I840">
        <v>4.09</v>
      </c>
      <c r="J840" t="s">
        <v>802</v>
      </c>
      <c r="K840">
        <v>3</v>
      </c>
    </row>
    <row r="841" spans="2:11" x14ac:dyDescent="0.2">
      <c r="B841" t="s">
        <v>802</v>
      </c>
      <c r="C841" t="s">
        <v>1705</v>
      </c>
      <c r="D841" t="s">
        <v>1055</v>
      </c>
      <c r="E841" t="s">
        <v>3033</v>
      </c>
      <c r="F841" t="str">
        <f t="shared" si="15"/>
        <v>UnrestrainedBeamMetricW250x89</v>
      </c>
      <c r="G841">
        <v>49.1</v>
      </c>
      <c r="H841">
        <v>1.22</v>
      </c>
      <c r="I841">
        <v>4.09</v>
      </c>
      <c r="J841" t="s">
        <v>802</v>
      </c>
      <c r="K841">
        <v>3</v>
      </c>
    </row>
    <row r="842" spans="2:11" x14ac:dyDescent="0.2">
      <c r="B842" t="s">
        <v>802</v>
      </c>
      <c r="C842" t="s">
        <v>1705</v>
      </c>
      <c r="D842" t="s">
        <v>1056</v>
      </c>
      <c r="E842" t="s">
        <v>3034</v>
      </c>
      <c r="F842" t="str">
        <f t="shared" si="15"/>
        <v>UnrestrainedBeamMetricW250x80</v>
      </c>
      <c r="G842">
        <v>48.6</v>
      </c>
      <c r="H842">
        <v>1.1100000000000001</v>
      </c>
      <c r="I842">
        <v>4.05</v>
      </c>
      <c r="J842" t="s">
        <v>802</v>
      </c>
      <c r="K842">
        <v>3</v>
      </c>
    </row>
    <row r="843" spans="2:11" x14ac:dyDescent="0.2">
      <c r="B843" t="s">
        <v>802</v>
      </c>
      <c r="C843" t="s">
        <v>1705</v>
      </c>
      <c r="D843" t="s">
        <v>1057</v>
      </c>
      <c r="E843" t="s">
        <v>3035</v>
      </c>
      <c r="F843" t="str">
        <f t="shared" si="15"/>
        <v>UnrestrainedBeamMetricW250x73</v>
      </c>
      <c r="G843">
        <v>48.3</v>
      </c>
      <c r="H843">
        <v>1.01</v>
      </c>
      <c r="I843">
        <v>4.03</v>
      </c>
      <c r="J843" t="s">
        <v>802</v>
      </c>
      <c r="K843">
        <v>3</v>
      </c>
    </row>
    <row r="844" spans="2:11" x14ac:dyDescent="0.2">
      <c r="B844" t="s">
        <v>802</v>
      </c>
      <c r="C844" t="s">
        <v>1705</v>
      </c>
      <c r="D844" t="s">
        <v>1058</v>
      </c>
      <c r="E844" t="s">
        <v>3036</v>
      </c>
      <c r="F844" t="str">
        <f t="shared" si="15"/>
        <v>UnrestrainedBeamMetricW250x67</v>
      </c>
      <c r="G844">
        <v>42.6</v>
      </c>
      <c r="H844">
        <v>1.06</v>
      </c>
      <c r="I844">
        <v>3.55</v>
      </c>
      <c r="J844" t="s">
        <v>802</v>
      </c>
      <c r="K844">
        <v>3</v>
      </c>
    </row>
    <row r="845" spans="2:11" x14ac:dyDescent="0.2">
      <c r="B845" t="s">
        <v>802</v>
      </c>
      <c r="C845" t="s">
        <v>1705</v>
      </c>
      <c r="D845" t="s">
        <v>1059</v>
      </c>
      <c r="E845" t="s">
        <v>3037</v>
      </c>
      <c r="F845" t="str">
        <f t="shared" si="15"/>
        <v>UnrestrainedBeamMetricW250x58</v>
      </c>
      <c r="G845">
        <v>42</v>
      </c>
      <c r="H845">
        <v>0.92900000000000005</v>
      </c>
      <c r="I845">
        <v>3.5</v>
      </c>
      <c r="J845" t="s">
        <v>802</v>
      </c>
      <c r="K845">
        <v>3</v>
      </c>
    </row>
    <row r="846" spans="2:11" x14ac:dyDescent="0.2">
      <c r="B846" t="s">
        <v>802</v>
      </c>
      <c r="C846" t="s">
        <v>1705</v>
      </c>
      <c r="D846" t="s">
        <v>1060</v>
      </c>
      <c r="E846" t="s">
        <v>3038</v>
      </c>
      <c r="F846" t="str">
        <f t="shared" si="15"/>
        <v>UnrestrainedBeamMetricW250x49</v>
      </c>
      <c r="G846">
        <v>42</v>
      </c>
      <c r="H846">
        <v>0.78600000000000003</v>
      </c>
      <c r="I846">
        <v>3.5</v>
      </c>
      <c r="J846" t="s">
        <v>802</v>
      </c>
      <c r="K846">
        <v>3</v>
      </c>
    </row>
    <row r="847" spans="2:11" x14ac:dyDescent="0.2">
      <c r="B847" t="s">
        <v>802</v>
      </c>
      <c r="C847" t="s">
        <v>1705</v>
      </c>
      <c r="D847" t="s">
        <v>1061</v>
      </c>
      <c r="E847" t="s">
        <v>3039</v>
      </c>
      <c r="F847" t="str">
        <f t="shared" si="15"/>
        <v>UnrestrainedBeamMetricW250x45</v>
      </c>
      <c r="G847">
        <v>37.1</v>
      </c>
      <c r="H847">
        <v>0.80900000000000005</v>
      </c>
      <c r="I847">
        <v>3.09</v>
      </c>
      <c r="J847" t="s">
        <v>802</v>
      </c>
      <c r="K847">
        <v>3</v>
      </c>
    </row>
    <row r="848" spans="2:11" x14ac:dyDescent="0.2">
      <c r="B848" t="s">
        <v>802</v>
      </c>
      <c r="C848" t="s">
        <v>1705</v>
      </c>
      <c r="D848" t="s">
        <v>1062</v>
      </c>
      <c r="E848" t="s">
        <v>3040</v>
      </c>
      <c r="F848" t="str">
        <f t="shared" si="15"/>
        <v>UnrestrainedBeamMetricW250x39</v>
      </c>
      <c r="G848">
        <v>36.700000000000003</v>
      </c>
      <c r="H848">
        <v>0.70799999999999996</v>
      </c>
      <c r="I848">
        <v>3.06</v>
      </c>
      <c r="J848" t="s">
        <v>802</v>
      </c>
      <c r="K848">
        <v>3</v>
      </c>
    </row>
    <row r="849" spans="2:11" x14ac:dyDescent="0.2">
      <c r="B849" t="s">
        <v>802</v>
      </c>
      <c r="C849" t="s">
        <v>1705</v>
      </c>
      <c r="D849" t="s">
        <v>1063</v>
      </c>
      <c r="E849" t="s">
        <v>3041</v>
      </c>
      <c r="F849" t="str">
        <f t="shared" si="15"/>
        <v>UnrestrainedBeamMetricW250x33</v>
      </c>
      <c r="G849">
        <v>36.299999999999997</v>
      </c>
      <c r="H849">
        <v>0.60599999999999998</v>
      </c>
      <c r="I849">
        <v>3.03</v>
      </c>
      <c r="J849" t="s">
        <v>802</v>
      </c>
      <c r="K849">
        <v>3</v>
      </c>
    </row>
    <row r="850" spans="2:11" x14ac:dyDescent="0.2">
      <c r="B850" t="s">
        <v>802</v>
      </c>
      <c r="C850" t="s">
        <v>1705</v>
      </c>
      <c r="D850" t="s">
        <v>1064</v>
      </c>
      <c r="E850" t="s">
        <v>3042</v>
      </c>
      <c r="F850" t="str">
        <f t="shared" si="15"/>
        <v>UnrestrainedBeamMetricW250x28</v>
      </c>
      <c r="G850">
        <v>31.3</v>
      </c>
      <c r="H850">
        <v>0.60699999999999998</v>
      </c>
      <c r="I850">
        <v>2.61</v>
      </c>
      <c r="J850" t="s">
        <v>802</v>
      </c>
      <c r="K850">
        <v>3</v>
      </c>
    </row>
    <row r="851" spans="2:11" x14ac:dyDescent="0.2">
      <c r="B851" t="s">
        <v>802</v>
      </c>
      <c r="C851" t="s">
        <v>1705</v>
      </c>
      <c r="D851" t="s">
        <v>1065</v>
      </c>
      <c r="E851" t="s">
        <v>3043</v>
      </c>
      <c r="F851" t="str">
        <f t="shared" si="15"/>
        <v>UnrestrainedBeamMetricW250x25</v>
      </c>
      <c r="G851">
        <v>31.3</v>
      </c>
      <c r="H851">
        <v>0.54300000000000004</v>
      </c>
      <c r="I851">
        <v>2.61</v>
      </c>
      <c r="J851" t="s">
        <v>802</v>
      </c>
      <c r="K851">
        <v>3</v>
      </c>
    </row>
    <row r="852" spans="2:11" x14ac:dyDescent="0.2">
      <c r="B852" t="s">
        <v>802</v>
      </c>
      <c r="C852" t="s">
        <v>1705</v>
      </c>
      <c r="D852" t="s">
        <v>1066</v>
      </c>
      <c r="E852" t="s">
        <v>3044</v>
      </c>
      <c r="F852" t="str">
        <f t="shared" si="15"/>
        <v>UnrestrainedBeamMetricW250x22</v>
      </c>
      <c r="G852">
        <v>31</v>
      </c>
      <c r="H852">
        <v>0.48399999999999999</v>
      </c>
      <c r="I852">
        <v>2.58</v>
      </c>
      <c r="J852" t="s">
        <v>802</v>
      </c>
      <c r="K852">
        <v>3</v>
      </c>
    </row>
    <row r="853" spans="2:11" x14ac:dyDescent="0.2">
      <c r="B853" t="s">
        <v>802</v>
      </c>
      <c r="C853" t="s">
        <v>1705</v>
      </c>
      <c r="D853" t="s">
        <v>1067</v>
      </c>
      <c r="E853" t="s">
        <v>3045</v>
      </c>
      <c r="F853" t="str">
        <f t="shared" si="15"/>
        <v>UnrestrainedBeamMetricW250x18</v>
      </c>
      <c r="G853">
        <v>30.6</v>
      </c>
      <c r="H853">
        <v>0.39200000000000002</v>
      </c>
      <c r="I853">
        <v>2.5499999999999998</v>
      </c>
      <c r="J853" t="s">
        <v>802</v>
      </c>
      <c r="K853">
        <v>3</v>
      </c>
    </row>
    <row r="854" spans="2:11" x14ac:dyDescent="0.2">
      <c r="B854" t="s">
        <v>802</v>
      </c>
      <c r="C854" t="s">
        <v>1705</v>
      </c>
      <c r="D854" t="s">
        <v>1068</v>
      </c>
      <c r="E854" t="s">
        <v>3046</v>
      </c>
      <c r="F854" t="str">
        <f t="shared" si="15"/>
        <v>UnrestrainedBeamMetricW200x100</v>
      </c>
      <c r="G854">
        <v>40.700000000000003</v>
      </c>
      <c r="H854">
        <v>1.65</v>
      </c>
      <c r="I854">
        <v>3.39</v>
      </c>
      <c r="J854" t="s">
        <v>802</v>
      </c>
      <c r="K854">
        <v>3</v>
      </c>
    </row>
    <row r="855" spans="2:11" x14ac:dyDescent="0.2">
      <c r="B855" t="s">
        <v>802</v>
      </c>
      <c r="C855" t="s">
        <v>1705</v>
      </c>
      <c r="D855" t="s">
        <v>1069</v>
      </c>
      <c r="E855" t="s">
        <v>3047</v>
      </c>
      <c r="F855" t="str">
        <f t="shared" si="15"/>
        <v>UnrestrainedBeamMetricW200x86</v>
      </c>
      <c r="G855">
        <v>40.200000000000003</v>
      </c>
      <c r="H855">
        <v>1.44</v>
      </c>
      <c r="I855">
        <v>3.35</v>
      </c>
      <c r="J855" t="s">
        <v>802</v>
      </c>
      <c r="K855">
        <v>3</v>
      </c>
    </row>
    <row r="856" spans="2:11" x14ac:dyDescent="0.2">
      <c r="B856" t="s">
        <v>802</v>
      </c>
      <c r="C856" t="s">
        <v>1705</v>
      </c>
      <c r="D856" t="s">
        <v>1070</v>
      </c>
      <c r="E856" t="s">
        <v>3048</v>
      </c>
      <c r="F856" t="str">
        <f t="shared" si="15"/>
        <v>UnrestrainedBeamMetricW200x71</v>
      </c>
      <c r="G856">
        <v>39.700000000000003</v>
      </c>
      <c r="H856">
        <v>1.21</v>
      </c>
      <c r="I856">
        <v>3.31</v>
      </c>
      <c r="J856" t="s">
        <v>802</v>
      </c>
      <c r="K856">
        <v>3</v>
      </c>
    </row>
    <row r="857" spans="2:11" x14ac:dyDescent="0.2">
      <c r="B857" t="s">
        <v>802</v>
      </c>
      <c r="C857" t="s">
        <v>1705</v>
      </c>
      <c r="D857" t="s">
        <v>1071</v>
      </c>
      <c r="E857" t="s">
        <v>3049</v>
      </c>
      <c r="F857" t="str">
        <f t="shared" si="15"/>
        <v>UnrestrainedBeamMetricW200x59</v>
      </c>
      <c r="G857">
        <v>39</v>
      </c>
      <c r="H857">
        <v>1.03</v>
      </c>
      <c r="I857">
        <v>3.25</v>
      </c>
      <c r="J857" t="s">
        <v>802</v>
      </c>
      <c r="K857">
        <v>3</v>
      </c>
    </row>
    <row r="858" spans="2:11" x14ac:dyDescent="0.2">
      <c r="B858" t="s">
        <v>802</v>
      </c>
      <c r="C858" t="s">
        <v>1705</v>
      </c>
      <c r="D858" t="s">
        <v>1072</v>
      </c>
      <c r="E858" t="s">
        <v>3050</v>
      </c>
      <c r="F858" t="str">
        <f t="shared" si="15"/>
        <v>UnrestrainedBeamMetricW200x52</v>
      </c>
      <c r="G858">
        <v>38.6</v>
      </c>
      <c r="H858">
        <v>0.90700000000000003</v>
      </c>
      <c r="I858">
        <v>3.22</v>
      </c>
      <c r="J858" t="s">
        <v>802</v>
      </c>
      <c r="K858">
        <v>3</v>
      </c>
    </row>
    <row r="859" spans="2:11" x14ac:dyDescent="0.2">
      <c r="B859" t="s">
        <v>802</v>
      </c>
      <c r="C859" t="s">
        <v>1705</v>
      </c>
      <c r="D859" t="s">
        <v>1073</v>
      </c>
      <c r="E859" t="s">
        <v>3051</v>
      </c>
      <c r="F859" t="str">
        <f t="shared" si="15"/>
        <v>UnrestrainedBeamMetricW200x46</v>
      </c>
      <c r="G859">
        <v>38.6</v>
      </c>
      <c r="H859">
        <v>0.80300000000000005</v>
      </c>
      <c r="I859">
        <v>3.22</v>
      </c>
      <c r="J859" t="s">
        <v>802</v>
      </c>
      <c r="K859">
        <v>3</v>
      </c>
    </row>
    <row r="860" spans="2:11" x14ac:dyDescent="0.2">
      <c r="B860" t="s">
        <v>802</v>
      </c>
      <c r="C860" t="s">
        <v>1705</v>
      </c>
      <c r="D860" t="s">
        <v>1074</v>
      </c>
      <c r="E860" t="s">
        <v>3052</v>
      </c>
      <c r="F860" t="str">
        <f t="shared" si="15"/>
        <v>UnrestrainedBeamMetricW200x42</v>
      </c>
      <c r="G860">
        <v>34.200000000000003</v>
      </c>
      <c r="H860">
        <v>0.81899999999999995</v>
      </c>
      <c r="I860">
        <v>2.85</v>
      </c>
      <c r="J860" t="s">
        <v>802</v>
      </c>
      <c r="K860">
        <v>3</v>
      </c>
    </row>
    <row r="861" spans="2:11" x14ac:dyDescent="0.2">
      <c r="B861" t="s">
        <v>802</v>
      </c>
      <c r="C861" t="s">
        <v>1705</v>
      </c>
      <c r="D861" t="s">
        <v>1075</v>
      </c>
      <c r="E861" t="s">
        <v>3053</v>
      </c>
      <c r="F861" t="str">
        <f t="shared" si="15"/>
        <v>UnrestrainedBeamMetricW200x36</v>
      </c>
      <c r="G861">
        <v>34.1</v>
      </c>
      <c r="H861">
        <v>0.70399999999999996</v>
      </c>
      <c r="I861">
        <v>2.84</v>
      </c>
      <c r="J861" t="s">
        <v>802</v>
      </c>
      <c r="K861">
        <v>3</v>
      </c>
    </row>
    <row r="862" spans="2:11" x14ac:dyDescent="0.2">
      <c r="B862" t="s">
        <v>802</v>
      </c>
      <c r="C862" t="s">
        <v>1705</v>
      </c>
      <c r="D862" t="s">
        <v>1076</v>
      </c>
      <c r="E862" t="s">
        <v>3054</v>
      </c>
      <c r="F862" t="str">
        <f t="shared" si="15"/>
        <v>UnrestrainedBeamMetricW200x31</v>
      </c>
      <c r="G862">
        <v>31.1</v>
      </c>
      <c r="H862">
        <v>0.67500000000000004</v>
      </c>
      <c r="I862">
        <v>2.59</v>
      </c>
      <c r="J862" t="s">
        <v>802</v>
      </c>
      <c r="K862">
        <v>3</v>
      </c>
    </row>
    <row r="863" spans="2:11" x14ac:dyDescent="0.2">
      <c r="B863" t="s">
        <v>802</v>
      </c>
      <c r="C863" t="s">
        <v>1705</v>
      </c>
      <c r="D863" t="s">
        <v>1077</v>
      </c>
      <c r="E863" t="s">
        <v>3055</v>
      </c>
      <c r="F863" t="str">
        <f t="shared" si="15"/>
        <v>UnrestrainedBeamMetricW200x27</v>
      </c>
      <c r="G863">
        <v>30.9</v>
      </c>
      <c r="H863">
        <v>0.58299999999999996</v>
      </c>
      <c r="I863">
        <v>2.58</v>
      </c>
      <c r="J863" t="s">
        <v>802</v>
      </c>
      <c r="K863">
        <v>3</v>
      </c>
    </row>
    <row r="864" spans="2:11" x14ac:dyDescent="0.2">
      <c r="B864" t="s">
        <v>802</v>
      </c>
      <c r="C864" t="s">
        <v>1705</v>
      </c>
      <c r="D864" t="s">
        <v>1078</v>
      </c>
      <c r="E864" t="s">
        <v>3056</v>
      </c>
      <c r="F864" t="str">
        <f t="shared" si="15"/>
        <v>UnrestrainedBeamMetricW200x22</v>
      </c>
      <c r="G864">
        <v>27.2</v>
      </c>
      <c r="H864">
        <v>0.55100000000000005</v>
      </c>
      <c r="I864">
        <v>2.27</v>
      </c>
      <c r="J864" t="s">
        <v>802</v>
      </c>
      <c r="K864">
        <v>3</v>
      </c>
    </row>
    <row r="865" spans="2:11" x14ac:dyDescent="0.2">
      <c r="B865" t="s">
        <v>802</v>
      </c>
      <c r="C865" t="s">
        <v>1705</v>
      </c>
      <c r="D865" t="s">
        <v>1079</v>
      </c>
      <c r="E865" t="s">
        <v>3057</v>
      </c>
      <c r="F865" t="str">
        <f t="shared" si="15"/>
        <v>UnrestrainedBeamMetricW200x19</v>
      </c>
      <c r="G865">
        <v>26.9</v>
      </c>
      <c r="H865">
        <v>0.48299999999999998</v>
      </c>
      <c r="I865">
        <v>2.2400000000000002</v>
      </c>
      <c r="J865" t="s">
        <v>802</v>
      </c>
      <c r="K865">
        <v>3</v>
      </c>
    </row>
    <row r="866" spans="2:11" x14ac:dyDescent="0.2">
      <c r="B866" t="s">
        <v>802</v>
      </c>
      <c r="C866" t="s">
        <v>1705</v>
      </c>
      <c r="D866" t="s">
        <v>1080</v>
      </c>
      <c r="E866" t="s">
        <v>3058</v>
      </c>
      <c r="F866" t="str">
        <f t="shared" ref="F866:F876" si="16">SUBSTITUTE(B866&amp;C866&amp;E866," ","")</f>
        <v>UnrestrainedBeamMetricW200x15</v>
      </c>
      <c r="G866">
        <v>26.7</v>
      </c>
      <c r="H866">
        <v>0.375</v>
      </c>
      <c r="I866">
        <v>2.23</v>
      </c>
      <c r="J866" t="s">
        <v>802</v>
      </c>
      <c r="K866">
        <v>3</v>
      </c>
    </row>
    <row r="867" spans="2:11" x14ac:dyDescent="0.2">
      <c r="B867" t="s">
        <v>802</v>
      </c>
      <c r="C867" t="s">
        <v>1705</v>
      </c>
      <c r="D867" t="s">
        <v>1081</v>
      </c>
      <c r="E867" t="s">
        <v>3059</v>
      </c>
      <c r="F867" t="str">
        <f t="shared" si="16"/>
        <v>UnrestrainedBeamMetricW150x37</v>
      </c>
      <c r="G867">
        <v>29.8</v>
      </c>
      <c r="H867">
        <v>0.83899999999999997</v>
      </c>
      <c r="I867">
        <v>2.48</v>
      </c>
      <c r="J867" t="s">
        <v>802</v>
      </c>
      <c r="K867">
        <v>3</v>
      </c>
    </row>
    <row r="868" spans="2:11" x14ac:dyDescent="0.2">
      <c r="B868" t="s">
        <v>802</v>
      </c>
      <c r="C868" t="s">
        <v>1705</v>
      </c>
      <c r="D868" t="s">
        <v>1082</v>
      </c>
      <c r="E868" t="s">
        <v>3060</v>
      </c>
      <c r="F868" t="str">
        <f t="shared" si="16"/>
        <v>UnrestrainedBeamMetricW150x30</v>
      </c>
      <c r="G868">
        <v>29.5</v>
      </c>
      <c r="H868">
        <v>0.67800000000000005</v>
      </c>
      <c r="I868">
        <v>2.46</v>
      </c>
      <c r="J868" t="s">
        <v>802</v>
      </c>
      <c r="K868">
        <v>3</v>
      </c>
    </row>
    <row r="869" spans="2:11" x14ac:dyDescent="0.2">
      <c r="B869" t="s">
        <v>802</v>
      </c>
      <c r="C869" t="s">
        <v>1705</v>
      </c>
      <c r="D869" t="s">
        <v>1083</v>
      </c>
      <c r="E869" t="s">
        <v>3061</v>
      </c>
      <c r="F869" t="str">
        <f t="shared" si="16"/>
        <v>UnrestrainedBeamMetricW150x22</v>
      </c>
      <c r="G869">
        <v>28.8</v>
      </c>
      <c r="H869">
        <v>0.52100000000000002</v>
      </c>
      <c r="I869">
        <v>2.4</v>
      </c>
      <c r="J869" t="s">
        <v>802</v>
      </c>
      <c r="K869">
        <v>3</v>
      </c>
    </row>
    <row r="870" spans="2:11" x14ac:dyDescent="0.2">
      <c r="B870" t="s">
        <v>802</v>
      </c>
      <c r="C870" t="s">
        <v>1705</v>
      </c>
      <c r="D870" t="s">
        <v>1102</v>
      </c>
      <c r="E870" t="s">
        <v>3062</v>
      </c>
      <c r="F870" t="str">
        <f t="shared" si="16"/>
        <v>UnrestrainedBeamMetricW150x24</v>
      </c>
      <c r="G870">
        <v>23.4</v>
      </c>
      <c r="H870">
        <v>0.68400000000000005</v>
      </c>
      <c r="I870">
        <v>1.95</v>
      </c>
      <c r="J870" t="s">
        <v>802</v>
      </c>
      <c r="K870">
        <v>3</v>
      </c>
    </row>
    <row r="871" spans="2:11" x14ac:dyDescent="0.2">
      <c r="B871" t="s">
        <v>802</v>
      </c>
      <c r="C871" t="s">
        <v>1705</v>
      </c>
      <c r="D871" t="s">
        <v>1085</v>
      </c>
      <c r="E871" t="s">
        <v>3063</v>
      </c>
      <c r="F871" t="str">
        <f t="shared" si="16"/>
        <v>UnrestrainedBeamMetricW150x18</v>
      </c>
      <c r="G871">
        <v>22.8</v>
      </c>
      <c r="H871">
        <v>0.52600000000000002</v>
      </c>
      <c r="I871">
        <v>1.9</v>
      </c>
      <c r="J871" t="s">
        <v>802</v>
      </c>
      <c r="K871">
        <v>3</v>
      </c>
    </row>
    <row r="872" spans="2:11" x14ac:dyDescent="0.2">
      <c r="B872" t="s">
        <v>802</v>
      </c>
      <c r="C872" t="s">
        <v>1705</v>
      </c>
      <c r="D872" t="s">
        <v>1086</v>
      </c>
      <c r="E872" t="s">
        <v>3064</v>
      </c>
      <c r="F872" t="str">
        <f t="shared" si="16"/>
        <v>UnrestrainedBeamMetricW150x14</v>
      </c>
      <c r="G872">
        <v>22.6</v>
      </c>
      <c r="H872">
        <v>0.39800000000000002</v>
      </c>
      <c r="I872">
        <v>1.88</v>
      </c>
      <c r="J872" t="s">
        <v>802</v>
      </c>
      <c r="K872">
        <v>3</v>
      </c>
    </row>
    <row r="873" spans="2:11" x14ac:dyDescent="0.2">
      <c r="B873" t="s">
        <v>802</v>
      </c>
      <c r="C873" t="s">
        <v>1705</v>
      </c>
      <c r="D873" t="s">
        <v>1103</v>
      </c>
      <c r="E873" t="s">
        <v>3065</v>
      </c>
      <c r="F873" t="str">
        <f t="shared" si="16"/>
        <v>UnrestrainedBeamMetricW150x13</v>
      </c>
      <c r="G873">
        <v>22.7</v>
      </c>
      <c r="H873">
        <v>0.374</v>
      </c>
      <c r="I873">
        <v>1.89</v>
      </c>
      <c r="J873" t="s">
        <v>802</v>
      </c>
      <c r="K873">
        <v>3</v>
      </c>
    </row>
    <row r="874" spans="2:11" x14ac:dyDescent="0.2">
      <c r="B874" t="s">
        <v>802</v>
      </c>
      <c r="C874" t="s">
        <v>1705</v>
      </c>
      <c r="D874" t="s">
        <v>1087</v>
      </c>
      <c r="E874" t="s">
        <v>3066</v>
      </c>
      <c r="F874" t="str">
        <f t="shared" si="16"/>
        <v>UnrestrainedBeamMetricW130x28</v>
      </c>
      <c r="G874">
        <v>24.5</v>
      </c>
      <c r="H874">
        <v>0.77600000000000002</v>
      </c>
      <c r="I874">
        <v>2.04</v>
      </c>
      <c r="J874" t="s">
        <v>802</v>
      </c>
      <c r="K874">
        <v>3</v>
      </c>
    </row>
    <row r="875" spans="2:11" x14ac:dyDescent="0.2">
      <c r="B875" t="s">
        <v>802</v>
      </c>
      <c r="C875" t="s">
        <v>1705</v>
      </c>
      <c r="D875" t="s">
        <v>1084</v>
      </c>
      <c r="E875" t="s">
        <v>3067</v>
      </c>
      <c r="F875" t="str">
        <f t="shared" si="16"/>
        <v>UnrestrainedBeamMetricW130x24</v>
      </c>
      <c r="G875">
        <v>24.1</v>
      </c>
      <c r="H875">
        <v>0.66400000000000003</v>
      </c>
      <c r="I875">
        <v>2.0099999999999998</v>
      </c>
      <c r="J875" t="s">
        <v>802</v>
      </c>
      <c r="K875">
        <v>3</v>
      </c>
    </row>
    <row r="876" spans="2:11" x14ac:dyDescent="0.2">
      <c r="B876" t="s">
        <v>802</v>
      </c>
      <c r="C876" t="s">
        <v>1705</v>
      </c>
      <c r="D876" t="s">
        <v>1088</v>
      </c>
      <c r="E876" t="s">
        <v>3068</v>
      </c>
      <c r="F876" t="str">
        <f t="shared" si="16"/>
        <v>UnrestrainedBeamMetricW100x19</v>
      </c>
      <c r="G876">
        <v>19.399999999999999</v>
      </c>
      <c r="H876">
        <v>0.67</v>
      </c>
      <c r="I876">
        <v>1.62</v>
      </c>
      <c r="J876" t="s">
        <v>802</v>
      </c>
      <c r="K876">
        <v>3</v>
      </c>
    </row>
    <row r="878" spans="2:11" x14ac:dyDescent="0.2">
      <c r="B878" t="s">
        <v>801</v>
      </c>
      <c r="C878" t="s">
        <v>1705</v>
      </c>
      <c r="D878" t="s">
        <v>824</v>
      </c>
      <c r="E878" t="s">
        <v>2802</v>
      </c>
      <c r="F878" t="str">
        <f t="shared" ref="F878:F941" si="17">SUBSTITUTE(B878&amp;C878&amp;E878," ","")</f>
        <v>RestrainedBeamMetricW1120x498</v>
      </c>
      <c r="G878">
        <v>133</v>
      </c>
      <c r="H878">
        <v>2.52</v>
      </c>
      <c r="I878">
        <v>11.1</v>
      </c>
      <c r="J878" t="s">
        <v>801</v>
      </c>
      <c r="K878">
        <v>4</v>
      </c>
    </row>
    <row r="879" spans="2:11" x14ac:dyDescent="0.2">
      <c r="B879" t="s">
        <v>801</v>
      </c>
      <c r="C879" t="s">
        <v>1705</v>
      </c>
      <c r="D879" t="s">
        <v>825</v>
      </c>
      <c r="E879" t="s">
        <v>2803</v>
      </c>
      <c r="F879" t="str">
        <f t="shared" si="17"/>
        <v>RestrainedBeamMetricW1120x432</v>
      </c>
      <c r="G879">
        <v>132</v>
      </c>
      <c r="H879">
        <v>2.2000000000000002</v>
      </c>
      <c r="I879">
        <v>11</v>
      </c>
      <c r="J879" t="s">
        <v>801</v>
      </c>
      <c r="K879">
        <v>4</v>
      </c>
    </row>
    <row r="880" spans="2:11" x14ac:dyDescent="0.2">
      <c r="B880" t="s">
        <v>801</v>
      </c>
      <c r="C880" t="s">
        <v>1705</v>
      </c>
      <c r="D880" t="s">
        <v>826</v>
      </c>
      <c r="E880" t="s">
        <v>2804</v>
      </c>
      <c r="F880" t="str">
        <f t="shared" si="17"/>
        <v>RestrainedBeamMetricW1120x390</v>
      </c>
      <c r="G880">
        <v>131</v>
      </c>
      <c r="H880">
        <v>2</v>
      </c>
      <c r="I880">
        <v>10.9</v>
      </c>
      <c r="J880" t="s">
        <v>801</v>
      </c>
      <c r="K880">
        <v>4</v>
      </c>
    </row>
    <row r="881" spans="2:11" x14ac:dyDescent="0.2">
      <c r="B881" t="s">
        <v>801</v>
      </c>
      <c r="C881" t="s">
        <v>1705</v>
      </c>
      <c r="D881" t="s">
        <v>827</v>
      </c>
      <c r="E881" t="s">
        <v>2805</v>
      </c>
      <c r="F881" t="str">
        <f t="shared" si="17"/>
        <v>RestrainedBeamMetricW1120x342</v>
      </c>
      <c r="G881">
        <v>130</v>
      </c>
      <c r="H881">
        <v>1.77</v>
      </c>
      <c r="I881">
        <v>10.8</v>
      </c>
      <c r="J881" t="s">
        <v>801</v>
      </c>
      <c r="K881">
        <v>4</v>
      </c>
    </row>
    <row r="882" spans="2:11" x14ac:dyDescent="0.2">
      <c r="B882" t="s">
        <v>801</v>
      </c>
      <c r="C882" t="s">
        <v>1705</v>
      </c>
      <c r="D882" t="s">
        <v>828</v>
      </c>
      <c r="E882" t="s">
        <v>2806</v>
      </c>
      <c r="F882" t="str">
        <f t="shared" si="17"/>
        <v>RestrainedBeamMetricW1000x883</v>
      </c>
      <c r="G882">
        <v>130</v>
      </c>
      <c r="H882">
        <v>4.5599999999999996</v>
      </c>
      <c r="I882">
        <v>10.8</v>
      </c>
      <c r="J882" t="s">
        <v>801</v>
      </c>
      <c r="K882">
        <v>4</v>
      </c>
    </row>
    <row r="883" spans="2:11" x14ac:dyDescent="0.2">
      <c r="B883" t="s">
        <v>801</v>
      </c>
      <c r="C883" t="s">
        <v>1705</v>
      </c>
      <c r="D883" t="s">
        <v>829</v>
      </c>
      <c r="E883" t="s">
        <v>2807</v>
      </c>
      <c r="F883" t="str">
        <f t="shared" si="17"/>
        <v>RestrainedBeamMetricW1000x748</v>
      </c>
      <c r="G883">
        <v>128</v>
      </c>
      <c r="H883">
        <v>3.93</v>
      </c>
      <c r="I883">
        <v>10.7</v>
      </c>
      <c r="J883" t="s">
        <v>801</v>
      </c>
      <c r="K883">
        <v>4</v>
      </c>
    </row>
    <row r="884" spans="2:11" x14ac:dyDescent="0.2">
      <c r="B884" t="s">
        <v>801</v>
      </c>
      <c r="C884" t="s">
        <v>1705</v>
      </c>
      <c r="D884" t="s">
        <v>830</v>
      </c>
      <c r="E884" t="s">
        <v>2808</v>
      </c>
      <c r="F884" t="str">
        <f t="shared" si="17"/>
        <v>RestrainedBeamMetricW1000x641</v>
      </c>
      <c r="G884">
        <v>126</v>
      </c>
      <c r="H884">
        <v>3.42</v>
      </c>
      <c r="I884">
        <v>10.5</v>
      </c>
      <c r="J884" t="s">
        <v>801</v>
      </c>
      <c r="K884">
        <v>4</v>
      </c>
    </row>
    <row r="885" spans="2:11" x14ac:dyDescent="0.2">
      <c r="B885" t="s">
        <v>801</v>
      </c>
      <c r="C885" t="s">
        <v>1705</v>
      </c>
      <c r="D885" t="s">
        <v>831</v>
      </c>
      <c r="E885" t="s">
        <v>2809</v>
      </c>
      <c r="F885" t="str">
        <f t="shared" si="17"/>
        <v>RestrainedBeamMetricW1000x591</v>
      </c>
      <c r="G885">
        <v>126</v>
      </c>
      <c r="H885">
        <v>3.15</v>
      </c>
      <c r="I885">
        <v>10.5</v>
      </c>
      <c r="J885" t="s">
        <v>801</v>
      </c>
      <c r="K885">
        <v>4</v>
      </c>
    </row>
    <row r="886" spans="2:11" x14ac:dyDescent="0.2">
      <c r="B886" t="s">
        <v>801</v>
      </c>
      <c r="C886" t="s">
        <v>1705</v>
      </c>
      <c r="D886" t="s">
        <v>832</v>
      </c>
      <c r="E886" t="s">
        <v>2810</v>
      </c>
      <c r="F886" t="str">
        <f t="shared" si="17"/>
        <v>RestrainedBeamMetricW1000x554</v>
      </c>
      <c r="G886">
        <v>125</v>
      </c>
      <c r="H886">
        <v>2.98</v>
      </c>
      <c r="I886">
        <v>10.4</v>
      </c>
      <c r="J886" t="s">
        <v>801</v>
      </c>
      <c r="K886">
        <v>4</v>
      </c>
    </row>
    <row r="887" spans="2:11" x14ac:dyDescent="0.2">
      <c r="B887" t="s">
        <v>801</v>
      </c>
      <c r="C887" t="s">
        <v>1705</v>
      </c>
      <c r="D887" t="s">
        <v>833</v>
      </c>
      <c r="E887" t="s">
        <v>2811</v>
      </c>
      <c r="F887" t="str">
        <f t="shared" si="17"/>
        <v>RestrainedBeamMetricW1000x539</v>
      </c>
      <c r="G887">
        <v>125</v>
      </c>
      <c r="H887">
        <v>2.9</v>
      </c>
      <c r="I887">
        <v>10.4</v>
      </c>
      <c r="J887" t="s">
        <v>801</v>
      </c>
      <c r="K887">
        <v>4</v>
      </c>
    </row>
    <row r="888" spans="2:11" x14ac:dyDescent="0.2">
      <c r="B888" t="s">
        <v>801</v>
      </c>
      <c r="C888" t="s">
        <v>1705</v>
      </c>
      <c r="D888" t="s">
        <v>834</v>
      </c>
      <c r="E888" t="s">
        <v>2812</v>
      </c>
      <c r="F888" t="str">
        <f t="shared" si="17"/>
        <v>RestrainedBeamMetricW1000x482</v>
      </c>
      <c r="G888">
        <v>124</v>
      </c>
      <c r="H888">
        <v>2.61</v>
      </c>
      <c r="I888">
        <v>10.3</v>
      </c>
      <c r="J888" t="s">
        <v>801</v>
      </c>
      <c r="K888">
        <v>4</v>
      </c>
    </row>
    <row r="889" spans="2:11" x14ac:dyDescent="0.2">
      <c r="B889" t="s">
        <v>801</v>
      </c>
      <c r="C889" t="s">
        <v>1705</v>
      </c>
      <c r="D889" t="s">
        <v>835</v>
      </c>
      <c r="E889" t="s">
        <v>2813</v>
      </c>
      <c r="F889" t="str">
        <f t="shared" si="17"/>
        <v>RestrainedBeamMetricW1000x442</v>
      </c>
      <c r="G889">
        <v>123</v>
      </c>
      <c r="H889">
        <v>2.41</v>
      </c>
      <c r="I889">
        <v>10.3</v>
      </c>
      <c r="J889" t="s">
        <v>801</v>
      </c>
      <c r="K889">
        <v>4</v>
      </c>
    </row>
    <row r="890" spans="2:11" x14ac:dyDescent="0.2">
      <c r="B890" t="s">
        <v>801</v>
      </c>
      <c r="C890" t="s">
        <v>1705</v>
      </c>
      <c r="D890" t="s">
        <v>836</v>
      </c>
      <c r="E890" t="s">
        <v>2814</v>
      </c>
      <c r="F890" t="str">
        <f t="shared" si="17"/>
        <v>RestrainedBeamMetricW1000x412</v>
      </c>
      <c r="G890">
        <v>123</v>
      </c>
      <c r="H890">
        <v>2.25</v>
      </c>
      <c r="I890">
        <v>10.3</v>
      </c>
      <c r="J890" t="s">
        <v>801</v>
      </c>
      <c r="K890">
        <v>4</v>
      </c>
    </row>
    <row r="891" spans="2:11" x14ac:dyDescent="0.2">
      <c r="B891" t="s">
        <v>801</v>
      </c>
      <c r="C891" t="s">
        <v>1705</v>
      </c>
      <c r="D891" t="s">
        <v>837</v>
      </c>
      <c r="E891" t="s">
        <v>2815</v>
      </c>
      <c r="F891" t="str">
        <f t="shared" si="17"/>
        <v>RestrainedBeamMetricW1000x371</v>
      </c>
      <c r="G891">
        <v>123</v>
      </c>
      <c r="H891">
        <v>2.02</v>
      </c>
      <c r="I891">
        <v>10.3</v>
      </c>
      <c r="J891" t="s">
        <v>801</v>
      </c>
      <c r="K891">
        <v>4</v>
      </c>
    </row>
    <row r="892" spans="2:11" x14ac:dyDescent="0.2">
      <c r="B892" t="s">
        <v>801</v>
      </c>
      <c r="C892" t="s">
        <v>1705</v>
      </c>
      <c r="D892" t="s">
        <v>838</v>
      </c>
      <c r="E892" t="s">
        <v>2816</v>
      </c>
      <c r="F892" t="str">
        <f t="shared" si="17"/>
        <v>RestrainedBeamMetricW1000x320</v>
      </c>
      <c r="G892">
        <v>122</v>
      </c>
      <c r="H892">
        <v>1.76</v>
      </c>
      <c r="I892">
        <v>10.199999999999999</v>
      </c>
      <c r="J892" t="s">
        <v>801</v>
      </c>
      <c r="K892">
        <v>4</v>
      </c>
    </row>
    <row r="893" spans="2:11" x14ac:dyDescent="0.2">
      <c r="B893" t="s">
        <v>801</v>
      </c>
      <c r="C893" t="s">
        <v>1705</v>
      </c>
      <c r="D893" t="s">
        <v>839</v>
      </c>
      <c r="E893" t="s">
        <v>2817</v>
      </c>
      <c r="F893" t="str">
        <f t="shared" si="17"/>
        <v>RestrainedBeamMetricW1000x296</v>
      </c>
      <c r="G893">
        <v>121</v>
      </c>
      <c r="H893">
        <v>1.64</v>
      </c>
      <c r="I893">
        <v>10.1</v>
      </c>
      <c r="J893" t="s">
        <v>801</v>
      </c>
      <c r="K893">
        <v>4</v>
      </c>
    </row>
    <row r="894" spans="2:11" x14ac:dyDescent="0.2">
      <c r="B894" t="s">
        <v>801</v>
      </c>
      <c r="C894" t="s">
        <v>1705</v>
      </c>
      <c r="D894" t="s">
        <v>840</v>
      </c>
      <c r="E894" t="s">
        <v>2818</v>
      </c>
      <c r="F894" t="str">
        <f t="shared" si="17"/>
        <v>RestrainedBeamMetricW1000x583</v>
      </c>
      <c r="G894">
        <v>116</v>
      </c>
      <c r="H894">
        <v>3.38</v>
      </c>
      <c r="I894">
        <v>9.67</v>
      </c>
      <c r="J894" t="s">
        <v>801</v>
      </c>
      <c r="K894">
        <v>4</v>
      </c>
    </row>
    <row r="895" spans="2:11" x14ac:dyDescent="0.2">
      <c r="B895" t="s">
        <v>801</v>
      </c>
      <c r="C895" t="s">
        <v>1705</v>
      </c>
      <c r="D895" t="s">
        <v>841</v>
      </c>
      <c r="E895" t="s">
        <v>2819</v>
      </c>
      <c r="F895" t="str">
        <f t="shared" si="17"/>
        <v>RestrainedBeamMetricW1000x493</v>
      </c>
      <c r="G895">
        <v>114</v>
      </c>
      <c r="H895">
        <v>2.9</v>
      </c>
      <c r="I895">
        <v>9.5</v>
      </c>
      <c r="J895" t="s">
        <v>801</v>
      </c>
      <c r="K895">
        <v>4</v>
      </c>
    </row>
    <row r="896" spans="2:11" x14ac:dyDescent="0.2">
      <c r="B896" t="s">
        <v>801</v>
      </c>
      <c r="C896" t="s">
        <v>1705</v>
      </c>
      <c r="D896" t="s">
        <v>842</v>
      </c>
      <c r="E896" t="s">
        <v>2820</v>
      </c>
      <c r="F896" t="str">
        <f t="shared" si="17"/>
        <v>RestrainedBeamMetricW1000x487</v>
      </c>
      <c r="G896">
        <v>113</v>
      </c>
      <c r="H896">
        <v>2.89</v>
      </c>
      <c r="I896">
        <v>9.42</v>
      </c>
      <c r="J896" t="s">
        <v>801</v>
      </c>
      <c r="K896">
        <v>4</v>
      </c>
    </row>
    <row r="897" spans="2:11" x14ac:dyDescent="0.2">
      <c r="B897" t="s">
        <v>801</v>
      </c>
      <c r="C897" t="s">
        <v>1705</v>
      </c>
      <c r="D897" t="s">
        <v>843</v>
      </c>
      <c r="E897" t="s">
        <v>2821</v>
      </c>
      <c r="F897" t="str">
        <f t="shared" si="17"/>
        <v>RestrainedBeamMetricW1000x414</v>
      </c>
      <c r="G897">
        <v>112</v>
      </c>
      <c r="H897">
        <v>2.48</v>
      </c>
      <c r="I897">
        <v>9.33</v>
      </c>
      <c r="J897" t="s">
        <v>801</v>
      </c>
      <c r="K897">
        <v>4</v>
      </c>
    </row>
    <row r="898" spans="2:11" x14ac:dyDescent="0.2">
      <c r="B898" t="s">
        <v>801</v>
      </c>
      <c r="C898" t="s">
        <v>1705</v>
      </c>
      <c r="D898" t="s">
        <v>844</v>
      </c>
      <c r="E898" t="s">
        <v>2822</v>
      </c>
      <c r="F898" t="str">
        <f t="shared" si="17"/>
        <v>RestrainedBeamMetricW1000x393</v>
      </c>
      <c r="G898">
        <v>112</v>
      </c>
      <c r="H898">
        <v>2.36</v>
      </c>
      <c r="I898">
        <v>9.33</v>
      </c>
      <c r="J898" t="s">
        <v>801</v>
      </c>
      <c r="K898">
        <v>4</v>
      </c>
    </row>
    <row r="899" spans="2:11" x14ac:dyDescent="0.2">
      <c r="B899" t="s">
        <v>801</v>
      </c>
      <c r="C899" t="s">
        <v>1705</v>
      </c>
      <c r="D899" t="s">
        <v>845</v>
      </c>
      <c r="E899" t="s">
        <v>2823</v>
      </c>
      <c r="F899" t="str">
        <f t="shared" si="17"/>
        <v>RestrainedBeamMetricW1000x350</v>
      </c>
      <c r="G899">
        <v>112</v>
      </c>
      <c r="H899">
        <v>2.1</v>
      </c>
      <c r="I899">
        <v>9.33</v>
      </c>
      <c r="J899" t="s">
        <v>801</v>
      </c>
      <c r="K899">
        <v>4</v>
      </c>
    </row>
    <row r="900" spans="2:11" x14ac:dyDescent="0.2">
      <c r="B900" t="s">
        <v>801</v>
      </c>
      <c r="C900" t="s">
        <v>1705</v>
      </c>
      <c r="D900" t="s">
        <v>846</v>
      </c>
      <c r="E900" t="s">
        <v>2824</v>
      </c>
      <c r="F900" t="str">
        <f t="shared" si="17"/>
        <v>RestrainedBeamMetricW1000x314</v>
      </c>
      <c r="G900">
        <v>111</v>
      </c>
      <c r="H900">
        <v>1.9</v>
      </c>
      <c r="I900">
        <v>9.25</v>
      </c>
      <c r="J900" t="s">
        <v>801</v>
      </c>
      <c r="K900">
        <v>4</v>
      </c>
    </row>
    <row r="901" spans="2:11" x14ac:dyDescent="0.2">
      <c r="B901" t="s">
        <v>801</v>
      </c>
      <c r="C901" t="s">
        <v>1705</v>
      </c>
      <c r="D901" t="s">
        <v>847</v>
      </c>
      <c r="E901" t="s">
        <v>2825</v>
      </c>
      <c r="F901" t="str">
        <f t="shared" si="17"/>
        <v>RestrainedBeamMetricW1000x272</v>
      </c>
      <c r="G901">
        <v>110</v>
      </c>
      <c r="H901">
        <v>1.66</v>
      </c>
      <c r="I901">
        <v>9.17</v>
      </c>
      <c r="J901" t="s">
        <v>801</v>
      </c>
      <c r="K901">
        <v>4</v>
      </c>
    </row>
    <row r="902" spans="2:11" x14ac:dyDescent="0.2">
      <c r="B902" t="s">
        <v>801</v>
      </c>
      <c r="C902" t="s">
        <v>1705</v>
      </c>
      <c r="D902" t="s">
        <v>848</v>
      </c>
      <c r="E902" t="s">
        <v>2826</v>
      </c>
      <c r="F902" t="str">
        <f t="shared" si="17"/>
        <v>RestrainedBeamMetricW1000x249</v>
      </c>
      <c r="G902">
        <v>109</v>
      </c>
      <c r="H902">
        <v>1.53</v>
      </c>
      <c r="I902">
        <v>9.08</v>
      </c>
      <c r="J902" t="s">
        <v>801</v>
      </c>
      <c r="K902">
        <v>4</v>
      </c>
    </row>
    <row r="903" spans="2:11" x14ac:dyDescent="0.2">
      <c r="B903" t="s">
        <v>801</v>
      </c>
      <c r="C903" t="s">
        <v>1705</v>
      </c>
      <c r="D903" t="s">
        <v>849</v>
      </c>
      <c r="E903" t="s">
        <v>2827</v>
      </c>
      <c r="F903" t="str">
        <f t="shared" si="17"/>
        <v>RestrainedBeamMetricW1000x222</v>
      </c>
      <c r="G903">
        <v>109</v>
      </c>
      <c r="H903">
        <v>1.37</v>
      </c>
      <c r="I903">
        <v>9.08</v>
      </c>
      <c r="J903" t="s">
        <v>801</v>
      </c>
      <c r="K903">
        <v>4</v>
      </c>
    </row>
    <row r="904" spans="2:11" x14ac:dyDescent="0.2">
      <c r="B904" t="s">
        <v>801</v>
      </c>
      <c r="C904" t="s">
        <v>1705</v>
      </c>
      <c r="D904" t="s">
        <v>850</v>
      </c>
      <c r="E904" t="s">
        <v>2828</v>
      </c>
      <c r="F904" t="str">
        <f t="shared" si="17"/>
        <v>RestrainedBeamMetricW920x1188</v>
      </c>
      <c r="G904">
        <v>131</v>
      </c>
      <c r="H904">
        <v>6.09</v>
      </c>
      <c r="I904">
        <v>10.9</v>
      </c>
      <c r="J904" t="s">
        <v>801</v>
      </c>
      <c r="K904">
        <v>4</v>
      </c>
    </row>
    <row r="905" spans="2:11" x14ac:dyDescent="0.2">
      <c r="B905" t="s">
        <v>801</v>
      </c>
      <c r="C905" t="s">
        <v>1705</v>
      </c>
      <c r="D905" t="s">
        <v>851</v>
      </c>
      <c r="E905" t="s">
        <v>2829</v>
      </c>
      <c r="F905" t="str">
        <f t="shared" si="17"/>
        <v>RestrainedBeamMetricW920x967</v>
      </c>
      <c r="G905">
        <v>128</v>
      </c>
      <c r="H905">
        <v>5.08</v>
      </c>
      <c r="I905">
        <v>10.7</v>
      </c>
      <c r="J905" t="s">
        <v>801</v>
      </c>
      <c r="K905">
        <v>4</v>
      </c>
    </row>
    <row r="906" spans="2:11" x14ac:dyDescent="0.2">
      <c r="B906" t="s">
        <v>801</v>
      </c>
      <c r="C906" t="s">
        <v>1705</v>
      </c>
      <c r="D906" t="s">
        <v>852</v>
      </c>
      <c r="E906" t="s">
        <v>2830</v>
      </c>
      <c r="F906" t="str">
        <f t="shared" si="17"/>
        <v>RestrainedBeamMetricW920x784</v>
      </c>
      <c r="G906">
        <v>125</v>
      </c>
      <c r="H906">
        <v>4.22</v>
      </c>
      <c r="I906">
        <v>10.4</v>
      </c>
      <c r="J906" t="s">
        <v>801</v>
      </c>
      <c r="K906">
        <v>4</v>
      </c>
    </row>
    <row r="907" spans="2:11" x14ac:dyDescent="0.2">
      <c r="B907" t="s">
        <v>801</v>
      </c>
      <c r="C907" t="s">
        <v>1705</v>
      </c>
      <c r="D907" t="s">
        <v>853</v>
      </c>
      <c r="E907" t="s">
        <v>2831</v>
      </c>
      <c r="F907" t="str">
        <f t="shared" si="17"/>
        <v>RestrainedBeamMetricW920x653</v>
      </c>
      <c r="G907">
        <v>123</v>
      </c>
      <c r="H907">
        <v>3.57</v>
      </c>
      <c r="I907">
        <v>10.3</v>
      </c>
      <c r="J907" t="s">
        <v>801</v>
      </c>
      <c r="K907">
        <v>4</v>
      </c>
    </row>
    <row r="908" spans="2:11" x14ac:dyDescent="0.2">
      <c r="B908" t="s">
        <v>801</v>
      </c>
      <c r="C908" t="s">
        <v>1705</v>
      </c>
      <c r="D908" t="s">
        <v>854</v>
      </c>
      <c r="E908" t="s">
        <v>2832</v>
      </c>
      <c r="F908" t="str">
        <f t="shared" si="17"/>
        <v>RestrainedBeamMetricW920x585</v>
      </c>
      <c r="G908">
        <v>121</v>
      </c>
      <c r="H908">
        <v>3.25</v>
      </c>
      <c r="I908">
        <v>10.1</v>
      </c>
      <c r="J908" t="s">
        <v>801</v>
      </c>
      <c r="K908">
        <v>4</v>
      </c>
    </row>
    <row r="909" spans="2:11" x14ac:dyDescent="0.2">
      <c r="B909" t="s">
        <v>801</v>
      </c>
      <c r="C909" t="s">
        <v>1705</v>
      </c>
      <c r="D909" t="s">
        <v>855</v>
      </c>
      <c r="E909" t="s">
        <v>2833</v>
      </c>
      <c r="F909" t="str">
        <f t="shared" si="17"/>
        <v>RestrainedBeamMetricW920x534</v>
      </c>
      <c r="G909">
        <v>121</v>
      </c>
      <c r="H909">
        <v>2.97</v>
      </c>
      <c r="I909">
        <v>10.1</v>
      </c>
      <c r="J909" t="s">
        <v>801</v>
      </c>
      <c r="K909">
        <v>4</v>
      </c>
    </row>
    <row r="910" spans="2:11" x14ac:dyDescent="0.2">
      <c r="B910" t="s">
        <v>801</v>
      </c>
      <c r="C910" t="s">
        <v>1705</v>
      </c>
      <c r="D910" t="s">
        <v>856</v>
      </c>
      <c r="E910" t="s">
        <v>2834</v>
      </c>
      <c r="F910" t="str">
        <f t="shared" si="17"/>
        <v>RestrainedBeamMetricW920x488</v>
      </c>
      <c r="G910">
        <v>120</v>
      </c>
      <c r="H910">
        <v>2.73</v>
      </c>
      <c r="I910">
        <v>10</v>
      </c>
      <c r="J910" t="s">
        <v>801</v>
      </c>
      <c r="K910">
        <v>4</v>
      </c>
    </row>
    <row r="911" spans="2:11" x14ac:dyDescent="0.2">
      <c r="B911" t="s">
        <v>801</v>
      </c>
      <c r="C911" t="s">
        <v>1705</v>
      </c>
      <c r="D911" t="s">
        <v>857</v>
      </c>
      <c r="E911" t="s">
        <v>2835</v>
      </c>
      <c r="F911" t="str">
        <f t="shared" si="17"/>
        <v>RestrainedBeamMetricW920x446</v>
      </c>
      <c r="G911">
        <v>120</v>
      </c>
      <c r="H911">
        <v>2.5</v>
      </c>
      <c r="I911">
        <v>10</v>
      </c>
      <c r="J911" t="s">
        <v>801</v>
      </c>
      <c r="K911">
        <v>4</v>
      </c>
    </row>
    <row r="912" spans="2:11" x14ac:dyDescent="0.2">
      <c r="B912" t="s">
        <v>801</v>
      </c>
      <c r="C912" t="s">
        <v>1705</v>
      </c>
      <c r="D912" t="s">
        <v>858</v>
      </c>
      <c r="E912" t="s">
        <v>2836</v>
      </c>
      <c r="F912" t="str">
        <f t="shared" si="17"/>
        <v>RestrainedBeamMetricW920x417</v>
      </c>
      <c r="G912">
        <v>119</v>
      </c>
      <c r="H912">
        <v>2.35</v>
      </c>
      <c r="I912">
        <v>9.92</v>
      </c>
      <c r="J912" t="s">
        <v>801</v>
      </c>
      <c r="K912">
        <v>4</v>
      </c>
    </row>
    <row r="913" spans="2:11" x14ac:dyDescent="0.2">
      <c r="B913" t="s">
        <v>801</v>
      </c>
      <c r="C913" t="s">
        <v>1705</v>
      </c>
      <c r="D913" t="s">
        <v>859</v>
      </c>
      <c r="E913" t="s">
        <v>2837</v>
      </c>
      <c r="F913" t="str">
        <f t="shared" si="17"/>
        <v>RestrainedBeamMetricW920x387</v>
      </c>
      <c r="G913">
        <v>119</v>
      </c>
      <c r="H913">
        <v>2.1800000000000002</v>
      </c>
      <c r="I913">
        <v>9.92</v>
      </c>
      <c r="J913" t="s">
        <v>801</v>
      </c>
      <c r="K913">
        <v>4</v>
      </c>
    </row>
    <row r="914" spans="2:11" x14ac:dyDescent="0.2">
      <c r="B914" t="s">
        <v>801</v>
      </c>
      <c r="C914" t="s">
        <v>1705</v>
      </c>
      <c r="D914" t="s">
        <v>860</v>
      </c>
      <c r="E914" t="s">
        <v>2838</v>
      </c>
      <c r="F914" t="str">
        <f t="shared" si="17"/>
        <v>RestrainedBeamMetricW920x365</v>
      </c>
      <c r="G914">
        <v>118</v>
      </c>
      <c r="H914">
        <v>2.08</v>
      </c>
      <c r="I914">
        <v>9.83</v>
      </c>
      <c r="J914" t="s">
        <v>801</v>
      </c>
      <c r="K914">
        <v>4</v>
      </c>
    </row>
    <row r="915" spans="2:11" x14ac:dyDescent="0.2">
      <c r="B915" t="s">
        <v>801</v>
      </c>
      <c r="C915" t="s">
        <v>1705</v>
      </c>
      <c r="D915" t="s">
        <v>861</v>
      </c>
      <c r="E915" t="s">
        <v>2839</v>
      </c>
      <c r="F915" t="str">
        <f t="shared" si="17"/>
        <v>RestrainedBeamMetricW920x342</v>
      </c>
      <c r="G915">
        <v>118</v>
      </c>
      <c r="H915">
        <v>1.95</v>
      </c>
      <c r="I915">
        <v>9.83</v>
      </c>
      <c r="J915" t="s">
        <v>801</v>
      </c>
      <c r="K915">
        <v>4</v>
      </c>
    </row>
    <row r="916" spans="2:11" x14ac:dyDescent="0.2">
      <c r="B916" t="s">
        <v>801</v>
      </c>
      <c r="C916" t="s">
        <v>1705</v>
      </c>
      <c r="D916" t="s">
        <v>862</v>
      </c>
      <c r="E916" t="s">
        <v>2840</v>
      </c>
      <c r="F916" t="str">
        <f t="shared" si="17"/>
        <v>RestrainedBeamMetricW920x381</v>
      </c>
      <c r="G916">
        <v>108</v>
      </c>
      <c r="H916">
        <v>2.37</v>
      </c>
      <c r="I916">
        <v>9</v>
      </c>
      <c r="J916" t="s">
        <v>801</v>
      </c>
      <c r="K916">
        <v>4</v>
      </c>
    </row>
    <row r="917" spans="2:11" x14ac:dyDescent="0.2">
      <c r="B917" t="s">
        <v>801</v>
      </c>
      <c r="C917" t="s">
        <v>1705</v>
      </c>
      <c r="D917" t="s">
        <v>863</v>
      </c>
      <c r="E917" t="s">
        <v>2841</v>
      </c>
      <c r="F917" t="str">
        <f t="shared" si="17"/>
        <v>RestrainedBeamMetricW920x345</v>
      </c>
      <c r="G917">
        <v>108</v>
      </c>
      <c r="H917">
        <v>2.15</v>
      </c>
      <c r="I917">
        <v>9</v>
      </c>
      <c r="J917" t="s">
        <v>801</v>
      </c>
      <c r="K917">
        <v>4</v>
      </c>
    </row>
    <row r="918" spans="2:11" x14ac:dyDescent="0.2">
      <c r="B918" t="s">
        <v>801</v>
      </c>
      <c r="C918" t="s">
        <v>1705</v>
      </c>
      <c r="D918" t="s">
        <v>864</v>
      </c>
      <c r="E918" t="s">
        <v>2842</v>
      </c>
      <c r="F918" t="str">
        <f t="shared" si="17"/>
        <v>RestrainedBeamMetricW920x313</v>
      </c>
      <c r="G918">
        <v>107</v>
      </c>
      <c r="H918">
        <v>1.96</v>
      </c>
      <c r="I918">
        <v>8.92</v>
      </c>
      <c r="J918" t="s">
        <v>801</v>
      </c>
      <c r="K918">
        <v>4</v>
      </c>
    </row>
    <row r="919" spans="2:11" x14ac:dyDescent="0.2">
      <c r="B919" t="s">
        <v>801</v>
      </c>
      <c r="C919" t="s">
        <v>1705</v>
      </c>
      <c r="D919" t="s">
        <v>865</v>
      </c>
      <c r="E919" t="s">
        <v>2843</v>
      </c>
      <c r="F919" t="str">
        <f t="shared" si="17"/>
        <v>RestrainedBeamMetricW920x289</v>
      </c>
      <c r="G919">
        <v>107</v>
      </c>
      <c r="H919">
        <v>1.81</v>
      </c>
      <c r="I919">
        <v>8.92</v>
      </c>
      <c r="J919" t="s">
        <v>801</v>
      </c>
      <c r="K919">
        <v>4</v>
      </c>
    </row>
    <row r="920" spans="2:11" x14ac:dyDescent="0.2">
      <c r="B920" t="s">
        <v>801</v>
      </c>
      <c r="C920" t="s">
        <v>1705</v>
      </c>
      <c r="D920" t="s">
        <v>866</v>
      </c>
      <c r="E920" t="s">
        <v>2844</v>
      </c>
      <c r="F920" t="str">
        <f t="shared" si="17"/>
        <v>RestrainedBeamMetricW920x271</v>
      </c>
      <c r="G920">
        <v>106</v>
      </c>
      <c r="H920">
        <v>1.72</v>
      </c>
      <c r="I920">
        <v>8.83</v>
      </c>
      <c r="J920" t="s">
        <v>801</v>
      </c>
      <c r="K920">
        <v>4</v>
      </c>
    </row>
    <row r="921" spans="2:11" x14ac:dyDescent="0.2">
      <c r="B921" t="s">
        <v>801</v>
      </c>
      <c r="C921" t="s">
        <v>1705</v>
      </c>
      <c r="D921" t="s">
        <v>867</v>
      </c>
      <c r="E921" t="s">
        <v>2845</v>
      </c>
      <c r="F921" t="str">
        <f t="shared" si="17"/>
        <v>RestrainedBeamMetricW920x253</v>
      </c>
      <c r="G921">
        <v>106</v>
      </c>
      <c r="H921">
        <v>1.6</v>
      </c>
      <c r="I921">
        <v>8.83</v>
      </c>
      <c r="J921" t="s">
        <v>801</v>
      </c>
      <c r="K921">
        <v>4</v>
      </c>
    </row>
    <row r="922" spans="2:11" x14ac:dyDescent="0.2">
      <c r="B922" t="s">
        <v>801</v>
      </c>
      <c r="C922" t="s">
        <v>1705</v>
      </c>
      <c r="D922" t="s">
        <v>868</v>
      </c>
      <c r="E922" t="s">
        <v>2846</v>
      </c>
      <c r="F922" t="str">
        <f t="shared" si="17"/>
        <v>RestrainedBeamMetricW920x238</v>
      </c>
      <c r="G922">
        <v>106</v>
      </c>
      <c r="H922">
        <v>1.51</v>
      </c>
      <c r="I922">
        <v>8.83</v>
      </c>
      <c r="J922" t="s">
        <v>801</v>
      </c>
      <c r="K922">
        <v>4</v>
      </c>
    </row>
    <row r="923" spans="2:11" x14ac:dyDescent="0.2">
      <c r="B923" t="s">
        <v>801</v>
      </c>
      <c r="C923" t="s">
        <v>1705</v>
      </c>
      <c r="D923" t="s">
        <v>869</v>
      </c>
      <c r="E923" t="s">
        <v>2847</v>
      </c>
      <c r="F923" t="str">
        <f t="shared" si="17"/>
        <v>RestrainedBeamMetricW920x233</v>
      </c>
      <c r="G923">
        <v>105</v>
      </c>
      <c r="H923">
        <v>1.43</v>
      </c>
      <c r="I923">
        <v>8.75</v>
      </c>
      <c r="J923" t="s">
        <v>801</v>
      </c>
      <c r="K923">
        <v>4</v>
      </c>
    </row>
    <row r="924" spans="2:11" x14ac:dyDescent="0.2">
      <c r="B924" t="s">
        <v>801</v>
      </c>
      <c r="C924" t="s">
        <v>1705</v>
      </c>
      <c r="D924" t="s">
        <v>870</v>
      </c>
      <c r="E924" t="s">
        <v>2848</v>
      </c>
      <c r="F924" t="str">
        <f t="shared" si="17"/>
        <v>RestrainedBeamMetricW920x201</v>
      </c>
      <c r="G924">
        <v>105</v>
      </c>
      <c r="H924">
        <v>1.29</v>
      </c>
      <c r="I924">
        <v>8.75</v>
      </c>
      <c r="J924" t="s">
        <v>801</v>
      </c>
      <c r="K924">
        <v>4</v>
      </c>
    </row>
    <row r="925" spans="2:11" x14ac:dyDescent="0.2">
      <c r="B925" t="s">
        <v>801</v>
      </c>
      <c r="C925" t="s">
        <v>1705</v>
      </c>
      <c r="D925" t="s">
        <v>871</v>
      </c>
      <c r="E925" t="s">
        <v>2849</v>
      </c>
      <c r="F925" t="str">
        <f t="shared" si="17"/>
        <v>RestrainedBeamMetricW840x576</v>
      </c>
      <c r="G925">
        <v>117</v>
      </c>
      <c r="H925">
        <v>3.31</v>
      </c>
      <c r="I925">
        <v>9.75</v>
      </c>
      <c r="J925" t="s">
        <v>801</v>
      </c>
      <c r="K925">
        <v>4</v>
      </c>
    </row>
    <row r="926" spans="2:11" x14ac:dyDescent="0.2">
      <c r="B926" t="s">
        <v>801</v>
      </c>
      <c r="C926" t="s">
        <v>1705</v>
      </c>
      <c r="D926" t="s">
        <v>872</v>
      </c>
      <c r="E926" t="s">
        <v>2850</v>
      </c>
      <c r="F926" t="str">
        <f t="shared" si="17"/>
        <v>RestrainedBeamMetricW840x527</v>
      </c>
      <c r="G926">
        <v>116</v>
      </c>
      <c r="H926">
        <v>3.05</v>
      </c>
      <c r="I926">
        <v>9.67</v>
      </c>
      <c r="J926" t="s">
        <v>801</v>
      </c>
      <c r="K926">
        <v>4</v>
      </c>
    </row>
    <row r="927" spans="2:11" x14ac:dyDescent="0.2">
      <c r="B927" t="s">
        <v>801</v>
      </c>
      <c r="C927" t="s">
        <v>1705</v>
      </c>
      <c r="D927" t="s">
        <v>873</v>
      </c>
      <c r="E927" t="s">
        <v>2851</v>
      </c>
      <c r="F927" t="str">
        <f t="shared" si="17"/>
        <v>RestrainedBeamMetricW840x473</v>
      </c>
      <c r="G927">
        <v>115</v>
      </c>
      <c r="H927">
        <v>2.77</v>
      </c>
      <c r="I927">
        <v>9.58</v>
      </c>
      <c r="J927" t="s">
        <v>801</v>
      </c>
      <c r="K927">
        <v>4</v>
      </c>
    </row>
    <row r="928" spans="2:11" x14ac:dyDescent="0.2">
      <c r="B928" t="s">
        <v>801</v>
      </c>
      <c r="C928" t="s">
        <v>1705</v>
      </c>
      <c r="D928" t="s">
        <v>874</v>
      </c>
      <c r="E928" t="s">
        <v>2852</v>
      </c>
      <c r="F928" t="str">
        <f t="shared" si="17"/>
        <v>RestrainedBeamMetricW840x433</v>
      </c>
      <c r="G928">
        <v>114</v>
      </c>
      <c r="H928">
        <v>2.5499999999999998</v>
      </c>
      <c r="I928">
        <v>9.5</v>
      </c>
      <c r="J928" t="s">
        <v>801</v>
      </c>
      <c r="K928">
        <v>4</v>
      </c>
    </row>
    <row r="929" spans="2:11" x14ac:dyDescent="0.2">
      <c r="B929" t="s">
        <v>801</v>
      </c>
      <c r="C929" t="s">
        <v>1705</v>
      </c>
      <c r="D929" t="s">
        <v>875</v>
      </c>
      <c r="E929" t="s">
        <v>2853</v>
      </c>
      <c r="F929" t="str">
        <f t="shared" si="17"/>
        <v>RestrainedBeamMetricW840x392</v>
      </c>
      <c r="G929">
        <v>113</v>
      </c>
      <c r="H929">
        <v>2.33</v>
      </c>
      <c r="I929">
        <v>9.42</v>
      </c>
      <c r="J929" t="s">
        <v>801</v>
      </c>
      <c r="K929">
        <v>4</v>
      </c>
    </row>
    <row r="930" spans="2:11" x14ac:dyDescent="0.2">
      <c r="B930" t="s">
        <v>801</v>
      </c>
      <c r="C930" t="s">
        <v>1705</v>
      </c>
      <c r="D930" t="s">
        <v>876</v>
      </c>
      <c r="E930" t="s">
        <v>2854</v>
      </c>
      <c r="F930" t="str">
        <f t="shared" si="17"/>
        <v>RestrainedBeamMetricW840x359</v>
      </c>
      <c r="G930">
        <v>113</v>
      </c>
      <c r="H930">
        <v>2.13</v>
      </c>
      <c r="I930">
        <v>9.42</v>
      </c>
      <c r="J930" t="s">
        <v>801</v>
      </c>
      <c r="K930">
        <v>4</v>
      </c>
    </row>
    <row r="931" spans="2:11" x14ac:dyDescent="0.2">
      <c r="B931" t="s">
        <v>801</v>
      </c>
      <c r="C931" t="s">
        <v>1705</v>
      </c>
      <c r="D931" t="s">
        <v>877</v>
      </c>
      <c r="E931" t="s">
        <v>2855</v>
      </c>
      <c r="F931" t="str">
        <f t="shared" si="17"/>
        <v>RestrainedBeamMetricW840x329</v>
      </c>
      <c r="G931">
        <v>112</v>
      </c>
      <c r="H931">
        <v>1.97</v>
      </c>
      <c r="I931">
        <v>9.33</v>
      </c>
      <c r="J931" t="s">
        <v>801</v>
      </c>
      <c r="K931">
        <v>4</v>
      </c>
    </row>
    <row r="932" spans="2:11" x14ac:dyDescent="0.2">
      <c r="B932" t="s">
        <v>801</v>
      </c>
      <c r="C932" t="s">
        <v>1705</v>
      </c>
      <c r="D932" t="s">
        <v>878</v>
      </c>
      <c r="E932" t="s">
        <v>2856</v>
      </c>
      <c r="F932" t="str">
        <f t="shared" si="17"/>
        <v>RestrainedBeamMetricW840x299</v>
      </c>
      <c r="G932">
        <v>112</v>
      </c>
      <c r="H932">
        <v>1.79</v>
      </c>
      <c r="I932">
        <v>9.33</v>
      </c>
      <c r="J932" t="s">
        <v>801</v>
      </c>
      <c r="K932">
        <v>4</v>
      </c>
    </row>
    <row r="933" spans="2:11" x14ac:dyDescent="0.2">
      <c r="B933" t="s">
        <v>801</v>
      </c>
      <c r="C933" t="s">
        <v>1705</v>
      </c>
      <c r="D933" t="s">
        <v>879</v>
      </c>
      <c r="E933" t="s">
        <v>2857</v>
      </c>
      <c r="F933" t="str">
        <f t="shared" si="17"/>
        <v>RestrainedBeamMetricW840x251</v>
      </c>
      <c r="G933">
        <v>99.6</v>
      </c>
      <c r="H933">
        <v>1.7</v>
      </c>
      <c r="I933">
        <v>8.3000000000000007</v>
      </c>
      <c r="J933" t="s">
        <v>801</v>
      </c>
      <c r="K933">
        <v>4</v>
      </c>
    </row>
    <row r="934" spans="2:11" x14ac:dyDescent="0.2">
      <c r="B934" t="s">
        <v>801</v>
      </c>
      <c r="C934" t="s">
        <v>1705</v>
      </c>
      <c r="D934" t="s">
        <v>880</v>
      </c>
      <c r="E934" t="s">
        <v>2858</v>
      </c>
      <c r="F934" t="str">
        <f t="shared" si="17"/>
        <v>RestrainedBeamMetricW840x226</v>
      </c>
      <c r="G934">
        <v>99.3</v>
      </c>
      <c r="H934">
        <v>1.53</v>
      </c>
      <c r="I934">
        <v>8.2799999999999994</v>
      </c>
      <c r="J934" t="s">
        <v>801</v>
      </c>
      <c r="K934">
        <v>4</v>
      </c>
    </row>
    <row r="935" spans="2:11" x14ac:dyDescent="0.2">
      <c r="B935" t="s">
        <v>801</v>
      </c>
      <c r="C935" t="s">
        <v>1705</v>
      </c>
      <c r="D935" t="s">
        <v>881</v>
      </c>
      <c r="E935" t="s">
        <v>2859</v>
      </c>
      <c r="F935" t="str">
        <f t="shared" si="17"/>
        <v>RestrainedBeamMetricW840x210</v>
      </c>
      <c r="G935">
        <v>98.4</v>
      </c>
      <c r="H935">
        <v>1.43</v>
      </c>
      <c r="I935">
        <v>8.1999999999999993</v>
      </c>
      <c r="J935" t="s">
        <v>801</v>
      </c>
      <c r="K935">
        <v>4</v>
      </c>
    </row>
    <row r="936" spans="2:11" x14ac:dyDescent="0.2">
      <c r="B936" t="s">
        <v>801</v>
      </c>
      <c r="C936" t="s">
        <v>1705</v>
      </c>
      <c r="D936" t="s">
        <v>882</v>
      </c>
      <c r="E936" t="s">
        <v>2860</v>
      </c>
      <c r="F936" t="str">
        <f t="shared" si="17"/>
        <v>RestrainedBeamMetricW840x193</v>
      </c>
      <c r="G936">
        <v>98.3</v>
      </c>
      <c r="H936">
        <v>1.32</v>
      </c>
      <c r="I936">
        <v>8.19</v>
      </c>
      <c r="J936" t="s">
        <v>801</v>
      </c>
      <c r="K936">
        <v>4</v>
      </c>
    </row>
    <row r="937" spans="2:11" x14ac:dyDescent="0.2">
      <c r="B937" t="s">
        <v>801</v>
      </c>
      <c r="C937" t="s">
        <v>1705</v>
      </c>
      <c r="D937" t="s">
        <v>883</v>
      </c>
      <c r="E937" t="s">
        <v>2861</v>
      </c>
      <c r="F937" t="str">
        <f t="shared" si="17"/>
        <v>RestrainedBeamMetricW840x176</v>
      </c>
      <c r="G937">
        <v>97.8</v>
      </c>
      <c r="H937">
        <v>1.21</v>
      </c>
      <c r="I937">
        <v>8.15</v>
      </c>
      <c r="J937" t="s">
        <v>801</v>
      </c>
      <c r="K937">
        <v>4</v>
      </c>
    </row>
    <row r="938" spans="2:11" x14ac:dyDescent="0.2">
      <c r="B938" t="s">
        <v>801</v>
      </c>
      <c r="C938" t="s">
        <v>1705</v>
      </c>
      <c r="D938" t="s">
        <v>884</v>
      </c>
      <c r="E938" t="s">
        <v>2862</v>
      </c>
      <c r="F938" t="str">
        <f t="shared" si="17"/>
        <v>RestrainedBeamMetricW760x582</v>
      </c>
      <c r="G938">
        <v>109</v>
      </c>
      <c r="H938">
        <v>3.59</v>
      </c>
      <c r="I938">
        <v>9.08</v>
      </c>
      <c r="J938" t="s">
        <v>801</v>
      </c>
      <c r="K938">
        <v>4</v>
      </c>
    </row>
    <row r="939" spans="2:11" x14ac:dyDescent="0.2">
      <c r="B939" t="s">
        <v>801</v>
      </c>
      <c r="C939" t="s">
        <v>1705</v>
      </c>
      <c r="D939" t="s">
        <v>885</v>
      </c>
      <c r="E939" t="s">
        <v>2863</v>
      </c>
      <c r="F939" t="str">
        <f t="shared" si="17"/>
        <v>RestrainedBeamMetricW760x531</v>
      </c>
      <c r="G939">
        <v>108</v>
      </c>
      <c r="H939">
        <v>3.31</v>
      </c>
      <c r="I939">
        <v>9</v>
      </c>
      <c r="J939" t="s">
        <v>801</v>
      </c>
      <c r="K939">
        <v>4</v>
      </c>
    </row>
    <row r="940" spans="2:11" x14ac:dyDescent="0.2">
      <c r="B940" t="s">
        <v>801</v>
      </c>
      <c r="C940" t="s">
        <v>1705</v>
      </c>
      <c r="D940" t="s">
        <v>886</v>
      </c>
      <c r="E940" t="s">
        <v>2864</v>
      </c>
      <c r="F940" t="str">
        <f t="shared" si="17"/>
        <v>RestrainedBeamMetricW760x484</v>
      </c>
      <c r="G940">
        <v>107</v>
      </c>
      <c r="H940">
        <v>3.05</v>
      </c>
      <c r="I940">
        <v>8.92</v>
      </c>
      <c r="J940" t="s">
        <v>801</v>
      </c>
      <c r="K940">
        <v>4</v>
      </c>
    </row>
    <row r="941" spans="2:11" x14ac:dyDescent="0.2">
      <c r="B941" t="s">
        <v>801</v>
      </c>
      <c r="C941" t="s">
        <v>1705</v>
      </c>
      <c r="D941" t="s">
        <v>887</v>
      </c>
      <c r="E941" t="s">
        <v>2865</v>
      </c>
      <c r="F941" t="str">
        <f t="shared" si="17"/>
        <v>RestrainedBeamMetricW760x434</v>
      </c>
      <c r="G941">
        <v>107</v>
      </c>
      <c r="H941">
        <v>2.73</v>
      </c>
      <c r="I941">
        <v>8.92</v>
      </c>
      <c r="J941" t="s">
        <v>801</v>
      </c>
      <c r="K941">
        <v>4</v>
      </c>
    </row>
    <row r="942" spans="2:11" x14ac:dyDescent="0.2">
      <c r="B942" t="s">
        <v>801</v>
      </c>
      <c r="C942" t="s">
        <v>1705</v>
      </c>
      <c r="D942" t="s">
        <v>888</v>
      </c>
      <c r="E942" t="s">
        <v>2866</v>
      </c>
      <c r="F942" t="str">
        <f t="shared" ref="F942:F1005" si="18">SUBSTITUTE(B942&amp;C942&amp;E942," ","")</f>
        <v>RestrainedBeamMetricW760x389</v>
      </c>
      <c r="G942">
        <v>106</v>
      </c>
      <c r="H942">
        <v>2.46</v>
      </c>
      <c r="I942">
        <v>8.83</v>
      </c>
      <c r="J942" t="s">
        <v>801</v>
      </c>
      <c r="K942">
        <v>4</v>
      </c>
    </row>
    <row r="943" spans="2:11" x14ac:dyDescent="0.2">
      <c r="B943" t="s">
        <v>801</v>
      </c>
      <c r="C943" t="s">
        <v>1705</v>
      </c>
      <c r="D943" t="s">
        <v>889</v>
      </c>
      <c r="E943" t="s">
        <v>2867</v>
      </c>
      <c r="F943" t="str">
        <f t="shared" si="18"/>
        <v>RestrainedBeamMetricW760x350</v>
      </c>
      <c r="G943">
        <v>105</v>
      </c>
      <c r="H943">
        <v>2.2400000000000002</v>
      </c>
      <c r="I943">
        <v>8.75</v>
      </c>
      <c r="J943" t="s">
        <v>801</v>
      </c>
      <c r="K943">
        <v>4</v>
      </c>
    </row>
    <row r="944" spans="2:11" x14ac:dyDescent="0.2">
      <c r="B944" t="s">
        <v>801</v>
      </c>
      <c r="C944" t="s">
        <v>1705</v>
      </c>
      <c r="D944" t="s">
        <v>890</v>
      </c>
      <c r="E944" t="s">
        <v>2868</v>
      </c>
      <c r="F944" t="str">
        <f t="shared" si="18"/>
        <v>RestrainedBeamMetricW760x314</v>
      </c>
      <c r="G944">
        <v>105</v>
      </c>
      <c r="H944">
        <v>2.0099999999999998</v>
      </c>
      <c r="I944">
        <v>8.75</v>
      </c>
      <c r="J944" t="s">
        <v>801</v>
      </c>
      <c r="K944">
        <v>4</v>
      </c>
    </row>
    <row r="945" spans="2:11" x14ac:dyDescent="0.2">
      <c r="B945" t="s">
        <v>801</v>
      </c>
      <c r="C945" t="s">
        <v>1705</v>
      </c>
      <c r="D945" t="s">
        <v>891</v>
      </c>
      <c r="E945" t="s">
        <v>2869</v>
      </c>
      <c r="F945" t="str">
        <f t="shared" si="18"/>
        <v>RestrainedBeamMetricW760x284</v>
      </c>
      <c r="G945">
        <v>103</v>
      </c>
      <c r="H945">
        <v>1.85</v>
      </c>
      <c r="I945">
        <v>8.58</v>
      </c>
      <c r="J945" t="s">
        <v>801</v>
      </c>
      <c r="K945">
        <v>4</v>
      </c>
    </row>
    <row r="946" spans="2:11" x14ac:dyDescent="0.2">
      <c r="B946" t="s">
        <v>801</v>
      </c>
      <c r="C946" t="s">
        <v>1705</v>
      </c>
      <c r="D946" t="s">
        <v>892</v>
      </c>
      <c r="E946" t="s">
        <v>2870</v>
      </c>
      <c r="F946" t="str">
        <f t="shared" si="18"/>
        <v>RestrainedBeamMetricW760x257</v>
      </c>
      <c r="G946">
        <v>104</v>
      </c>
      <c r="H946">
        <v>1.66</v>
      </c>
      <c r="I946">
        <v>8.67</v>
      </c>
      <c r="J946" t="s">
        <v>801</v>
      </c>
      <c r="K946">
        <v>4</v>
      </c>
    </row>
    <row r="947" spans="2:11" x14ac:dyDescent="0.2">
      <c r="B947" t="s">
        <v>801</v>
      </c>
      <c r="C947" t="s">
        <v>1705</v>
      </c>
      <c r="D947" t="s">
        <v>893</v>
      </c>
      <c r="E947" t="s">
        <v>2871</v>
      </c>
      <c r="F947" t="str">
        <f t="shared" si="18"/>
        <v>RestrainedBeamMetricW760x220</v>
      </c>
      <c r="G947">
        <v>90.3</v>
      </c>
      <c r="H947">
        <v>1.64</v>
      </c>
      <c r="I947">
        <v>7.53</v>
      </c>
      <c r="J947" t="s">
        <v>801</v>
      </c>
      <c r="K947">
        <v>4</v>
      </c>
    </row>
    <row r="948" spans="2:11" x14ac:dyDescent="0.2">
      <c r="B948" t="s">
        <v>801</v>
      </c>
      <c r="C948" t="s">
        <v>1705</v>
      </c>
      <c r="D948" t="s">
        <v>894</v>
      </c>
      <c r="E948" t="s">
        <v>2872</v>
      </c>
      <c r="F948" t="str">
        <f t="shared" si="18"/>
        <v>RestrainedBeamMetricW760x196</v>
      </c>
      <c r="G948">
        <v>89.5</v>
      </c>
      <c r="H948">
        <v>1.47</v>
      </c>
      <c r="I948">
        <v>7.46</v>
      </c>
      <c r="J948" t="s">
        <v>801</v>
      </c>
      <c r="K948">
        <v>4</v>
      </c>
    </row>
    <row r="949" spans="2:11" x14ac:dyDescent="0.2">
      <c r="B949" t="s">
        <v>801</v>
      </c>
      <c r="C949" t="s">
        <v>1705</v>
      </c>
      <c r="D949" t="s">
        <v>895</v>
      </c>
      <c r="E949" t="s">
        <v>2873</v>
      </c>
      <c r="F949" t="str">
        <f t="shared" si="18"/>
        <v>RestrainedBeamMetricW760x185</v>
      </c>
      <c r="G949">
        <v>89.3</v>
      </c>
      <c r="H949">
        <v>1.39</v>
      </c>
      <c r="I949">
        <v>7.44</v>
      </c>
      <c r="J949" t="s">
        <v>801</v>
      </c>
      <c r="K949">
        <v>4</v>
      </c>
    </row>
    <row r="950" spans="2:11" x14ac:dyDescent="0.2">
      <c r="B950" t="s">
        <v>801</v>
      </c>
      <c r="C950" t="s">
        <v>1705</v>
      </c>
      <c r="D950" t="s">
        <v>896</v>
      </c>
      <c r="E950" t="s">
        <v>2874</v>
      </c>
      <c r="F950" t="str">
        <f t="shared" si="18"/>
        <v>RestrainedBeamMetricW760x173</v>
      </c>
      <c r="G950">
        <v>89.1</v>
      </c>
      <c r="H950">
        <v>1.3</v>
      </c>
      <c r="I950">
        <v>7.43</v>
      </c>
      <c r="J950" t="s">
        <v>801</v>
      </c>
      <c r="K950">
        <v>4</v>
      </c>
    </row>
    <row r="951" spans="2:11" x14ac:dyDescent="0.2">
      <c r="B951" t="s">
        <v>801</v>
      </c>
      <c r="C951" t="s">
        <v>1705</v>
      </c>
      <c r="D951" t="s">
        <v>897</v>
      </c>
      <c r="E951" t="s">
        <v>2875</v>
      </c>
      <c r="F951" t="str">
        <f t="shared" si="18"/>
        <v>RestrainedBeamMetricW760x161</v>
      </c>
      <c r="G951">
        <v>88.9</v>
      </c>
      <c r="H951">
        <v>1.21</v>
      </c>
      <c r="I951">
        <v>7.41</v>
      </c>
      <c r="J951" t="s">
        <v>801</v>
      </c>
      <c r="K951">
        <v>4</v>
      </c>
    </row>
    <row r="952" spans="2:11" x14ac:dyDescent="0.2">
      <c r="B952" t="s">
        <v>801</v>
      </c>
      <c r="C952" t="s">
        <v>1705</v>
      </c>
      <c r="D952" t="s">
        <v>898</v>
      </c>
      <c r="E952" t="s">
        <v>2876</v>
      </c>
      <c r="F952" t="str">
        <f t="shared" si="18"/>
        <v>RestrainedBeamMetricW760x147</v>
      </c>
      <c r="G952">
        <v>88.5</v>
      </c>
      <c r="H952">
        <v>1.1200000000000001</v>
      </c>
      <c r="I952">
        <v>7.38</v>
      </c>
      <c r="J952" t="s">
        <v>801</v>
      </c>
      <c r="K952">
        <v>4</v>
      </c>
    </row>
    <row r="953" spans="2:11" x14ac:dyDescent="0.2">
      <c r="B953" t="s">
        <v>801</v>
      </c>
      <c r="C953" t="s">
        <v>1705</v>
      </c>
      <c r="D953" t="s">
        <v>899</v>
      </c>
      <c r="E953" t="s">
        <v>2877</v>
      </c>
      <c r="F953" t="str">
        <f t="shared" si="18"/>
        <v>RestrainedBeamMetricW760x134</v>
      </c>
      <c r="G953">
        <v>88</v>
      </c>
      <c r="H953">
        <v>1.02</v>
      </c>
      <c r="I953">
        <v>7.33</v>
      </c>
      <c r="J953" t="s">
        <v>801</v>
      </c>
      <c r="K953">
        <v>4</v>
      </c>
    </row>
    <row r="954" spans="2:11" x14ac:dyDescent="0.2">
      <c r="B954" t="s">
        <v>801</v>
      </c>
      <c r="C954" t="s">
        <v>1705</v>
      </c>
      <c r="D954" t="s">
        <v>900</v>
      </c>
      <c r="E954" t="s">
        <v>2878</v>
      </c>
      <c r="F954" t="str">
        <f t="shared" si="18"/>
        <v>RestrainedBeamMetricW690x802</v>
      </c>
      <c r="G954">
        <v>106</v>
      </c>
      <c r="H954">
        <v>5.08</v>
      </c>
      <c r="I954">
        <v>8.83</v>
      </c>
      <c r="J954" t="s">
        <v>801</v>
      </c>
      <c r="K954">
        <v>4</v>
      </c>
    </row>
    <row r="955" spans="2:11" x14ac:dyDescent="0.2">
      <c r="B955" t="s">
        <v>801</v>
      </c>
      <c r="C955" t="s">
        <v>1705</v>
      </c>
      <c r="D955" t="s">
        <v>901</v>
      </c>
      <c r="E955" t="s">
        <v>2879</v>
      </c>
      <c r="F955" t="str">
        <f t="shared" si="18"/>
        <v>RestrainedBeamMetricW690x548</v>
      </c>
      <c r="G955">
        <v>101</v>
      </c>
      <c r="H955">
        <v>3.64</v>
      </c>
      <c r="I955">
        <v>8.42</v>
      </c>
      <c r="J955" t="s">
        <v>801</v>
      </c>
      <c r="K955">
        <v>4</v>
      </c>
    </row>
    <row r="956" spans="2:11" x14ac:dyDescent="0.2">
      <c r="B956" t="s">
        <v>801</v>
      </c>
      <c r="C956" t="s">
        <v>1705</v>
      </c>
      <c r="D956" t="s">
        <v>902</v>
      </c>
      <c r="E956" t="s">
        <v>2880</v>
      </c>
      <c r="F956" t="str">
        <f t="shared" si="18"/>
        <v>RestrainedBeamMetricW690x500</v>
      </c>
      <c r="G956">
        <v>100</v>
      </c>
      <c r="H956">
        <v>3.36</v>
      </c>
      <c r="I956">
        <v>8.33</v>
      </c>
      <c r="J956" t="s">
        <v>801</v>
      </c>
      <c r="K956">
        <v>4</v>
      </c>
    </row>
    <row r="957" spans="2:11" x14ac:dyDescent="0.2">
      <c r="B957" t="s">
        <v>801</v>
      </c>
      <c r="C957" t="s">
        <v>1705</v>
      </c>
      <c r="D957" t="s">
        <v>903</v>
      </c>
      <c r="E957" t="s">
        <v>2881</v>
      </c>
      <c r="F957" t="str">
        <f t="shared" si="18"/>
        <v>RestrainedBeamMetricW690x457</v>
      </c>
      <c r="G957">
        <v>98.8</v>
      </c>
      <c r="H957">
        <v>3.11</v>
      </c>
      <c r="I957">
        <v>8.23</v>
      </c>
      <c r="J957" t="s">
        <v>801</v>
      </c>
      <c r="K957">
        <v>4</v>
      </c>
    </row>
    <row r="958" spans="2:11" x14ac:dyDescent="0.2">
      <c r="B958" t="s">
        <v>801</v>
      </c>
      <c r="C958" t="s">
        <v>1705</v>
      </c>
      <c r="D958" t="s">
        <v>904</v>
      </c>
      <c r="E958" t="s">
        <v>2882</v>
      </c>
      <c r="F958" t="str">
        <f t="shared" si="18"/>
        <v>RestrainedBeamMetricW690x418</v>
      </c>
      <c r="G958">
        <v>98.2</v>
      </c>
      <c r="H958">
        <v>2.86</v>
      </c>
      <c r="I958">
        <v>8.18</v>
      </c>
      <c r="J958" t="s">
        <v>801</v>
      </c>
      <c r="K958">
        <v>4</v>
      </c>
    </row>
    <row r="959" spans="2:11" x14ac:dyDescent="0.2">
      <c r="B959" t="s">
        <v>801</v>
      </c>
      <c r="C959" t="s">
        <v>1705</v>
      </c>
      <c r="D959" t="s">
        <v>905</v>
      </c>
      <c r="E959" t="s">
        <v>2883</v>
      </c>
      <c r="F959" t="str">
        <f t="shared" si="18"/>
        <v>RestrainedBeamMetricW690x384</v>
      </c>
      <c r="G959">
        <v>97.7</v>
      </c>
      <c r="H959">
        <v>2.64</v>
      </c>
      <c r="I959">
        <v>8.14</v>
      </c>
      <c r="J959" t="s">
        <v>801</v>
      </c>
      <c r="K959">
        <v>4</v>
      </c>
    </row>
    <row r="960" spans="2:11" x14ac:dyDescent="0.2">
      <c r="B960" t="s">
        <v>801</v>
      </c>
      <c r="C960" t="s">
        <v>1705</v>
      </c>
      <c r="D960" t="s">
        <v>906</v>
      </c>
      <c r="E960" t="s">
        <v>2884</v>
      </c>
      <c r="F960" t="str">
        <f t="shared" si="18"/>
        <v>RestrainedBeamMetricW690x350</v>
      </c>
      <c r="G960">
        <v>96.6</v>
      </c>
      <c r="H960">
        <v>2.4300000000000002</v>
      </c>
      <c r="I960">
        <v>8.0500000000000007</v>
      </c>
      <c r="J960" t="s">
        <v>801</v>
      </c>
      <c r="K960">
        <v>4</v>
      </c>
    </row>
    <row r="961" spans="2:11" x14ac:dyDescent="0.2">
      <c r="B961" t="s">
        <v>801</v>
      </c>
      <c r="C961" t="s">
        <v>1705</v>
      </c>
      <c r="D961" t="s">
        <v>907</v>
      </c>
      <c r="E961" t="s">
        <v>2885</v>
      </c>
      <c r="F961" t="str">
        <f t="shared" si="18"/>
        <v>RestrainedBeamMetricW690x323</v>
      </c>
      <c r="G961">
        <v>96</v>
      </c>
      <c r="H961">
        <v>2.2599999999999998</v>
      </c>
      <c r="I961">
        <v>8</v>
      </c>
      <c r="J961" t="s">
        <v>801</v>
      </c>
      <c r="K961">
        <v>4</v>
      </c>
    </row>
    <row r="962" spans="2:11" x14ac:dyDescent="0.2">
      <c r="B962" t="s">
        <v>801</v>
      </c>
      <c r="C962" t="s">
        <v>1705</v>
      </c>
      <c r="D962" t="s">
        <v>908</v>
      </c>
      <c r="E962" t="s">
        <v>2886</v>
      </c>
      <c r="F962" t="str">
        <f t="shared" si="18"/>
        <v>RestrainedBeamMetricW690x289</v>
      </c>
      <c r="G962">
        <v>95.6</v>
      </c>
      <c r="H962">
        <v>2.0299999999999998</v>
      </c>
      <c r="I962">
        <v>7.97</v>
      </c>
      <c r="J962" t="s">
        <v>801</v>
      </c>
      <c r="K962">
        <v>4</v>
      </c>
    </row>
    <row r="963" spans="2:11" x14ac:dyDescent="0.2">
      <c r="B963" t="s">
        <v>801</v>
      </c>
      <c r="C963" t="s">
        <v>1705</v>
      </c>
      <c r="D963" t="s">
        <v>909</v>
      </c>
      <c r="E963" t="s">
        <v>2887</v>
      </c>
      <c r="F963" t="str">
        <f t="shared" si="18"/>
        <v>RestrainedBeamMetricW690x265</v>
      </c>
      <c r="G963">
        <v>95</v>
      </c>
      <c r="H963">
        <v>1.87</v>
      </c>
      <c r="I963">
        <v>7.92</v>
      </c>
      <c r="J963" t="s">
        <v>801</v>
      </c>
      <c r="K963">
        <v>4</v>
      </c>
    </row>
    <row r="964" spans="2:11" x14ac:dyDescent="0.2">
      <c r="B964" t="s">
        <v>801</v>
      </c>
      <c r="C964" t="s">
        <v>1705</v>
      </c>
      <c r="D964" t="s">
        <v>910</v>
      </c>
      <c r="E964" t="s">
        <v>2888</v>
      </c>
      <c r="F964" t="str">
        <f t="shared" si="18"/>
        <v>RestrainedBeamMetricW690x240</v>
      </c>
      <c r="G964">
        <v>94.6</v>
      </c>
      <c r="H964">
        <v>1.7</v>
      </c>
      <c r="I964">
        <v>7.88</v>
      </c>
      <c r="J964" t="s">
        <v>801</v>
      </c>
      <c r="K964">
        <v>4</v>
      </c>
    </row>
    <row r="965" spans="2:11" x14ac:dyDescent="0.2">
      <c r="B965" t="s">
        <v>801</v>
      </c>
      <c r="C965" t="s">
        <v>1705</v>
      </c>
      <c r="D965" t="s">
        <v>911</v>
      </c>
      <c r="E965" t="s">
        <v>2889</v>
      </c>
      <c r="F965" t="str">
        <f t="shared" si="18"/>
        <v>RestrainedBeamMetricW690x217</v>
      </c>
      <c r="G965">
        <v>94.3</v>
      </c>
      <c r="H965">
        <v>1.55</v>
      </c>
      <c r="I965">
        <v>7.86</v>
      </c>
      <c r="J965" t="s">
        <v>801</v>
      </c>
      <c r="K965">
        <v>4</v>
      </c>
    </row>
    <row r="966" spans="2:11" x14ac:dyDescent="0.2">
      <c r="B966" t="s">
        <v>801</v>
      </c>
      <c r="C966" t="s">
        <v>1705</v>
      </c>
      <c r="D966" t="s">
        <v>912</v>
      </c>
      <c r="E966" t="s">
        <v>2890</v>
      </c>
      <c r="F966" t="str">
        <f t="shared" si="18"/>
        <v>RestrainedBeamMetricW690x192</v>
      </c>
      <c r="G966">
        <v>82.8</v>
      </c>
      <c r="H966">
        <v>1.56</v>
      </c>
      <c r="I966">
        <v>6.9</v>
      </c>
      <c r="J966" t="s">
        <v>801</v>
      </c>
      <c r="K966">
        <v>4</v>
      </c>
    </row>
    <row r="967" spans="2:11" x14ac:dyDescent="0.2">
      <c r="B967" t="s">
        <v>801</v>
      </c>
      <c r="C967" t="s">
        <v>1705</v>
      </c>
      <c r="D967" t="s">
        <v>913</v>
      </c>
      <c r="E967" t="s">
        <v>2891</v>
      </c>
      <c r="F967" t="str">
        <f t="shared" si="18"/>
        <v>RestrainedBeamMetricW690x170</v>
      </c>
      <c r="G967">
        <v>82.3</v>
      </c>
      <c r="H967">
        <v>1.39</v>
      </c>
      <c r="I967">
        <v>6.86</v>
      </c>
      <c r="J967" t="s">
        <v>801</v>
      </c>
      <c r="K967">
        <v>4</v>
      </c>
    </row>
    <row r="968" spans="2:11" x14ac:dyDescent="0.2">
      <c r="B968" t="s">
        <v>801</v>
      </c>
      <c r="C968" t="s">
        <v>1705</v>
      </c>
      <c r="D968" t="s">
        <v>914</v>
      </c>
      <c r="E968" t="s">
        <v>2892</v>
      </c>
      <c r="F968" t="str">
        <f t="shared" si="18"/>
        <v>RestrainedBeamMetricW690x152</v>
      </c>
      <c r="G968">
        <v>82.1</v>
      </c>
      <c r="H968">
        <v>1.24</v>
      </c>
      <c r="I968">
        <v>6.84</v>
      </c>
      <c r="J968" t="s">
        <v>801</v>
      </c>
      <c r="K968">
        <v>4</v>
      </c>
    </row>
    <row r="969" spans="2:11" x14ac:dyDescent="0.2">
      <c r="B969" t="s">
        <v>801</v>
      </c>
      <c r="C969" t="s">
        <v>1705</v>
      </c>
      <c r="D969" t="s">
        <v>915</v>
      </c>
      <c r="E969" t="s">
        <v>2893</v>
      </c>
      <c r="F969" t="str">
        <f t="shared" si="18"/>
        <v>RestrainedBeamMetricW690x140</v>
      </c>
      <c r="G969">
        <v>81.5</v>
      </c>
      <c r="H969">
        <v>1.1499999999999999</v>
      </c>
      <c r="I969">
        <v>6.79</v>
      </c>
      <c r="J969" t="s">
        <v>801</v>
      </c>
      <c r="K969">
        <v>4</v>
      </c>
    </row>
    <row r="970" spans="2:11" x14ac:dyDescent="0.2">
      <c r="B970" t="s">
        <v>801</v>
      </c>
      <c r="C970" t="s">
        <v>1705</v>
      </c>
      <c r="D970" t="s">
        <v>916</v>
      </c>
      <c r="E970" t="s">
        <v>2894</v>
      </c>
      <c r="F970" t="str">
        <f t="shared" si="18"/>
        <v>RestrainedBeamMetricW690x125</v>
      </c>
      <c r="G970">
        <v>81.2</v>
      </c>
      <c r="H970">
        <v>1.03</v>
      </c>
      <c r="I970">
        <v>6.77</v>
      </c>
      <c r="J970" t="s">
        <v>801</v>
      </c>
      <c r="K970">
        <v>4</v>
      </c>
    </row>
    <row r="971" spans="2:11" x14ac:dyDescent="0.2">
      <c r="B971" t="s">
        <v>801</v>
      </c>
      <c r="C971" t="s">
        <v>1705</v>
      </c>
      <c r="D971" t="s">
        <v>917</v>
      </c>
      <c r="E971" t="s">
        <v>2895</v>
      </c>
      <c r="F971" t="str">
        <f t="shared" si="18"/>
        <v>RestrainedBeamMetricW610x551</v>
      </c>
      <c r="G971">
        <v>92.9</v>
      </c>
      <c r="H971">
        <v>3.98</v>
      </c>
      <c r="I971">
        <v>7.74</v>
      </c>
      <c r="J971" t="s">
        <v>801</v>
      </c>
      <c r="K971">
        <v>4</v>
      </c>
    </row>
    <row r="972" spans="2:11" x14ac:dyDescent="0.2">
      <c r="B972" t="s">
        <v>801</v>
      </c>
      <c r="C972" t="s">
        <v>1705</v>
      </c>
      <c r="D972" t="s">
        <v>918</v>
      </c>
      <c r="E972" t="s">
        <v>2896</v>
      </c>
      <c r="F972" t="str">
        <f t="shared" si="18"/>
        <v>RestrainedBeamMetricW610x498</v>
      </c>
      <c r="G972">
        <v>91.5</v>
      </c>
      <c r="H972">
        <v>3.66</v>
      </c>
      <c r="I972">
        <v>7.63</v>
      </c>
      <c r="J972" t="s">
        <v>801</v>
      </c>
      <c r="K972">
        <v>4</v>
      </c>
    </row>
    <row r="973" spans="2:11" x14ac:dyDescent="0.2">
      <c r="B973" t="s">
        <v>801</v>
      </c>
      <c r="C973" t="s">
        <v>1705</v>
      </c>
      <c r="D973" t="s">
        <v>919</v>
      </c>
      <c r="E973" t="s">
        <v>2897</v>
      </c>
      <c r="F973" t="str">
        <f t="shared" si="18"/>
        <v>RestrainedBeamMetricW610x455</v>
      </c>
      <c r="G973">
        <v>90.8</v>
      </c>
      <c r="H973">
        <v>3.37</v>
      </c>
      <c r="I973">
        <v>7.57</v>
      </c>
      <c r="J973" t="s">
        <v>801</v>
      </c>
      <c r="K973">
        <v>4</v>
      </c>
    </row>
    <row r="974" spans="2:11" x14ac:dyDescent="0.2">
      <c r="B974" t="s">
        <v>801</v>
      </c>
      <c r="C974" t="s">
        <v>1705</v>
      </c>
      <c r="D974" t="s">
        <v>920</v>
      </c>
      <c r="E974" t="s">
        <v>2898</v>
      </c>
      <c r="F974" t="str">
        <f t="shared" si="18"/>
        <v>RestrainedBeamMetricW610x415</v>
      </c>
      <c r="G974">
        <v>89.7</v>
      </c>
      <c r="H974">
        <v>3.11</v>
      </c>
      <c r="I974">
        <v>7.48</v>
      </c>
      <c r="J974" t="s">
        <v>801</v>
      </c>
      <c r="K974">
        <v>4</v>
      </c>
    </row>
    <row r="975" spans="2:11" x14ac:dyDescent="0.2">
      <c r="B975" t="s">
        <v>801</v>
      </c>
      <c r="C975" t="s">
        <v>1705</v>
      </c>
      <c r="D975" t="s">
        <v>921</v>
      </c>
      <c r="E975" t="s">
        <v>2899</v>
      </c>
      <c r="F975" t="str">
        <f t="shared" si="18"/>
        <v>RestrainedBeamMetricW610x372</v>
      </c>
      <c r="G975">
        <v>89</v>
      </c>
      <c r="H975">
        <v>2.81</v>
      </c>
      <c r="I975">
        <v>7.42</v>
      </c>
      <c r="J975" t="s">
        <v>801</v>
      </c>
      <c r="K975">
        <v>4</v>
      </c>
    </row>
    <row r="976" spans="2:11" x14ac:dyDescent="0.2">
      <c r="B976" t="s">
        <v>801</v>
      </c>
      <c r="C976" t="s">
        <v>1705</v>
      </c>
      <c r="D976" t="s">
        <v>922</v>
      </c>
      <c r="E976" t="s">
        <v>2900</v>
      </c>
      <c r="F976" t="str">
        <f t="shared" si="18"/>
        <v>RestrainedBeamMetricW610x341</v>
      </c>
      <c r="G976">
        <v>88.1</v>
      </c>
      <c r="H976">
        <v>2.6</v>
      </c>
      <c r="I976">
        <v>7.34</v>
      </c>
      <c r="J976" t="s">
        <v>801</v>
      </c>
      <c r="K976">
        <v>4</v>
      </c>
    </row>
    <row r="977" spans="2:11" x14ac:dyDescent="0.2">
      <c r="B977" t="s">
        <v>801</v>
      </c>
      <c r="C977" t="s">
        <v>1705</v>
      </c>
      <c r="D977" t="s">
        <v>923</v>
      </c>
      <c r="E977" t="s">
        <v>2901</v>
      </c>
      <c r="F977" t="str">
        <f t="shared" si="18"/>
        <v>RestrainedBeamMetricW610x307</v>
      </c>
      <c r="G977">
        <v>87.6</v>
      </c>
      <c r="H977">
        <v>2.36</v>
      </c>
      <c r="I977">
        <v>7.3</v>
      </c>
      <c r="J977" t="s">
        <v>801</v>
      </c>
      <c r="K977">
        <v>4</v>
      </c>
    </row>
    <row r="978" spans="2:11" x14ac:dyDescent="0.2">
      <c r="B978" t="s">
        <v>801</v>
      </c>
      <c r="C978" t="s">
        <v>1705</v>
      </c>
      <c r="D978" t="s">
        <v>924</v>
      </c>
      <c r="E978" t="s">
        <v>2902</v>
      </c>
      <c r="F978" t="str">
        <f t="shared" si="18"/>
        <v>RestrainedBeamMetricW610x285</v>
      </c>
      <c r="G978">
        <v>87.1</v>
      </c>
      <c r="H978">
        <v>2.2000000000000002</v>
      </c>
      <c r="I978">
        <v>7.26</v>
      </c>
      <c r="J978" t="s">
        <v>801</v>
      </c>
      <c r="K978">
        <v>4</v>
      </c>
    </row>
    <row r="979" spans="2:11" x14ac:dyDescent="0.2">
      <c r="B979" t="s">
        <v>801</v>
      </c>
      <c r="C979" t="s">
        <v>1705</v>
      </c>
      <c r="D979" t="s">
        <v>925</v>
      </c>
      <c r="E979" t="s">
        <v>2903</v>
      </c>
      <c r="F979" t="str">
        <f t="shared" si="18"/>
        <v>RestrainedBeamMetricW610x262</v>
      </c>
      <c r="G979">
        <v>86.5</v>
      </c>
      <c r="H979">
        <v>2.0299999999999998</v>
      </c>
      <c r="I979">
        <v>7.21</v>
      </c>
      <c r="J979" t="s">
        <v>801</v>
      </c>
      <c r="K979">
        <v>4</v>
      </c>
    </row>
    <row r="980" spans="2:11" x14ac:dyDescent="0.2">
      <c r="B980" t="s">
        <v>801</v>
      </c>
      <c r="C980" t="s">
        <v>1705</v>
      </c>
      <c r="D980" t="s">
        <v>926</v>
      </c>
      <c r="E980" t="s">
        <v>2904</v>
      </c>
      <c r="F980" t="str">
        <f t="shared" si="18"/>
        <v>RestrainedBeamMetricW610x241</v>
      </c>
      <c r="G980">
        <v>86.3</v>
      </c>
      <c r="H980">
        <v>1.88</v>
      </c>
      <c r="I980">
        <v>7.19</v>
      </c>
      <c r="J980" t="s">
        <v>801</v>
      </c>
      <c r="K980">
        <v>4</v>
      </c>
    </row>
    <row r="981" spans="2:11" x14ac:dyDescent="0.2">
      <c r="B981" t="s">
        <v>801</v>
      </c>
      <c r="C981" t="s">
        <v>1705</v>
      </c>
      <c r="D981" t="s">
        <v>927</v>
      </c>
      <c r="E981" t="s">
        <v>2905</v>
      </c>
      <c r="F981" t="str">
        <f t="shared" si="18"/>
        <v>RestrainedBeamMetricW610x217</v>
      </c>
      <c r="G981">
        <v>85.8</v>
      </c>
      <c r="H981">
        <v>1.7</v>
      </c>
      <c r="I981">
        <v>7.15</v>
      </c>
      <c r="J981" t="s">
        <v>801</v>
      </c>
      <c r="K981">
        <v>4</v>
      </c>
    </row>
    <row r="982" spans="2:11" x14ac:dyDescent="0.2">
      <c r="B982" t="s">
        <v>801</v>
      </c>
      <c r="C982" t="s">
        <v>1705</v>
      </c>
      <c r="D982" t="s">
        <v>928</v>
      </c>
      <c r="E982" t="s">
        <v>2906</v>
      </c>
      <c r="F982" t="str">
        <f t="shared" si="18"/>
        <v>RestrainedBeamMetricW610x195</v>
      </c>
      <c r="G982">
        <v>85.3</v>
      </c>
      <c r="H982">
        <v>1.54</v>
      </c>
      <c r="I982">
        <v>7.11</v>
      </c>
      <c r="J982" t="s">
        <v>801</v>
      </c>
      <c r="K982">
        <v>4</v>
      </c>
    </row>
    <row r="983" spans="2:11" x14ac:dyDescent="0.2">
      <c r="B983" t="s">
        <v>801</v>
      </c>
      <c r="C983" t="s">
        <v>1705</v>
      </c>
      <c r="D983" t="s">
        <v>929</v>
      </c>
      <c r="E983" t="s">
        <v>2907</v>
      </c>
      <c r="F983" t="str">
        <f t="shared" si="18"/>
        <v>RestrainedBeamMetricW610x174</v>
      </c>
      <c r="G983">
        <v>84.5</v>
      </c>
      <c r="H983">
        <v>1.38</v>
      </c>
      <c r="I983">
        <v>7.04</v>
      </c>
      <c r="J983" t="s">
        <v>801</v>
      </c>
      <c r="K983">
        <v>4</v>
      </c>
    </row>
    <row r="984" spans="2:11" x14ac:dyDescent="0.2">
      <c r="B984" t="s">
        <v>801</v>
      </c>
      <c r="C984" t="s">
        <v>1705</v>
      </c>
      <c r="D984" t="s">
        <v>930</v>
      </c>
      <c r="E984" t="s">
        <v>2908</v>
      </c>
      <c r="F984" t="str">
        <f t="shared" si="18"/>
        <v>RestrainedBeamMetricW610x155</v>
      </c>
      <c r="G984">
        <v>84.1</v>
      </c>
      <c r="H984">
        <v>1.24</v>
      </c>
      <c r="I984">
        <v>7.01</v>
      </c>
      <c r="J984" t="s">
        <v>801</v>
      </c>
      <c r="K984">
        <v>4</v>
      </c>
    </row>
    <row r="985" spans="2:11" x14ac:dyDescent="0.2">
      <c r="B985" t="s">
        <v>801</v>
      </c>
      <c r="C985" t="s">
        <v>1705</v>
      </c>
      <c r="D985" t="s">
        <v>931</v>
      </c>
      <c r="E985" t="s">
        <v>2909</v>
      </c>
      <c r="F985" t="str">
        <f t="shared" si="18"/>
        <v>RestrainedBeamMetricW610x153</v>
      </c>
      <c r="G985">
        <v>73.5</v>
      </c>
      <c r="H985">
        <v>1.4</v>
      </c>
      <c r="I985">
        <v>6.13</v>
      </c>
      <c r="J985" t="s">
        <v>801</v>
      </c>
      <c r="K985">
        <v>4</v>
      </c>
    </row>
    <row r="986" spans="2:11" x14ac:dyDescent="0.2">
      <c r="B986" t="s">
        <v>801</v>
      </c>
      <c r="C986" t="s">
        <v>1705</v>
      </c>
      <c r="D986" t="s">
        <v>932</v>
      </c>
      <c r="E986" t="s">
        <v>2910</v>
      </c>
      <c r="F986" t="str">
        <f t="shared" si="18"/>
        <v>RestrainedBeamMetricW610x140</v>
      </c>
      <c r="G986">
        <v>73.5</v>
      </c>
      <c r="H986">
        <v>1.28</v>
      </c>
      <c r="I986">
        <v>6.13</v>
      </c>
      <c r="J986" t="s">
        <v>801</v>
      </c>
      <c r="K986">
        <v>4</v>
      </c>
    </row>
    <row r="987" spans="2:11" x14ac:dyDescent="0.2">
      <c r="B987" t="s">
        <v>801</v>
      </c>
      <c r="C987" t="s">
        <v>1705</v>
      </c>
      <c r="D987" t="s">
        <v>933</v>
      </c>
      <c r="E987" t="s">
        <v>2911</v>
      </c>
      <c r="F987" t="str">
        <f t="shared" si="18"/>
        <v>RestrainedBeamMetricW610x125</v>
      </c>
      <c r="G987">
        <v>73.2</v>
      </c>
      <c r="H987">
        <v>1.1499999999999999</v>
      </c>
      <c r="I987">
        <v>6.1</v>
      </c>
      <c r="J987" t="s">
        <v>801</v>
      </c>
      <c r="K987">
        <v>4</v>
      </c>
    </row>
    <row r="988" spans="2:11" x14ac:dyDescent="0.2">
      <c r="B988" t="s">
        <v>801</v>
      </c>
      <c r="C988" t="s">
        <v>1705</v>
      </c>
      <c r="D988" t="s">
        <v>934</v>
      </c>
      <c r="E988" t="s">
        <v>2912</v>
      </c>
      <c r="F988" t="str">
        <f t="shared" si="18"/>
        <v>RestrainedBeamMetricW610x113</v>
      </c>
      <c r="G988">
        <v>72.5</v>
      </c>
      <c r="H988">
        <v>1.05</v>
      </c>
      <c r="I988">
        <v>6.04</v>
      </c>
      <c r="J988" t="s">
        <v>801</v>
      </c>
      <c r="K988">
        <v>4</v>
      </c>
    </row>
    <row r="989" spans="2:11" x14ac:dyDescent="0.2">
      <c r="B989" t="s">
        <v>801</v>
      </c>
      <c r="C989" t="s">
        <v>1705</v>
      </c>
      <c r="D989" t="s">
        <v>935</v>
      </c>
      <c r="E989" t="s">
        <v>2913</v>
      </c>
      <c r="F989" t="str">
        <f t="shared" si="18"/>
        <v>RestrainedBeamMetricW610x101</v>
      </c>
      <c r="G989">
        <v>72.2</v>
      </c>
      <c r="H989">
        <v>0.94199999999999995</v>
      </c>
      <c r="I989">
        <v>6.02</v>
      </c>
      <c r="J989" t="s">
        <v>801</v>
      </c>
      <c r="K989">
        <v>4</v>
      </c>
    </row>
    <row r="990" spans="2:11" x14ac:dyDescent="0.2">
      <c r="B990" t="s">
        <v>801</v>
      </c>
      <c r="C990" t="s">
        <v>1705</v>
      </c>
      <c r="D990" t="s">
        <v>936</v>
      </c>
      <c r="E990" t="s">
        <v>2914</v>
      </c>
      <c r="F990" t="str">
        <f t="shared" si="18"/>
        <v>RestrainedBeamMetricW610x92</v>
      </c>
      <c r="G990">
        <v>66.400000000000006</v>
      </c>
      <c r="H990">
        <v>0.93400000000000005</v>
      </c>
      <c r="I990">
        <v>5.53</v>
      </c>
      <c r="J990" t="s">
        <v>801</v>
      </c>
      <c r="K990">
        <v>4</v>
      </c>
    </row>
    <row r="991" spans="2:11" x14ac:dyDescent="0.2">
      <c r="B991" t="s">
        <v>801</v>
      </c>
      <c r="C991" t="s">
        <v>1705</v>
      </c>
      <c r="D991" t="s">
        <v>937</v>
      </c>
      <c r="E991" t="s">
        <v>2915</v>
      </c>
      <c r="F991" t="str">
        <f t="shared" si="18"/>
        <v>RestrainedBeamMetricW610x82</v>
      </c>
      <c r="G991">
        <v>66.400000000000006</v>
      </c>
      <c r="H991">
        <v>0.82799999999999996</v>
      </c>
      <c r="I991">
        <v>5.53</v>
      </c>
      <c r="J991" t="s">
        <v>801</v>
      </c>
      <c r="K991">
        <v>4</v>
      </c>
    </row>
    <row r="992" spans="2:11" x14ac:dyDescent="0.2">
      <c r="B992" t="s">
        <v>801</v>
      </c>
      <c r="C992" t="s">
        <v>1705</v>
      </c>
      <c r="D992" t="s">
        <v>938</v>
      </c>
      <c r="E992" t="s">
        <v>2916</v>
      </c>
      <c r="F992" t="str">
        <f t="shared" si="18"/>
        <v>RestrainedBeamMetricW530x300</v>
      </c>
      <c r="G992">
        <v>80.5</v>
      </c>
      <c r="H992">
        <v>2.5</v>
      </c>
      <c r="I992">
        <v>6.71</v>
      </c>
      <c r="J992" t="s">
        <v>801</v>
      </c>
      <c r="K992">
        <v>4</v>
      </c>
    </row>
    <row r="993" spans="2:11" x14ac:dyDescent="0.2">
      <c r="B993" t="s">
        <v>801</v>
      </c>
      <c r="C993" t="s">
        <v>1705</v>
      </c>
      <c r="D993" t="s">
        <v>939</v>
      </c>
      <c r="E993" t="s">
        <v>2917</v>
      </c>
      <c r="F993" t="str">
        <f t="shared" si="18"/>
        <v>RestrainedBeamMetricW530x272</v>
      </c>
      <c r="G993">
        <v>80</v>
      </c>
      <c r="H993">
        <v>2.2799999999999998</v>
      </c>
      <c r="I993">
        <v>6.67</v>
      </c>
      <c r="J993" t="s">
        <v>801</v>
      </c>
      <c r="K993">
        <v>4</v>
      </c>
    </row>
    <row r="994" spans="2:11" x14ac:dyDescent="0.2">
      <c r="B994" t="s">
        <v>801</v>
      </c>
      <c r="C994" t="s">
        <v>1705</v>
      </c>
      <c r="D994" t="s">
        <v>940</v>
      </c>
      <c r="E994" t="s">
        <v>2918</v>
      </c>
      <c r="F994" t="str">
        <f t="shared" si="18"/>
        <v>RestrainedBeamMetricW530x248</v>
      </c>
      <c r="G994">
        <v>79.5</v>
      </c>
      <c r="H994">
        <v>2.09</v>
      </c>
      <c r="I994">
        <v>6.63</v>
      </c>
      <c r="J994" t="s">
        <v>801</v>
      </c>
      <c r="K994">
        <v>4</v>
      </c>
    </row>
    <row r="995" spans="2:11" x14ac:dyDescent="0.2">
      <c r="B995" t="s">
        <v>801</v>
      </c>
      <c r="C995" t="s">
        <v>1705</v>
      </c>
      <c r="D995" t="s">
        <v>941</v>
      </c>
      <c r="E995" t="s">
        <v>2919</v>
      </c>
      <c r="F995" t="str">
        <f t="shared" si="18"/>
        <v>RestrainedBeamMetricW530x219</v>
      </c>
      <c r="G995">
        <v>78.7</v>
      </c>
      <c r="H995">
        <v>1.87</v>
      </c>
      <c r="I995">
        <v>6.56</v>
      </c>
      <c r="J995" t="s">
        <v>801</v>
      </c>
      <c r="K995">
        <v>4</v>
      </c>
    </row>
    <row r="996" spans="2:11" x14ac:dyDescent="0.2">
      <c r="B996" t="s">
        <v>801</v>
      </c>
      <c r="C996" t="s">
        <v>1705</v>
      </c>
      <c r="D996" t="s">
        <v>942</v>
      </c>
      <c r="E996" t="s">
        <v>2920</v>
      </c>
      <c r="F996" t="str">
        <f t="shared" si="18"/>
        <v>RestrainedBeamMetricW530x196</v>
      </c>
      <c r="G996">
        <v>78.5</v>
      </c>
      <c r="H996">
        <v>1.68</v>
      </c>
      <c r="I996">
        <v>6.54</v>
      </c>
      <c r="J996" t="s">
        <v>801</v>
      </c>
      <c r="K996">
        <v>4</v>
      </c>
    </row>
    <row r="997" spans="2:11" x14ac:dyDescent="0.2">
      <c r="B997" t="s">
        <v>801</v>
      </c>
      <c r="C997" t="s">
        <v>1705</v>
      </c>
      <c r="D997" t="s">
        <v>943</v>
      </c>
      <c r="E997" t="s">
        <v>2921</v>
      </c>
      <c r="F997" t="str">
        <f t="shared" si="18"/>
        <v>RestrainedBeamMetricW530x182</v>
      </c>
      <c r="G997">
        <v>77.900000000000006</v>
      </c>
      <c r="H997">
        <v>1.57</v>
      </c>
      <c r="I997">
        <v>6.49</v>
      </c>
      <c r="J997" t="s">
        <v>801</v>
      </c>
      <c r="K997">
        <v>4</v>
      </c>
    </row>
    <row r="998" spans="2:11" x14ac:dyDescent="0.2">
      <c r="B998" t="s">
        <v>801</v>
      </c>
      <c r="C998" t="s">
        <v>1705</v>
      </c>
      <c r="D998" t="s">
        <v>944</v>
      </c>
      <c r="E998" t="s">
        <v>2922</v>
      </c>
      <c r="F998" t="str">
        <f t="shared" si="18"/>
        <v>RestrainedBeamMetricW530x165</v>
      </c>
      <c r="G998">
        <v>77.400000000000006</v>
      </c>
      <c r="H998">
        <v>1.43</v>
      </c>
      <c r="I998">
        <v>6.45</v>
      </c>
      <c r="J998" t="s">
        <v>801</v>
      </c>
      <c r="K998">
        <v>4</v>
      </c>
    </row>
    <row r="999" spans="2:11" x14ac:dyDescent="0.2">
      <c r="B999" t="s">
        <v>801</v>
      </c>
      <c r="C999" t="s">
        <v>1705</v>
      </c>
      <c r="D999" t="s">
        <v>945</v>
      </c>
      <c r="E999" t="s">
        <v>2923</v>
      </c>
      <c r="F999" t="str">
        <f t="shared" si="18"/>
        <v>RestrainedBeamMetricW530x150</v>
      </c>
      <c r="G999">
        <v>77.400000000000006</v>
      </c>
      <c r="H999">
        <v>1.3</v>
      </c>
      <c r="I999">
        <v>6.45</v>
      </c>
      <c r="J999" t="s">
        <v>801</v>
      </c>
      <c r="K999">
        <v>4</v>
      </c>
    </row>
    <row r="1000" spans="2:11" x14ac:dyDescent="0.2">
      <c r="B1000" t="s">
        <v>801</v>
      </c>
      <c r="C1000" t="s">
        <v>1705</v>
      </c>
      <c r="D1000" t="s">
        <v>946</v>
      </c>
      <c r="E1000" t="s">
        <v>2924</v>
      </c>
      <c r="F1000" t="str">
        <f t="shared" si="18"/>
        <v>RestrainedBeamMetricW530x138</v>
      </c>
      <c r="G1000">
        <v>66.3</v>
      </c>
      <c r="H1000">
        <v>1.4</v>
      </c>
      <c r="I1000">
        <v>5.53</v>
      </c>
      <c r="J1000" t="s">
        <v>801</v>
      </c>
      <c r="K1000">
        <v>4</v>
      </c>
    </row>
    <row r="1001" spans="2:11" x14ac:dyDescent="0.2">
      <c r="B1001" t="s">
        <v>801</v>
      </c>
      <c r="C1001" t="s">
        <v>1705</v>
      </c>
      <c r="D1001" t="s">
        <v>947</v>
      </c>
      <c r="E1001" t="s">
        <v>2925</v>
      </c>
      <c r="F1001" t="str">
        <f t="shared" si="18"/>
        <v>RestrainedBeamMetricW530x123</v>
      </c>
      <c r="G1001">
        <v>65.8</v>
      </c>
      <c r="H1001">
        <v>1.26</v>
      </c>
      <c r="I1001">
        <v>5.48</v>
      </c>
      <c r="J1001" t="s">
        <v>801</v>
      </c>
      <c r="K1001">
        <v>4</v>
      </c>
    </row>
    <row r="1002" spans="2:11" x14ac:dyDescent="0.2">
      <c r="B1002" t="s">
        <v>801</v>
      </c>
      <c r="C1002" t="s">
        <v>1705</v>
      </c>
      <c r="D1002" t="s">
        <v>948</v>
      </c>
      <c r="E1002" t="s">
        <v>2926</v>
      </c>
      <c r="F1002" t="str">
        <f t="shared" si="18"/>
        <v>RestrainedBeamMetricW530x109</v>
      </c>
      <c r="G1002">
        <v>65.5</v>
      </c>
      <c r="H1002">
        <v>1.1100000000000001</v>
      </c>
      <c r="I1002">
        <v>5.46</v>
      </c>
      <c r="J1002" t="s">
        <v>801</v>
      </c>
      <c r="K1002">
        <v>4</v>
      </c>
    </row>
    <row r="1003" spans="2:11" x14ac:dyDescent="0.2">
      <c r="B1003" t="s">
        <v>801</v>
      </c>
      <c r="C1003" t="s">
        <v>1705</v>
      </c>
      <c r="D1003" t="s">
        <v>949</v>
      </c>
      <c r="E1003" t="s">
        <v>2927</v>
      </c>
      <c r="F1003" t="str">
        <f t="shared" si="18"/>
        <v>RestrainedBeamMetricW530x101</v>
      </c>
      <c r="G1003">
        <v>65.099999999999994</v>
      </c>
      <c r="H1003">
        <v>1.04</v>
      </c>
      <c r="I1003">
        <v>5.43</v>
      </c>
      <c r="J1003" t="s">
        <v>801</v>
      </c>
      <c r="K1003">
        <v>4</v>
      </c>
    </row>
    <row r="1004" spans="2:11" x14ac:dyDescent="0.2">
      <c r="B1004" t="s">
        <v>801</v>
      </c>
      <c r="C1004" t="s">
        <v>1705</v>
      </c>
      <c r="D1004" t="s">
        <v>950</v>
      </c>
      <c r="E1004" t="s">
        <v>2928</v>
      </c>
      <c r="F1004" t="str">
        <f t="shared" si="18"/>
        <v>RestrainedBeamMetricW530x92</v>
      </c>
      <c r="G1004">
        <v>65.099999999999994</v>
      </c>
      <c r="H1004">
        <v>0.95199999999999996</v>
      </c>
      <c r="I1004">
        <v>5.43</v>
      </c>
      <c r="J1004" t="s">
        <v>801</v>
      </c>
      <c r="K1004">
        <v>4</v>
      </c>
    </row>
    <row r="1005" spans="2:11" x14ac:dyDescent="0.2">
      <c r="B1005" t="s">
        <v>801</v>
      </c>
      <c r="C1005" t="s">
        <v>1705</v>
      </c>
      <c r="D1005" t="s">
        <v>951</v>
      </c>
      <c r="E1005" t="s">
        <v>2929</v>
      </c>
      <c r="F1005" t="str">
        <f t="shared" si="18"/>
        <v>RestrainedBeamMetricW530x82</v>
      </c>
      <c r="G1005">
        <v>64.400000000000006</v>
      </c>
      <c r="H1005">
        <v>0.85399999999999998</v>
      </c>
      <c r="I1005">
        <v>5.37</v>
      </c>
      <c r="J1005" t="s">
        <v>801</v>
      </c>
      <c r="K1005">
        <v>4</v>
      </c>
    </row>
    <row r="1006" spans="2:11" x14ac:dyDescent="0.2">
      <c r="B1006" t="s">
        <v>801</v>
      </c>
      <c r="C1006" t="s">
        <v>1705</v>
      </c>
      <c r="D1006" t="s">
        <v>952</v>
      </c>
      <c r="E1006" t="s">
        <v>2930</v>
      </c>
      <c r="F1006" t="str">
        <f t="shared" ref="F1006:F1069" si="19">SUBSTITUTE(B1006&amp;C1006&amp;E1006," ","")</f>
        <v>RestrainedBeamMetricW530x72</v>
      </c>
      <c r="G1006">
        <v>64</v>
      </c>
      <c r="H1006">
        <v>0.75</v>
      </c>
      <c r="I1006">
        <v>5.33</v>
      </c>
      <c r="J1006" t="s">
        <v>801</v>
      </c>
      <c r="K1006">
        <v>4</v>
      </c>
    </row>
    <row r="1007" spans="2:11" x14ac:dyDescent="0.2">
      <c r="B1007" t="s">
        <v>801</v>
      </c>
      <c r="C1007" t="s">
        <v>1705</v>
      </c>
      <c r="D1007" t="s">
        <v>953</v>
      </c>
      <c r="E1007" t="s">
        <v>2931</v>
      </c>
      <c r="F1007" t="str">
        <f t="shared" si="19"/>
        <v>RestrainedBeamMetricW530x85</v>
      </c>
      <c r="G1007">
        <v>59.9</v>
      </c>
      <c r="H1007">
        <v>0.95199999999999996</v>
      </c>
      <c r="I1007">
        <v>4.99</v>
      </c>
      <c r="J1007" t="s">
        <v>801</v>
      </c>
      <c r="K1007">
        <v>4</v>
      </c>
    </row>
    <row r="1008" spans="2:11" x14ac:dyDescent="0.2">
      <c r="B1008" t="s">
        <v>801</v>
      </c>
      <c r="C1008" t="s">
        <v>1705</v>
      </c>
      <c r="D1008" t="s">
        <v>954</v>
      </c>
      <c r="E1008" t="s">
        <v>2932</v>
      </c>
      <c r="F1008" t="str">
        <f t="shared" si="19"/>
        <v>RestrainedBeamMetricW530x74</v>
      </c>
      <c r="G1008">
        <v>59.7</v>
      </c>
      <c r="H1008">
        <v>0.83799999999999997</v>
      </c>
      <c r="I1008">
        <v>4.9800000000000004</v>
      </c>
      <c r="J1008" t="s">
        <v>801</v>
      </c>
      <c r="K1008">
        <v>4</v>
      </c>
    </row>
    <row r="1009" spans="2:11" x14ac:dyDescent="0.2">
      <c r="B1009" t="s">
        <v>801</v>
      </c>
      <c r="C1009" t="s">
        <v>1705</v>
      </c>
      <c r="D1009" t="s">
        <v>955</v>
      </c>
      <c r="E1009" t="s">
        <v>2933</v>
      </c>
      <c r="F1009" t="str">
        <f t="shared" si="19"/>
        <v>RestrainedBeamMetricW530x66</v>
      </c>
      <c r="G1009">
        <v>59</v>
      </c>
      <c r="H1009">
        <v>0.746</v>
      </c>
      <c r="I1009">
        <v>4.92</v>
      </c>
      <c r="J1009" t="s">
        <v>801</v>
      </c>
      <c r="K1009">
        <v>4</v>
      </c>
    </row>
    <row r="1010" spans="2:11" x14ac:dyDescent="0.2">
      <c r="B1010" t="s">
        <v>801</v>
      </c>
      <c r="C1010" t="s">
        <v>1705</v>
      </c>
      <c r="D1010" t="s">
        <v>956</v>
      </c>
      <c r="E1010" t="s">
        <v>2934</v>
      </c>
      <c r="F1010" t="str">
        <f t="shared" si="19"/>
        <v>RestrainedBeamMetricW460x260</v>
      </c>
      <c r="G1010">
        <v>71.099999999999994</v>
      </c>
      <c r="H1010">
        <v>2.46</v>
      </c>
      <c r="I1010">
        <v>5.93</v>
      </c>
      <c r="J1010" t="s">
        <v>801</v>
      </c>
      <c r="K1010">
        <v>4</v>
      </c>
    </row>
    <row r="1011" spans="2:11" x14ac:dyDescent="0.2">
      <c r="B1011" t="s">
        <v>801</v>
      </c>
      <c r="C1011" t="s">
        <v>1705</v>
      </c>
      <c r="D1011" t="s">
        <v>957</v>
      </c>
      <c r="E1011" t="s">
        <v>2935</v>
      </c>
      <c r="F1011" t="str">
        <f t="shared" si="19"/>
        <v>RestrainedBeamMetricW460x235</v>
      </c>
      <c r="G1011">
        <v>70.5</v>
      </c>
      <c r="H1011">
        <v>2.2400000000000002</v>
      </c>
      <c r="I1011">
        <v>5.88</v>
      </c>
      <c r="J1011" t="s">
        <v>801</v>
      </c>
      <c r="K1011">
        <v>4</v>
      </c>
    </row>
    <row r="1012" spans="2:11" x14ac:dyDescent="0.2">
      <c r="B1012" t="s">
        <v>801</v>
      </c>
      <c r="C1012" t="s">
        <v>1705</v>
      </c>
      <c r="D1012" t="s">
        <v>958</v>
      </c>
      <c r="E1012" t="s">
        <v>2936</v>
      </c>
      <c r="F1012" t="str">
        <f t="shared" si="19"/>
        <v>RestrainedBeamMetricW460x213</v>
      </c>
      <c r="G1012">
        <v>69.8</v>
      </c>
      <c r="H1012">
        <v>2.0499999999999998</v>
      </c>
      <c r="I1012">
        <v>5.82</v>
      </c>
      <c r="J1012" t="s">
        <v>801</v>
      </c>
      <c r="K1012">
        <v>4</v>
      </c>
    </row>
    <row r="1013" spans="2:11" x14ac:dyDescent="0.2">
      <c r="B1013" t="s">
        <v>801</v>
      </c>
      <c r="C1013" t="s">
        <v>1705</v>
      </c>
      <c r="D1013" t="s">
        <v>959</v>
      </c>
      <c r="E1013" t="s">
        <v>2937</v>
      </c>
      <c r="F1013" t="str">
        <f t="shared" si="19"/>
        <v>RestrainedBeamMetricW460x193</v>
      </c>
      <c r="G1013">
        <v>69.3</v>
      </c>
      <c r="H1013">
        <v>1.88</v>
      </c>
      <c r="I1013">
        <v>5.78</v>
      </c>
      <c r="J1013" t="s">
        <v>801</v>
      </c>
      <c r="K1013">
        <v>4</v>
      </c>
    </row>
    <row r="1014" spans="2:11" x14ac:dyDescent="0.2">
      <c r="B1014" t="s">
        <v>801</v>
      </c>
      <c r="C1014" t="s">
        <v>1705</v>
      </c>
      <c r="D1014" t="s">
        <v>960</v>
      </c>
      <c r="E1014" t="s">
        <v>2938</v>
      </c>
      <c r="F1014" t="str">
        <f t="shared" si="19"/>
        <v>RestrainedBeamMetricW460x177</v>
      </c>
      <c r="G1014">
        <v>69.2</v>
      </c>
      <c r="H1014">
        <v>1.72</v>
      </c>
      <c r="I1014">
        <v>5.77</v>
      </c>
      <c r="J1014" t="s">
        <v>801</v>
      </c>
      <c r="K1014">
        <v>4</v>
      </c>
    </row>
    <row r="1015" spans="2:11" x14ac:dyDescent="0.2">
      <c r="B1015" t="s">
        <v>801</v>
      </c>
      <c r="C1015" t="s">
        <v>1705</v>
      </c>
      <c r="D1015" t="s">
        <v>961</v>
      </c>
      <c r="E1015" t="s">
        <v>2939</v>
      </c>
      <c r="F1015" t="str">
        <f t="shared" si="19"/>
        <v>RestrainedBeamMetricW460x158</v>
      </c>
      <c r="G1015">
        <v>68.599999999999994</v>
      </c>
      <c r="H1015">
        <v>1.55</v>
      </c>
      <c r="I1015">
        <v>5.72</v>
      </c>
      <c r="J1015" t="s">
        <v>801</v>
      </c>
      <c r="K1015">
        <v>4</v>
      </c>
    </row>
    <row r="1016" spans="2:11" x14ac:dyDescent="0.2">
      <c r="B1016" t="s">
        <v>801</v>
      </c>
      <c r="C1016" t="s">
        <v>1705</v>
      </c>
      <c r="D1016" t="s">
        <v>962</v>
      </c>
      <c r="E1016" t="s">
        <v>2940</v>
      </c>
      <c r="F1016" t="str">
        <f t="shared" si="19"/>
        <v>RestrainedBeamMetricW460x144</v>
      </c>
      <c r="G1016">
        <v>68.099999999999994</v>
      </c>
      <c r="H1016">
        <v>1.42</v>
      </c>
      <c r="I1016">
        <v>5.68</v>
      </c>
      <c r="J1016" t="s">
        <v>801</v>
      </c>
      <c r="K1016">
        <v>4</v>
      </c>
    </row>
    <row r="1017" spans="2:11" x14ac:dyDescent="0.2">
      <c r="B1017" t="s">
        <v>801</v>
      </c>
      <c r="C1017" t="s">
        <v>1705</v>
      </c>
      <c r="D1017" t="s">
        <v>963</v>
      </c>
      <c r="E1017" t="s">
        <v>2941</v>
      </c>
      <c r="F1017" t="str">
        <f t="shared" si="19"/>
        <v>RestrainedBeamMetricW460x128</v>
      </c>
      <c r="G1017">
        <v>67.8</v>
      </c>
      <c r="H1017">
        <v>1.27</v>
      </c>
      <c r="I1017">
        <v>5.65</v>
      </c>
      <c r="J1017" t="s">
        <v>801</v>
      </c>
      <c r="K1017">
        <v>4</v>
      </c>
    </row>
    <row r="1018" spans="2:11" x14ac:dyDescent="0.2">
      <c r="B1018" t="s">
        <v>801</v>
      </c>
      <c r="C1018" t="s">
        <v>1705</v>
      </c>
      <c r="D1018" t="s">
        <v>964</v>
      </c>
      <c r="E1018" t="s">
        <v>2942</v>
      </c>
      <c r="F1018" t="str">
        <f t="shared" si="19"/>
        <v>RestrainedBeamMetricW460x113</v>
      </c>
      <c r="G1018">
        <v>67.3</v>
      </c>
      <c r="H1018">
        <v>1.1299999999999999</v>
      </c>
      <c r="I1018">
        <v>5.61</v>
      </c>
      <c r="J1018" t="s">
        <v>801</v>
      </c>
      <c r="K1018">
        <v>4</v>
      </c>
    </row>
    <row r="1019" spans="2:11" x14ac:dyDescent="0.2">
      <c r="B1019" t="s">
        <v>801</v>
      </c>
      <c r="C1019" t="s">
        <v>1705</v>
      </c>
      <c r="D1019" t="s">
        <v>965</v>
      </c>
      <c r="E1019" t="s">
        <v>2943</v>
      </c>
      <c r="F1019" t="str">
        <f t="shared" si="19"/>
        <v>RestrainedBeamMetricW460x106</v>
      </c>
      <c r="G1019">
        <v>58</v>
      </c>
      <c r="H1019">
        <v>1.22</v>
      </c>
      <c r="I1019">
        <v>4.83</v>
      </c>
      <c r="J1019" t="s">
        <v>801</v>
      </c>
      <c r="K1019">
        <v>4</v>
      </c>
    </row>
    <row r="1020" spans="2:11" x14ac:dyDescent="0.2">
      <c r="B1020" t="s">
        <v>801</v>
      </c>
      <c r="C1020" t="s">
        <v>1705</v>
      </c>
      <c r="D1020" t="s">
        <v>966</v>
      </c>
      <c r="E1020" t="s">
        <v>2944</v>
      </c>
      <c r="F1020" t="str">
        <f t="shared" si="19"/>
        <v>RestrainedBeamMetricW460x97</v>
      </c>
      <c r="G1020">
        <v>57.6</v>
      </c>
      <c r="H1020">
        <v>1.1299999999999999</v>
      </c>
      <c r="I1020">
        <v>4.8</v>
      </c>
      <c r="J1020" t="s">
        <v>801</v>
      </c>
      <c r="K1020">
        <v>4</v>
      </c>
    </row>
    <row r="1021" spans="2:11" x14ac:dyDescent="0.2">
      <c r="B1021" t="s">
        <v>801</v>
      </c>
      <c r="C1021" t="s">
        <v>1705</v>
      </c>
      <c r="D1021" t="s">
        <v>967</v>
      </c>
      <c r="E1021" t="s">
        <v>2945</v>
      </c>
      <c r="F1021" t="str">
        <f t="shared" si="19"/>
        <v>RestrainedBeamMetricW460x89</v>
      </c>
      <c r="G1021">
        <v>57.5</v>
      </c>
      <c r="H1021">
        <v>1.04</v>
      </c>
      <c r="I1021">
        <v>4.79</v>
      </c>
      <c r="J1021" t="s">
        <v>801</v>
      </c>
      <c r="K1021">
        <v>4</v>
      </c>
    </row>
    <row r="1022" spans="2:11" x14ac:dyDescent="0.2">
      <c r="B1022" t="s">
        <v>801</v>
      </c>
      <c r="C1022" t="s">
        <v>1705</v>
      </c>
      <c r="D1022" t="s">
        <v>968</v>
      </c>
      <c r="E1022" t="s">
        <v>2946</v>
      </c>
      <c r="F1022" t="str">
        <f t="shared" si="19"/>
        <v>RestrainedBeamMetricW460x82</v>
      </c>
      <c r="G1022">
        <v>57.1</v>
      </c>
      <c r="H1022">
        <v>0.96299999999999997</v>
      </c>
      <c r="I1022">
        <v>4.76</v>
      </c>
      <c r="J1022" t="s">
        <v>801</v>
      </c>
      <c r="K1022">
        <v>4</v>
      </c>
    </row>
    <row r="1023" spans="2:11" x14ac:dyDescent="0.2">
      <c r="B1023" t="s">
        <v>801</v>
      </c>
      <c r="C1023" t="s">
        <v>1705</v>
      </c>
      <c r="D1023" t="s">
        <v>969</v>
      </c>
      <c r="E1023" t="s">
        <v>2947</v>
      </c>
      <c r="F1023" t="str">
        <f t="shared" si="19"/>
        <v>RestrainedBeamMetricW460x74</v>
      </c>
      <c r="G1023">
        <v>56.8</v>
      </c>
      <c r="H1023">
        <v>0.88</v>
      </c>
      <c r="I1023">
        <v>4.7300000000000004</v>
      </c>
      <c r="J1023" t="s">
        <v>801</v>
      </c>
      <c r="K1023">
        <v>4</v>
      </c>
    </row>
    <row r="1024" spans="2:11" x14ac:dyDescent="0.2">
      <c r="B1024" t="s">
        <v>801</v>
      </c>
      <c r="C1024" t="s">
        <v>1705</v>
      </c>
      <c r="D1024" t="s">
        <v>970</v>
      </c>
      <c r="E1024" t="s">
        <v>2948</v>
      </c>
      <c r="F1024" t="str">
        <f t="shared" si="19"/>
        <v>RestrainedBeamMetricW460x68</v>
      </c>
      <c r="G1024">
        <v>52.4</v>
      </c>
      <c r="H1024">
        <v>0.878</v>
      </c>
      <c r="I1024">
        <v>4.37</v>
      </c>
      <c r="J1024" t="s">
        <v>801</v>
      </c>
      <c r="K1024">
        <v>4</v>
      </c>
    </row>
    <row r="1025" spans="2:11" x14ac:dyDescent="0.2">
      <c r="B1025" t="s">
        <v>801</v>
      </c>
      <c r="C1025" t="s">
        <v>1705</v>
      </c>
      <c r="D1025" t="s">
        <v>971</v>
      </c>
      <c r="E1025" t="s">
        <v>2949</v>
      </c>
      <c r="F1025" t="str">
        <f t="shared" si="19"/>
        <v>RestrainedBeamMetricW460x60</v>
      </c>
      <c r="G1025">
        <v>52.1</v>
      </c>
      <c r="H1025">
        <v>0.76800000000000002</v>
      </c>
      <c r="I1025">
        <v>4.34</v>
      </c>
      <c r="J1025" t="s">
        <v>801</v>
      </c>
      <c r="K1025">
        <v>4</v>
      </c>
    </row>
    <row r="1026" spans="2:11" x14ac:dyDescent="0.2">
      <c r="B1026" t="s">
        <v>801</v>
      </c>
      <c r="C1026" t="s">
        <v>1705</v>
      </c>
      <c r="D1026" t="s">
        <v>972</v>
      </c>
      <c r="E1026" t="s">
        <v>2950</v>
      </c>
      <c r="F1026" t="str">
        <f t="shared" si="19"/>
        <v>RestrainedBeamMetricW460x52</v>
      </c>
      <c r="G1026">
        <v>52.1</v>
      </c>
      <c r="H1026">
        <v>0.67200000000000004</v>
      </c>
      <c r="I1026">
        <v>4.34</v>
      </c>
      <c r="J1026" t="s">
        <v>801</v>
      </c>
      <c r="K1026">
        <v>4</v>
      </c>
    </row>
    <row r="1027" spans="2:11" x14ac:dyDescent="0.2">
      <c r="B1027" t="s">
        <v>801</v>
      </c>
      <c r="C1027" t="s">
        <v>1705</v>
      </c>
      <c r="D1027" t="s">
        <v>973</v>
      </c>
      <c r="E1027" t="s">
        <v>2951</v>
      </c>
      <c r="F1027" t="str">
        <f t="shared" si="19"/>
        <v>RestrainedBeamMetricW410x149</v>
      </c>
      <c r="G1027">
        <v>62.7</v>
      </c>
      <c r="H1027">
        <v>1.59</v>
      </c>
      <c r="I1027">
        <v>5.23</v>
      </c>
      <c r="J1027" t="s">
        <v>801</v>
      </c>
      <c r="K1027">
        <v>4</v>
      </c>
    </row>
    <row r="1028" spans="2:11" x14ac:dyDescent="0.2">
      <c r="B1028" t="s">
        <v>801</v>
      </c>
      <c r="C1028" t="s">
        <v>1705</v>
      </c>
      <c r="D1028" t="s">
        <v>974</v>
      </c>
      <c r="E1028" t="s">
        <v>2952</v>
      </c>
      <c r="F1028" t="str">
        <f t="shared" si="19"/>
        <v>RestrainedBeamMetricW410x132</v>
      </c>
      <c r="G1028">
        <v>62.4</v>
      </c>
      <c r="H1028">
        <v>1.43</v>
      </c>
      <c r="I1028">
        <v>5.2</v>
      </c>
      <c r="J1028" t="s">
        <v>801</v>
      </c>
      <c r="K1028">
        <v>4</v>
      </c>
    </row>
    <row r="1029" spans="2:11" x14ac:dyDescent="0.2">
      <c r="B1029" t="s">
        <v>801</v>
      </c>
      <c r="C1029" t="s">
        <v>1705</v>
      </c>
      <c r="D1029" t="s">
        <v>975</v>
      </c>
      <c r="E1029" t="s">
        <v>2953</v>
      </c>
      <c r="F1029" t="str">
        <f t="shared" si="19"/>
        <v>RestrainedBeamMetricW410x114</v>
      </c>
      <c r="G1029">
        <v>61.6</v>
      </c>
      <c r="H1029">
        <v>1.25</v>
      </c>
      <c r="I1029">
        <v>5.13</v>
      </c>
      <c r="J1029" t="s">
        <v>801</v>
      </c>
      <c r="K1029">
        <v>4</v>
      </c>
    </row>
    <row r="1030" spans="2:11" x14ac:dyDescent="0.2">
      <c r="B1030" t="s">
        <v>801</v>
      </c>
      <c r="C1030" t="s">
        <v>1705</v>
      </c>
      <c r="D1030" t="s">
        <v>976</v>
      </c>
      <c r="E1030" t="s">
        <v>2954</v>
      </c>
      <c r="F1030" t="str">
        <f t="shared" si="19"/>
        <v>RestrainedBeamMetricW410x100</v>
      </c>
      <c r="G1030">
        <v>61.4</v>
      </c>
      <c r="H1030">
        <v>1.0900000000000001</v>
      </c>
      <c r="I1030">
        <v>5.12</v>
      </c>
      <c r="J1030" t="s">
        <v>801</v>
      </c>
      <c r="K1030">
        <v>4</v>
      </c>
    </row>
    <row r="1031" spans="2:11" x14ac:dyDescent="0.2">
      <c r="B1031" t="s">
        <v>801</v>
      </c>
      <c r="C1031" t="s">
        <v>1705</v>
      </c>
      <c r="D1031" t="s">
        <v>977</v>
      </c>
      <c r="E1031" t="s">
        <v>2955</v>
      </c>
      <c r="F1031" t="str">
        <f t="shared" si="19"/>
        <v>RestrainedBeamMetricW410x85</v>
      </c>
      <c r="G1031">
        <v>52.1</v>
      </c>
      <c r="H1031">
        <v>1.0900000000000001</v>
      </c>
      <c r="I1031">
        <v>4.34</v>
      </c>
      <c r="J1031" t="s">
        <v>801</v>
      </c>
      <c r="K1031">
        <v>4</v>
      </c>
    </row>
    <row r="1032" spans="2:11" x14ac:dyDescent="0.2">
      <c r="B1032" t="s">
        <v>801</v>
      </c>
      <c r="C1032" t="s">
        <v>1705</v>
      </c>
      <c r="D1032" t="s">
        <v>978</v>
      </c>
      <c r="E1032" t="s">
        <v>2956</v>
      </c>
      <c r="F1032" t="str">
        <f t="shared" si="19"/>
        <v>RestrainedBeamMetricW410x74</v>
      </c>
      <c r="G1032">
        <v>52</v>
      </c>
      <c r="H1032">
        <v>0.96199999999999997</v>
      </c>
      <c r="I1032">
        <v>4.33</v>
      </c>
      <c r="J1032" t="s">
        <v>801</v>
      </c>
      <c r="K1032">
        <v>4</v>
      </c>
    </row>
    <row r="1033" spans="2:11" x14ac:dyDescent="0.2">
      <c r="B1033" t="s">
        <v>801</v>
      </c>
      <c r="C1033" t="s">
        <v>1705</v>
      </c>
      <c r="D1033" t="s">
        <v>979</v>
      </c>
      <c r="E1033" t="s">
        <v>2957</v>
      </c>
      <c r="F1033" t="str">
        <f t="shared" si="19"/>
        <v>RestrainedBeamMetricW410x67</v>
      </c>
      <c r="G1033">
        <v>51.7</v>
      </c>
      <c r="H1033">
        <v>0.87</v>
      </c>
      <c r="I1033">
        <v>4.3099999999999996</v>
      </c>
      <c r="J1033" t="s">
        <v>801</v>
      </c>
      <c r="K1033">
        <v>4</v>
      </c>
    </row>
    <row r="1034" spans="2:11" x14ac:dyDescent="0.2">
      <c r="B1034" t="s">
        <v>801</v>
      </c>
      <c r="C1034" t="s">
        <v>1705</v>
      </c>
      <c r="D1034" t="s">
        <v>980</v>
      </c>
      <c r="E1034" t="s">
        <v>2958</v>
      </c>
      <c r="F1034" t="str">
        <f t="shared" si="19"/>
        <v>RestrainedBeamMetricW410x60</v>
      </c>
      <c r="G1034">
        <v>51.3</v>
      </c>
      <c r="H1034">
        <v>0.78</v>
      </c>
      <c r="I1034">
        <v>4.28</v>
      </c>
      <c r="J1034" t="s">
        <v>801</v>
      </c>
      <c r="K1034">
        <v>4</v>
      </c>
    </row>
    <row r="1035" spans="2:11" x14ac:dyDescent="0.2">
      <c r="B1035" t="s">
        <v>801</v>
      </c>
      <c r="C1035" t="s">
        <v>1705</v>
      </c>
      <c r="D1035" t="s">
        <v>981</v>
      </c>
      <c r="E1035" t="s">
        <v>2959</v>
      </c>
      <c r="F1035" t="str">
        <f t="shared" si="19"/>
        <v>RestrainedBeamMetricW410x53</v>
      </c>
      <c r="G1035">
        <v>51.3</v>
      </c>
      <c r="H1035">
        <v>0.70199999999999996</v>
      </c>
      <c r="I1035">
        <v>4.28</v>
      </c>
      <c r="J1035" t="s">
        <v>801</v>
      </c>
      <c r="K1035">
        <v>4</v>
      </c>
    </row>
    <row r="1036" spans="2:11" x14ac:dyDescent="0.2">
      <c r="B1036" t="s">
        <v>801</v>
      </c>
      <c r="C1036" t="s">
        <v>1705</v>
      </c>
      <c r="D1036" t="s">
        <v>982</v>
      </c>
      <c r="E1036" t="s">
        <v>2960</v>
      </c>
      <c r="F1036" t="str">
        <f t="shared" si="19"/>
        <v>RestrainedBeamMetricW410x46</v>
      </c>
      <c r="G1036">
        <v>46.9</v>
      </c>
      <c r="H1036">
        <v>0.66100000000000003</v>
      </c>
      <c r="I1036">
        <v>3.91</v>
      </c>
      <c r="J1036" t="s">
        <v>801</v>
      </c>
      <c r="K1036">
        <v>4</v>
      </c>
    </row>
    <row r="1037" spans="2:11" x14ac:dyDescent="0.2">
      <c r="B1037" t="s">
        <v>801</v>
      </c>
      <c r="C1037" t="s">
        <v>1705</v>
      </c>
      <c r="D1037" t="s">
        <v>983</v>
      </c>
      <c r="E1037" t="s">
        <v>2961</v>
      </c>
      <c r="F1037" t="str">
        <f t="shared" si="19"/>
        <v>RestrainedBeamMetricW410x39</v>
      </c>
      <c r="G1037">
        <v>46.6</v>
      </c>
      <c r="H1037">
        <v>0.55800000000000005</v>
      </c>
      <c r="I1037">
        <v>3.88</v>
      </c>
      <c r="J1037" t="s">
        <v>801</v>
      </c>
      <c r="K1037">
        <v>4</v>
      </c>
    </row>
    <row r="1038" spans="2:11" x14ac:dyDescent="0.2">
      <c r="B1038" t="s">
        <v>801</v>
      </c>
      <c r="C1038" t="s">
        <v>1705</v>
      </c>
      <c r="D1038" t="s">
        <v>984</v>
      </c>
      <c r="E1038" t="s">
        <v>2962</v>
      </c>
      <c r="F1038" t="str">
        <f t="shared" si="19"/>
        <v>RestrainedBeamMetricW360x1202</v>
      </c>
      <c r="G1038">
        <v>92.3</v>
      </c>
      <c r="H1038">
        <v>8.75</v>
      </c>
      <c r="I1038">
        <v>7.69</v>
      </c>
      <c r="J1038" t="s">
        <v>801</v>
      </c>
      <c r="K1038">
        <v>4</v>
      </c>
    </row>
    <row r="1039" spans="2:11" x14ac:dyDescent="0.2">
      <c r="B1039" t="s">
        <v>801</v>
      </c>
      <c r="C1039" t="s">
        <v>1705</v>
      </c>
      <c r="D1039" t="s">
        <v>985</v>
      </c>
      <c r="E1039" t="s">
        <v>2963</v>
      </c>
      <c r="F1039" t="str">
        <f t="shared" si="19"/>
        <v>RestrainedBeamMetricW360x1086</v>
      </c>
      <c r="G1039">
        <v>90.4</v>
      </c>
      <c r="H1039">
        <v>8.08</v>
      </c>
      <c r="I1039">
        <v>7.53</v>
      </c>
      <c r="J1039" t="s">
        <v>801</v>
      </c>
      <c r="K1039">
        <v>4</v>
      </c>
    </row>
    <row r="1040" spans="2:11" x14ac:dyDescent="0.2">
      <c r="B1040" t="s">
        <v>801</v>
      </c>
      <c r="C1040" t="s">
        <v>1705</v>
      </c>
      <c r="D1040" t="s">
        <v>986</v>
      </c>
      <c r="E1040" t="s">
        <v>2964</v>
      </c>
      <c r="F1040" t="str">
        <f t="shared" si="19"/>
        <v>RestrainedBeamMetricW360x990</v>
      </c>
      <c r="G1040">
        <v>88.8</v>
      </c>
      <c r="H1040">
        <v>7.49</v>
      </c>
      <c r="I1040">
        <v>7.4</v>
      </c>
      <c r="J1040" t="s">
        <v>801</v>
      </c>
      <c r="K1040">
        <v>4</v>
      </c>
    </row>
    <row r="1041" spans="2:11" x14ac:dyDescent="0.2">
      <c r="B1041" t="s">
        <v>801</v>
      </c>
      <c r="C1041" t="s">
        <v>1705</v>
      </c>
      <c r="D1041" t="s">
        <v>987</v>
      </c>
      <c r="E1041" t="s">
        <v>2965</v>
      </c>
      <c r="F1041" t="str">
        <f t="shared" si="19"/>
        <v>RestrainedBeamMetricW360x900</v>
      </c>
      <c r="G1041">
        <v>86.9</v>
      </c>
      <c r="H1041">
        <v>6.96</v>
      </c>
      <c r="I1041">
        <v>7.24</v>
      </c>
      <c r="J1041" t="s">
        <v>801</v>
      </c>
      <c r="K1041">
        <v>4</v>
      </c>
    </row>
    <row r="1042" spans="2:11" x14ac:dyDescent="0.2">
      <c r="B1042" t="s">
        <v>801</v>
      </c>
      <c r="C1042" t="s">
        <v>1705</v>
      </c>
      <c r="D1042" t="s">
        <v>988</v>
      </c>
      <c r="E1042" t="s">
        <v>2966</v>
      </c>
      <c r="F1042" t="str">
        <f t="shared" si="19"/>
        <v>RestrainedBeamMetricW360x818</v>
      </c>
      <c r="G1042">
        <v>85.6</v>
      </c>
      <c r="H1042">
        <v>6.43</v>
      </c>
      <c r="I1042">
        <v>7.13</v>
      </c>
      <c r="J1042" t="s">
        <v>801</v>
      </c>
      <c r="K1042">
        <v>4</v>
      </c>
    </row>
    <row r="1043" spans="2:11" x14ac:dyDescent="0.2">
      <c r="B1043" t="s">
        <v>801</v>
      </c>
      <c r="C1043" t="s">
        <v>1705</v>
      </c>
      <c r="D1043" t="s">
        <v>989</v>
      </c>
      <c r="E1043" t="s">
        <v>2967</v>
      </c>
      <c r="F1043" t="str">
        <f t="shared" si="19"/>
        <v>RestrainedBeamMetricW360x744</v>
      </c>
      <c r="G1043">
        <v>84</v>
      </c>
      <c r="H1043">
        <v>5.95</v>
      </c>
      <c r="I1043">
        <v>7</v>
      </c>
      <c r="J1043" t="s">
        <v>801</v>
      </c>
      <c r="K1043">
        <v>4</v>
      </c>
    </row>
    <row r="1044" spans="2:11" x14ac:dyDescent="0.2">
      <c r="B1044" t="s">
        <v>801</v>
      </c>
      <c r="C1044" t="s">
        <v>1705</v>
      </c>
      <c r="D1044" t="s">
        <v>990</v>
      </c>
      <c r="E1044" t="s">
        <v>2968</v>
      </c>
      <c r="F1044" t="str">
        <f t="shared" si="19"/>
        <v>RestrainedBeamMetricW360x677</v>
      </c>
      <c r="G1044">
        <v>82.3</v>
      </c>
      <c r="H1044">
        <v>5.53</v>
      </c>
      <c r="I1044">
        <v>6.86</v>
      </c>
      <c r="J1044" t="s">
        <v>801</v>
      </c>
      <c r="K1044">
        <v>4</v>
      </c>
    </row>
    <row r="1045" spans="2:11" x14ac:dyDescent="0.2">
      <c r="B1045" t="s">
        <v>801</v>
      </c>
      <c r="C1045" t="s">
        <v>1705</v>
      </c>
      <c r="D1045" t="s">
        <v>991</v>
      </c>
      <c r="E1045" t="s">
        <v>2969</v>
      </c>
      <c r="F1045" t="str">
        <f t="shared" si="19"/>
        <v>RestrainedBeamMetricW360x634</v>
      </c>
      <c r="G1045">
        <v>81.8</v>
      </c>
      <c r="H1045">
        <v>5.21</v>
      </c>
      <c r="I1045">
        <v>6.82</v>
      </c>
      <c r="J1045" t="s">
        <v>801</v>
      </c>
      <c r="K1045">
        <v>4</v>
      </c>
    </row>
    <row r="1046" spans="2:11" x14ac:dyDescent="0.2">
      <c r="B1046" t="s">
        <v>801</v>
      </c>
      <c r="C1046" t="s">
        <v>1705</v>
      </c>
      <c r="D1046" t="s">
        <v>992</v>
      </c>
      <c r="E1046" t="s">
        <v>2970</v>
      </c>
      <c r="F1046" t="str">
        <f t="shared" si="19"/>
        <v>RestrainedBeamMetricW360x592</v>
      </c>
      <c r="G1046">
        <v>80.7</v>
      </c>
      <c r="H1046">
        <v>4.93</v>
      </c>
      <c r="I1046">
        <v>6.73</v>
      </c>
      <c r="J1046" t="s">
        <v>801</v>
      </c>
      <c r="K1046">
        <v>4</v>
      </c>
    </row>
    <row r="1047" spans="2:11" x14ac:dyDescent="0.2">
      <c r="B1047" t="s">
        <v>801</v>
      </c>
      <c r="C1047" t="s">
        <v>1705</v>
      </c>
      <c r="D1047" t="s">
        <v>993</v>
      </c>
      <c r="E1047" t="s">
        <v>2971</v>
      </c>
      <c r="F1047" t="str">
        <f t="shared" si="19"/>
        <v>RestrainedBeamMetricW360x551</v>
      </c>
      <c r="G1047">
        <v>79.900000000000006</v>
      </c>
      <c r="H1047">
        <v>4.63</v>
      </c>
      <c r="I1047">
        <v>6.66</v>
      </c>
      <c r="J1047" t="s">
        <v>801</v>
      </c>
      <c r="K1047">
        <v>4</v>
      </c>
    </row>
    <row r="1048" spans="2:11" x14ac:dyDescent="0.2">
      <c r="B1048" t="s">
        <v>801</v>
      </c>
      <c r="C1048" t="s">
        <v>1705</v>
      </c>
      <c r="D1048" t="s">
        <v>994</v>
      </c>
      <c r="E1048" t="s">
        <v>2972</v>
      </c>
      <c r="F1048" t="str">
        <f t="shared" si="19"/>
        <v>RestrainedBeamMetricW360x509</v>
      </c>
      <c r="G1048">
        <v>79.099999999999994</v>
      </c>
      <c r="H1048">
        <v>4.32</v>
      </c>
      <c r="I1048">
        <v>6.59</v>
      </c>
      <c r="J1048" t="s">
        <v>801</v>
      </c>
      <c r="K1048">
        <v>4</v>
      </c>
    </row>
    <row r="1049" spans="2:11" x14ac:dyDescent="0.2">
      <c r="B1049" t="s">
        <v>801</v>
      </c>
      <c r="C1049" t="s">
        <v>1705</v>
      </c>
      <c r="D1049" t="s">
        <v>995</v>
      </c>
      <c r="E1049" t="s">
        <v>2973</v>
      </c>
      <c r="F1049" t="str">
        <f t="shared" si="19"/>
        <v>RestrainedBeamMetricW360x463</v>
      </c>
      <c r="G1049">
        <v>78.099999999999994</v>
      </c>
      <c r="H1049">
        <v>3.98</v>
      </c>
      <c r="I1049">
        <v>6.51</v>
      </c>
      <c r="J1049" t="s">
        <v>801</v>
      </c>
      <c r="K1049">
        <v>4</v>
      </c>
    </row>
    <row r="1050" spans="2:11" x14ac:dyDescent="0.2">
      <c r="B1050" t="s">
        <v>801</v>
      </c>
      <c r="C1050" t="s">
        <v>1705</v>
      </c>
      <c r="D1050" t="s">
        <v>996</v>
      </c>
      <c r="E1050" t="s">
        <v>2974</v>
      </c>
      <c r="F1050" t="str">
        <f t="shared" si="19"/>
        <v>RestrainedBeamMetricW360x421</v>
      </c>
      <c r="G1050">
        <v>77.3</v>
      </c>
      <c r="H1050">
        <v>3.66</v>
      </c>
      <c r="I1050">
        <v>6.44</v>
      </c>
      <c r="J1050" t="s">
        <v>801</v>
      </c>
      <c r="K1050">
        <v>4</v>
      </c>
    </row>
    <row r="1051" spans="2:11" x14ac:dyDescent="0.2">
      <c r="B1051" t="s">
        <v>801</v>
      </c>
      <c r="C1051" t="s">
        <v>1705</v>
      </c>
      <c r="D1051" t="s">
        <v>997</v>
      </c>
      <c r="E1051" t="s">
        <v>2975</v>
      </c>
      <c r="F1051" t="str">
        <f t="shared" si="19"/>
        <v>RestrainedBeamMetricW360x382</v>
      </c>
      <c r="G1051">
        <v>76.5</v>
      </c>
      <c r="H1051">
        <v>3.36</v>
      </c>
      <c r="I1051">
        <v>6.38</v>
      </c>
      <c r="J1051" t="s">
        <v>801</v>
      </c>
      <c r="K1051">
        <v>4</v>
      </c>
    </row>
    <row r="1052" spans="2:11" x14ac:dyDescent="0.2">
      <c r="B1052" t="s">
        <v>801</v>
      </c>
      <c r="C1052" t="s">
        <v>1705</v>
      </c>
      <c r="D1052" t="s">
        <v>998</v>
      </c>
      <c r="E1052" t="s">
        <v>2976</v>
      </c>
      <c r="F1052" t="str">
        <f t="shared" si="19"/>
        <v>RestrainedBeamMetricW360x347</v>
      </c>
      <c r="G1052">
        <v>75.599999999999994</v>
      </c>
      <c r="H1052">
        <v>3.08</v>
      </c>
      <c r="I1052">
        <v>6.3</v>
      </c>
      <c r="J1052" t="s">
        <v>801</v>
      </c>
      <c r="K1052">
        <v>4</v>
      </c>
    </row>
    <row r="1053" spans="2:11" x14ac:dyDescent="0.2">
      <c r="B1053" t="s">
        <v>801</v>
      </c>
      <c r="C1053" t="s">
        <v>1705</v>
      </c>
      <c r="D1053" t="s">
        <v>999</v>
      </c>
      <c r="E1053" t="s">
        <v>2977</v>
      </c>
      <c r="F1053" t="str">
        <f t="shared" si="19"/>
        <v>RestrainedBeamMetricW360x314</v>
      </c>
      <c r="G1053">
        <v>75.2</v>
      </c>
      <c r="H1053">
        <v>2.81</v>
      </c>
      <c r="I1053">
        <v>6.27</v>
      </c>
      <c r="J1053" t="s">
        <v>801</v>
      </c>
      <c r="K1053">
        <v>4</v>
      </c>
    </row>
    <row r="1054" spans="2:11" x14ac:dyDescent="0.2">
      <c r="B1054" t="s">
        <v>801</v>
      </c>
      <c r="C1054" t="s">
        <v>1705</v>
      </c>
      <c r="D1054" t="s">
        <v>1000</v>
      </c>
      <c r="E1054" t="s">
        <v>2978</v>
      </c>
      <c r="F1054" t="str">
        <f t="shared" si="19"/>
        <v>RestrainedBeamMetricW360x287</v>
      </c>
      <c r="G1054">
        <v>74.3</v>
      </c>
      <c r="H1054">
        <v>2.6</v>
      </c>
      <c r="I1054">
        <v>6.19</v>
      </c>
      <c r="J1054" t="s">
        <v>801</v>
      </c>
      <c r="K1054">
        <v>4</v>
      </c>
    </row>
    <row r="1055" spans="2:11" x14ac:dyDescent="0.2">
      <c r="B1055" t="s">
        <v>801</v>
      </c>
      <c r="C1055" t="s">
        <v>1705</v>
      </c>
      <c r="D1055" t="s">
        <v>1001</v>
      </c>
      <c r="E1055" t="s">
        <v>2979</v>
      </c>
      <c r="F1055" t="str">
        <f t="shared" si="19"/>
        <v>RestrainedBeamMetricW360x262</v>
      </c>
      <c r="G1055">
        <v>74.099999999999994</v>
      </c>
      <c r="H1055">
        <v>2.38</v>
      </c>
      <c r="I1055">
        <v>6.18</v>
      </c>
      <c r="J1055" t="s">
        <v>801</v>
      </c>
      <c r="K1055">
        <v>4</v>
      </c>
    </row>
    <row r="1056" spans="2:11" x14ac:dyDescent="0.2">
      <c r="B1056" t="s">
        <v>801</v>
      </c>
      <c r="C1056" t="s">
        <v>1705</v>
      </c>
      <c r="D1056" t="s">
        <v>1002</v>
      </c>
      <c r="E1056" t="s">
        <v>2980</v>
      </c>
      <c r="F1056" t="str">
        <f t="shared" si="19"/>
        <v>RestrainedBeamMetricW360x237</v>
      </c>
      <c r="G1056">
        <v>73.5</v>
      </c>
      <c r="H1056">
        <v>2.16</v>
      </c>
      <c r="I1056">
        <v>6.13</v>
      </c>
      <c r="J1056" t="s">
        <v>801</v>
      </c>
      <c r="K1056">
        <v>4</v>
      </c>
    </row>
    <row r="1057" spans="2:11" x14ac:dyDescent="0.2">
      <c r="B1057" t="s">
        <v>801</v>
      </c>
      <c r="C1057" t="s">
        <v>1705</v>
      </c>
      <c r="D1057" t="s">
        <v>1003</v>
      </c>
      <c r="E1057" t="s">
        <v>2981</v>
      </c>
      <c r="F1057" t="str">
        <f t="shared" si="19"/>
        <v>RestrainedBeamMetricW360x216</v>
      </c>
      <c r="G1057">
        <v>72.7</v>
      </c>
      <c r="H1057">
        <v>1.99</v>
      </c>
      <c r="I1057">
        <v>6.06</v>
      </c>
      <c r="J1057" t="s">
        <v>801</v>
      </c>
      <c r="K1057">
        <v>4</v>
      </c>
    </row>
    <row r="1058" spans="2:11" x14ac:dyDescent="0.2">
      <c r="B1058" t="s">
        <v>801</v>
      </c>
      <c r="C1058" t="s">
        <v>1705</v>
      </c>
      <c r="D1058" t="s">
        <v>1004</v>
      </c>
      <c r="E1058" t="s">
        <v>2982</v>
      </c>
      <c r="F1058" t="str">
        <f t="shared" si="19"/>
        <v>RestrainedBeamMetricW360x196</v>
      </c>
      <c r="G1058">
        <v>70</v>
      </c>
      <c r="H1058">
        <v>1.89</v>
      </c>
      <c r="I1058">
        <v>5.83</v>
      </c>
      <c r="J1058" t="s">
        <v>801</v>
      </c>
      <c r="K1058">
        <v>4</v>
      </c>
    </row>
    <row r="1059" spans="2:11" x14ac:dyDescent="0.2">
      <c r="B1059" t="s">
        <v>801</v>
      </c>
      <c r="C1059" t="s">
        <v>1705</v>
      </c>
      <c r="D1059" t="s">
        <v>1005</v>
      </c>
      <c r="E1059" t="s">
        <v>2983</v>
      </c>
      <c r="F1059" t="str">
        <f t="shared" si="19"/>
        <v>RestrainedBeamMetricW360x179</v>
      </c>
      <c r="G1059">
        <v>70.099999999999994</v>
      </c>
      <c r="H1059">
        <v>1.71</v>
      </c>
      <c r="I1059">
        <v>5.84</v>
      </c>
      <c r="J1059" t="s">
        <v>801</v>
      </c>
      <c r="K1059">
        <v>4</v>
      </c>
    </row>
    <row r="1060" spans="2:11" x14ac:dyDescent="0.2">
      <c r="B1060" t="s">
        <v>801</v>
      </c>
      <c r="C1060" t="s">
        <v>1705</v>
      </c>
      <c r="D1060" t="s">
        <v>1006</v>
      </c>
      <c r="E1060" t="s">
        <v>2984</v>
      </c>
      <c r="F1060" t="str">
        <f t="shared" si="19"/>
        <v>RestrainedBeamMetricW360x162</v>
      </c>
      <c r="G1060">
        <v>69.599999999999994</v>
      </c>
      <c r="H1060">
        <v>1.57</v>
      </c>
      <c r="I1060">
        <v>5.8</v>
      </c>
      <c r="J1060" t="s">
        <v>801</v>
      </c>
      <c r="K1060">
        <v>4</v>
      </c>
    </row>
    <row r="1061" spans="2:11" x14ac:dyDescent="0.2">
      <c r="B1061" t="s">
        <v>801</v>
      </c>
      <c r="C1061" t="s">
        <v>1705</v>
      </c>
      <c r="D1061" t="s">
        <v>1007</v>
      </c>
      <c r="E1061" t="s">
        <v>2985</v>
      </c>
      <c r="F1061" t="str">
        <f t="shared" si="19"/>
        <v>RestrainedBeamMetricW360x147</v>
      </c>
      <c r="G1061">
        <v>69.2</v>
      </c>
      <c r="H1061">
        <v>1.43</v>
      </c>
      <c r="I1061">
        <v>5.77</v>
      </c>
      <c r="J1061" t="s">
        <v>801</v>
      </c>
      <c r="K1061">
        <v>4</v>
      </c>
    </row>
    <row r="1062" spans="2:11" x14ac:dyDescent="0.2">
      <c r="B1062" t="s">
        <v>801</v>
      </c>
      <c r="C1062" t="s">
        <v>1705</v>
      </c>
      <c r="D1062" t="s">
        <v>1008</v>
      </c>
      <c r="E1062" t="s">
        <v>2986</v>
      </c>
      <c r="F1062" t="str">
        <f t="shared" si="19"/>
        <v>RestrainedBeamMetricW360x134</v>
      </c>
      <c r="G1062">
        <v>68.7</v>
      </c>
      <c r="H1062">
        <v>1.31</v>
      </c>
      <c r="I1062">
        <v>5.73</v>
      </c>
      <c r="J1062" t="s">
        <v>801</v>
      </c>
      <c r="K1062">
        <v>4</v>
      </c>
    </row>
    <row r="1063" spans="2:11" x14ac:dyDescent="0.2">
      <c r="B1063" t="s">
        <v>801</v>
      </c>
      <c r="C1063" t="s">
        <v>1705</v>
      </c>
      <c r="D1063" t="s">
        <v>1009</v>
      </c>
      <c r="E1063" t="s">
        <v>2987</v>
      </c>
      <c r="F1063" t="str">
        <f t="shared" si="19"/>
        <v>RestrainedBeamMetricW360x122</v>
      </c>
      <c r="G1063">
        <v>56.5</v>
      </c>
      <c r="H1063">
        <v>1.45</v>
      </c>
      <c r="I1063">
        <v>4.71</v>
      </c>
      <c r="J1063" t="s">
        <v>801</v>
      </c>
      <c r="K1063">
        <v>4</v>
      </c>
    </row>
    <row r="1064" spans="2:11" x14ac:dyDescent="0.2">
      <c r="B1064" t="s">
        <v>801</v>
      </c>
      <c r="C1064" t="s">
        <v>1705</v>
      </c>
      <c r="D1064" t="s">
        <v>1010</v>
      </c>
      <c r="E1064" t="s">
        <v>2988</v>
      </c>
      <c r="F1064" t="str">
        <f t="shared" si="19"/>
        <v>RestrainedBeamMetricW360x110</v>
      </c>
      <c r="G1064">
        <v>56.2</v>
      </c>
      <c r="H1064">
        <v>1.32</v>
      </c>
      <c r="I1064">
        <v>4.68</v>
      </c>
      <c r="J1064" t="s">
        <v>801</v>
      </c>
      <c r="K1064">
        <v>4</v>
      </c>
    </row>
    <row r="1065" spans="2:11" x14ac:dyDescent="0.2">
      <c r="B1065" t="s">
        <v>801</v>
      </c>
      <c r="C1065" t="s">
        <v>1705</v>
      </c>
      <c r="D1065" t="s">
        <v>1011</v>
      </c>
      <c r="E1065" t="s">
        <v>2989</v>
      </c>
      <c r="F1065" t="str">
        <f t="shared" si="19"/>
        <v>RestrainedBeamMetricW360x101</v>
      </c>
      <c r="G1065">
        <v>55.7</v>
      </c>
      <c r="H1065">
        <v>1.22</v>
      </c>
      <c r="I1065">
        <v>4.6399999999999997</v>
      </c>
      <c r="J1065" t="s">
        <v>801</v>
      </c>
      <c r="K1065">
        <v>4</v>
      </c>
    </row>
    <row r="1066" spans="2:11" x14ac:dyDescent="0.2">
      <c r="B1066" t="s">
        <v>801</v>
      </c>
      <c r="C1066" t="s">
        <v>1705</v>
      </c>
      <c r="D1066" t="s">
        <v>1012</v>
      </c>
      <c r="E1066" t="s">
        <v>2990</v>
      </c>
      <c r="F1066" t="str">
        <f t="shared" si="19"/>
        <v>RestrainedBeamMetricW360x91</v>
      </c>
      <c r="G1066">
        <v>55.7</v>
      </c>
      <c r="H1066">
        <v>1.1000000000000001</v>
      </c>
      <c r="I1066">
        <v>4.6399999999999997</v>
      </c>
      <c r="J1066" t="s">
        <v>801</v>
      </c>
      <c r="K1066">
        <v>4</v>
      </c>
    </row>
    <row r="1067" spans="2:11" x14ac:dyDescent="0.2">
      <c r="B1067" t="s">
        <v>801</v>
      </c>
      <c r="C1067" t="s">
        <v>1705</v>
      </c>
      <c r="D1067" t="s">
        <v>1013</v>
      </c>
      <c r="E1067" t="s">
        <v>2991</v>
      </c>
      <c r="F1067" t="str">
        <f t="shared" si="19"/>
        <v>RestrainedBeamMetricW360x79</v>
      </c>
      <c r="G1067">
        <v>49.8</v>
      </c>
      <c r="H1067">
        <v>1.06</v>
      </c>
      <c r="I1067">
        <v>4.1500000000000004</v>
      </c>
      <c r="J1067" t="s">
        <v>801</v>
      </c>
      <c r="K1067">
        <v>4</v>
      </c>
    </row>
    <row r="1068" spans="2:11" x14ac:dyDescent="0.2">
      <c r="B1068" t="s">
        <v>801</v>
      </c>
      <c r="C1068" t="s">
        <v>1705</v>
      </c>
      <c r="D1068" t="s">
        <v>1014</v>
      </c>
      <c r="E1068" t="s">
        <v>2992</v>
      </c>
      <c r="F1068" t="str">
        <f t="shared" si="19"/>
        <v>RestrainedBeamMetricW360x72</v>
      </c>
      <c r="G1068">
        <v>49.5</v>
      </c>
      <c r="H1068">
        <v>0.97</v>
      </c>
      <c r="I1068">
        <v>4.13</v>
      </c>
      <c r="J1068" t="s">
        <v>801</v>
      </c>
      <c r="K1068">
        <v>4</v>
      </c>
    </row>
    <row r="1069" spans="2:11" x14ac:dyDescent="0.2">
      <c r="B1069" t="s">
        <v>801</v>
      </c>
      <c r="C1069" t="s">
        <v>1705</v>
      </c>
      <c r="D1069" t="s">
        <v>1015</v>
      </c>
      <c r="E1069" t="s">
        <v>2993</v>
      </c>
      <c r="F1069" t="str">
        <f t="shared" si="19"/>
        <v>RestrainedBeamMetricW360x64</v>
      </c>
      <c r="G1069">
        <v>49.2</v>
      </c>
      <c r="H1069">
        <v>0.874</v>
      </c>
      <c r="I1069">
        <v>4.0999999999999996</v>
      </c>
      <c r="J1069" t="s">
        <v>801</v>
      </c>
      <c r="K1069">
        <v>4</v>
      </c>
    </row>
    <row r="1070" spans="2:11" x14ac:dyDescent="0.2">
      <c r="B1070" t="s">
        <v>801</v>
      </c>
      <c r="C1070" t="s">
        <v>1705</v>
      </c>
      <c r="D1070" t="s">
        <v>1016</v>
      </c>
      <c r="E1070" t="s">
        <v>2994</v>
      </c>
      <c r="F1070" t="str">
        <f t="shared" ref="F1070:F1133" si="20">SUBSTITUTE(B1070&amp;C1070&amp;E1070," ","")</f>
        <v>RestrainedBeamMetricW360x57</v>
      </c>
      <c r="G1070">
        <v>47</v>
      </c>
      <c r="H1070">
        <v>0.80900000000000005</v>
      </c>
      <c r="I1070">
        <v>3.92</v>
      </c>
      <c r="J1070" t="s">
        <v>801</v>
      </c>
      <c r="K1070">
        <v>4</v>
      </c>
    </row>
    <row r="1071" spans="2:11" x14ac:dyDescent="0.2">
      <c r="B1071" t="s">
        <v>801</v>
      </c>
      <c r="C1071" t="s">
        <v>1705</v>
      </c>
      <c r="D1071" t="s">
        <v>1017</v>
      </c>
      <c r="E1071" t="s">
        <v>2995</v>
      </c>
      <c r="F1071" t="str">
        <f t="shared" si="20"/>
        <v>RestrainedBeamMetricW360x51</v>
      </c>
      <c r="G1071">
        <v>46.9</v>
      </c>
      <c r="H1071">
        <v>0.72499999999999998</v>
      </c>
      <c r="I1071">
        <v>3.91</v>
      </c>
      <c r="J1071" t="s">
        <v>801</v>
      </c>
      <c r="K1071">
        <v>4</v>
      </c>
    </row>
    <row r="1072" spans="2:11" x14ac:dyDescent="0.2">
      <c r="B1072" t="s">
        <v>801</v>
      </c>
      <c r="C1072" t="s">
        <v>1705</v>
      </c>
      <c r="D1072" t="s">
        <v>1018</v>
      </c>
      <c r="E1072" t="s">
        <v>2996</v>
      </c>
      <c r="F1072" t="str">
        <f t="shared" si="20"/>
        <v>RestrainedBeamMetricW360x45</v>
      </c>
      <c r="G1072">
        <v>46.6</v>
      </c>
      <c r="H1072">
        <v>0.64400000000000002</v>
      </c>
      <c r="I1072">
        <v>3.88</v>
      </c>
      <c r="J1072" t="s">
        <v>801</v>
      </c>
      <c r="K1072">
        <v>4</v>
      </c>
    </row>
    <row r="1073" spans="2:11" x14ac:dyDescent="0.2">
      <c r="B1073" t="s">
        <v>801</v>
      </c>
      <c r="C1073" t="s">
        <v>1705</v>
      </c>
      <c r="D1073" t="s">
        <v>1019</v>
      </c>
      <c r="E1073" t="s">
        <v>2997</v>
      </c>
      <c r="F1073" t="str">
        <f t="shared" si="20"/>
        <v>RestrainedBeamMetricW360x39</v>
      </c>
      <c r="G1073">
        <v>41.4</v>
      </c>
      <c r="H1073">
        <v>0.628</v>
      </c>
      <c r="I1073">
        <v>3.45</v>
      </c>
      <c r="J1073" t="s">
        <v>801</v>
      </c>
      <c r="K1073">
        <v>4</v>
      </c>
    </row>
    <row r="1074" spans="2:11" x14ac:dyDescent="0.2">
      <c r="B1074" t="s">
        <v>801</v>
      </c>
      <c r="C1074" t="s">
        <v>1705</v>
      </c>
      <c r="D1074" t="s">
        <v>1020</v>
      </c>
      <c r="E1074" t="s">
        <v>2998</v>
      </c>
      <c r="F1074" t="str">
        <f t="shared" si="20"/>
        <v>RestrainedBeamMetricW360x33</v>
      </c>
      <c r="G1074">
        <v>41.2</v>
      </c>
      <c r="H1074">
        <v>0.53400000000000003</v>
      </c>
      <c r="I1074">
        <v>3.43</v>
      </c>
      <c r="J1074" t="s">
        <v>801</v>
      </c>
      <c r="K1074">
        <v>4</v>
      </c>
    </row>
    <row r="1075" spans="2:11" x14ac:dyDescent="0.2">
      <c r="B1075" t="s">
        <v>801</v>
      </c>
      <c r="C1075" t="s">
        <v>1705</v>
      </c>
      <c r="D1075" t="s">
        <v>1021</v>
      </c>
      <c r="E1075" t="s">
        <v>2999</v>
      </c>
      <c r="F1075" t="str">
        <f t="shared" si="20"/>
        <v>RestrainedBeamMetricW310x500</v>
      </c>
      <c r="G1075">
        <v>69.3</v>
      </c>
      <c r="H1075">
        <v>4.8499999999999996</v>
      </c>
      <c r="I1075">
        <v>5.78</v>
      </c>
      <c r="J1075" t="s">
        <v>801</v>
      </c>
      <c r="K1075">
        <v>4</v>
      </c>
    </row>
    <row r="1076" spans="2:11" x14ac:dyDescent="0.2">
      <c r="B1076" t="s">
        <v>801</v>
      </c>
      <c r="C1076" t="s">
        <v>1705</v>
      </c>
      <c r="D1076" t="s">
        <v>1022</v>
      </c>
      <c r="E1076" t="s">
        <v>3000</v>
      </c>
      <c r="F1076" t="str">
        <f t="shared" si="20"/>
        <v>RestrainedBeamMetricW310x454</v>
      </c>
      <c r="G1076">
        <v>67.900000000000006</v>
      </c>
      <c r="H1076">
        <v>4.49</v>
      </c>
      <c r="I1076">
        <v>5.66</v>
      </c>
      <c r="J1076" t="s">
        <v>801</v>
      </c>
      <c r="K1076">
        <v>4</v>
      </c>
    </row>
    <row r="1077" spans="2:11" x14ac:dyDescent="0.2">
      <c r="B1077" t="s">
        <v>801</v>
      </c>
      <c r="C1077" t="s">
        <v>1705</v>
      </c>
      <c r="D1077" t="s">
        <v>1023</v>
      </c>
      <c r="E1077" t="s">
        <v>3001</v>
      </c>
      <c r="F1077" t="str">
        <f t="shared" si="20"/>
        <v>RestrainedBeamMetricW310x415</v>
      </c>
      <c r="G1077">
        <v>66.599999999999994</v>
      </c>
      <c r="H1077">
        <v>4.1900000000000004</v>
      </c>
      <c r="I1077">
        <v>5.55</v>
      </c>
      <c r="J1077" t="s">
        <v>801</v>
      </c>
      <c r="K1077">
        <v>4</v>
      </c>
    </row>
    <row r="1078" spans="2:11" x14ac:dyDescent="0.2">
      <c r="B1078" t="s">
        <v>801</v>
      </c>
      <c r="C1078" t="s">
        <v>1705</v>
      </c>
      <c r="D1078" t="s">
        <v>1024</v>
      </c>
      <c r="E1078" t="s">
        <v>3002</v>
      </c>
      <c r="F1078" t="str">
        <f t="shared" si="20"/>
        <v>RestrainedBeamMetricW310x375</v>
      </c>
      <c r="G1078">
        <v>65.7</v>
      </c>
      <c r="H1078">
        <v>3.84</v>
      </c>
      <c r="I1078">
        <v>5.48</v>
      </c>
      <c r="J1078" t="s">
        <v>801</v>
      </c>
      <c r="K1078">
        <v>4</v>
      </c>
    </row>
    <row r="1079" spans="2:11" x14ac:dyDescent="0.2">
      <c r="B1079" t="s">
        <v>801</v>
      </c>
      <c r="C1079" t="s">
        <v>1705</v>
      </c>
      <c r="D1079" t="s">
        <v>1025</v>
      </c>
      <c r="E1079" t="s">
        <v>3003</v>
      </c>
      <c r="F1079" t="str">
        <f t="shared" si="20"/>
        <v>RestrainedBeamMetricW310x342</v>
      </c>
      <c r="G1079">
        <v>64.7</v>
      </c>
      <c r="H1079">
        <v>3.55</v>
      </c>
      <c r="I1079">
        <v>5.39</v>
      </c>
      <c r="J1079" t="s">
        <v>801</v>
      </c>
      <c r="K1079">
        <v>4</v>
      </c>
    </row>
    <row r="1080" spans="2:11" x14ac:dyDescent="0.2">
      <c r="B1080" t="s">
        <v>801</v>
      </c>
      <c r="C1080" t="s">
        <v>1705</v>
      </c>
      <c r="D1080" t="s">
        <v>1026</v>
      </c>
      <c r="E1080" t="s">
        <v>3004</v>
      </c>
      <c r="F1080" t="str">
        <f t="shared" si="20"/>
        <v>RestrainedBeamMetricW310x313</v>
      </c>
      <c r="G1080">
        <v>64.2</v>
      </c>
      <c r="H1080">
        <v>3.27</v>
      </c>
      <c r="I1080">
        <v>5.35</v>
      </c>
      <c r="J1080" t="s">
        <v>801</v>
      </c>
      <c r="K1080">
        <v>4</v>
      </c>
    </row>
    <row r="1081" spans="2:11" x14ac:dyDescent="0.2">
      <c r="B1081" t="s">
        <v>801</v>
      </c>
      <c r="C1081" t="s">
        <v>1705</v>
      </c>
      <c r="D1081" t="s">
        <v>1027</v>
      </c>
      <c r="E1081" t="s">
        <v>3005</v>
      </c>
      <c r="F1081" t="str">
        <f t="shared" si="20"/>
        <v>RestrainedBeamMetricW310x283</v>
      </c>
      <c r="G1081">
        <v>63.4</v>
      </c>
      <c r="H1081">
        <v>3</v>
      </c>
      <c r="I1081">
        <v>5.28</v>
      </c>
      <c r="J1081" t="s">
        <v>801</v>
      </c>
      <c r="K1081">
        <v>4</v>
      </c>
    </row>
    <row r="1082" spans="2:11" x14ac:dyDescent="0.2">
      <c r="B1082" t="s">
        <v>801</v>
      </c>
      <c r="C1082" t="s">
        <v>1705</v>
      </c>
      <c r="D1082" t="s">
        <v>1028</v>
      </c>
      <c r="E1082" t="s">
        <v>3006</v>
      </c>
      <c r="F1082" t="str">
        <f t="shared" si="20"/>
        <v>RestrainedBeamMetricW310x253</v>
      </c>
      <c r="G1082">
        <v>62.6</v>
      </c>
      <c r="H1082">
        <v>2.72</v>
      </c>
      <c r="I1082">
        <v>5.22</v>
      </c>
      <c r="J1082" t="s">
        <v>801</v>
      </c>
      <c r="K1082">
        <v>4</v>
      </c>
    </row>
    <row r="1083" spans="2:11" x14ac:dyDescent="0.2">
      <c r="B1083" t="s">
        <v>801</v>
      </c>
      <c r="C1083" t="s">
        <v>1705</v>
      </c>
      <c r="D1083" t="s">
        <v>1029</v>
      </c>
      <c r="E1083" t="s">
        <v>3007</v>
      </c>
      <c r="F1083" t="str">
        <f t="shared" si="20"/>
        <v>RestrainedBeamMetricW310x225</v>
      </c>
      <c r="G1083">
        <v>62.1</v>
      </c>
      <c r="H1083">
        <v>2.4500000000000002</v>
      </c>
      <c r="I1083">
        <v>5.18</v>
      </c>
      <c r="J1083" t="s">
        <v>801</v>
      </c>
      <c r="K1083">
        <v>4</v>
      </c>
    </row>
    <row r="1084" spans="2:11" x14ac:dyDescent="0.2">
      <c r="B1084" t="s">
        <v>801</v>
      </c>
      <c r="C1084" t="s">
        <v>1705</v>
      </c>
      <c r="D1084" t="s">
        <v>1030</v>
      </c>
      <c r="E1084" t="s">
        <v>3008</v>
      </c>
      <c r="F1084" t="str">
        <f t="shared" si="20"/>
        <v>RestrainedBeamMetricW310x202</v>
      </c>
      <c r="G1084">
        <v>60.9</v>
      </c>
      <c r="H1084">
        <v>2.23</v>
      </c>
      <c r="I1084">
        <v>5.08</v>
      </c>
      <c r="J1084" t="s">
        <v>801</v>
      </c>
      <c r="K1084">
        <v>4</v>
      </c>
    </row>
    <row r="1085" spans="2:11" x14ac:dyDescent="0.2">
      <c r="B1085" t="s">
        <v>801</v>
      </c>
      <c r="C1085" t="s">
        <v>1705</v>
      </c>
      <c r="D1085" t="s">
        <v>1031</v>
      </c>
      <c r="E1085" t="s">
        <v>3009</v>
      </c>
      <c r="F1085" t="str">
        <f t="shared" si="20"/>
        <v>RestrainedBeamMetricW310x179</v>
      </c>
      <c r="G1085">
        <v>60.4</v>
      </c>
      <c r="H1085">
        <v>1.99</v>
      </c>
      <c r="I1085">
        <v>5.03</v>
      </c>
      <c r="J1085" t="s">
        <v>801</v>
      </c>
      <c r="K1085">
        <v>4</v>
      </c>
    </row>
    <row r="1086" spans="2:11" x14ac:dyDescent="0.2">
      <c r="B1086" t="s">
        <v>801</v>
      </c>
      <c r="C1086" t="s">
        <v>1705</v>
      </c>
      <c r="D1086" t="s">
        <v>1032</v>
      </c>
      <c r="E1086" t="s">
        <v>3010</v>
      </c>
      <c r="F1086" t="str">
        <f t="shared" si="20"/>
        <v>RestrainedBeamMetricW310x158</v>
      </c>
      <c r="G1086">
        <v>59.9</v>
      </c>
      <c r="H1086">
        <v>1.77</v>
      </c>
      <c r="I1086">
        <v>4.99</v>
      </c>
      <c r="J1086" t="s">
        <v>801</v>
      </c>
      <c r="K1086">
        <v>4</v>
      </c>
    </row>
    <row r="1087" spans="2:11" x14ac:dyDescent="0.2">
      <c r="B1087" t="s">
        <v>801</v>
      </c>
      <c r="C1087" t="s">
        <v>1705</v>
      </c>
      <c r="D1087" t="s">
        <v>1033</v>
      </c>
      <c r="E1087" t="s">
        <v>3011</v>
      </c>
      <c r="F1087" t="str">
        <f t="shared" si="20"/>
        <v>RestrainedBeamMetricW310x143</v>
      </c>
      <c r="G1087">
        <v>59.7</v>
      </c>
      <c r="H1087">
        <v>1.61</v>
      </c>
      <c r="I1087">
        <v>4.9800000000000004</v>
      </c>
      <c r="J1087" t="s">
        <v>801</v>
      </c>
      <c r="K1087">
        <v>4</v>
      </c>
    </row>
    <row r="1088" spans="2:11" x14ac:dyDescent="0.2">
      <c r="B1088" t="s">
        <v>801</v>
      </c>
      <c r="C1088" t="s">
        <v>1705</v>
      </c>
      <c r="D1088" t="s">
        <v>1034</v>
      </c>
      <c r="E1088" t="s">
        <v>3012</v>
      </c>
      <c r="F1088" t="str">
        <f t="shared" si="20"/>
        <v>RestrainedBeamMetricW310x129</v>
      </c>
      <c r="G1088">
        <v>59.1</v>
      </c>
      <c r="H1088">
        <v>1.47</v>
      </c>
      <c r="I1088">
        <v>4.93</v>
      </c>
      <c r="J1088" t="s">
        <v>801</v>
      </c>
      <c r="K1088">
        <v>4</v>
      </c>
    </row>
    <row r="1089" spans="2:11" x14ac:dyDescent="0.2">
      <c r="B1089" t="s">
        <v>801</v>
      </c>
      <c r="C1089" t="s">
        <v>1705</v>
      </c>
      <c r="D1089" t="s">
        <v>1035</v>
      </c>
      <c r="E1089" t="s">
        <v>3013</v>
      </c>
      <c r="F1089" t="str">
        <f t="shared" si="20"/>
        <v>RestrainedBeamMetricW310x117</v>
      </c>
      <c r="G1089">
        <v>58.8</v>
      </c>
      <c r="H1089">
        <v>1.34</v>
      </c>
      <c r="I1089">
        <v>4.9000000000000004</v>
      </c>
      <c r="J1089" t="s">
        <v>801</v>
      </c>
      <c r="K1089">
        <v>4</v>
      </c>
    </row>
    <row r="1090" spans="2:11" x14ac:dyDescent="0.2">
      <c r="B1090" t="s">
        <v>801</v>
      </c>
      <c r="C1090" t="s">
        <v>1705</v>
      </c>
      <c r="D1090" t="s">
        <v>1036</v>
      </c>
      <c r="E1090" t="s">
        <v>3014</v>
      </c>
      <c r="F1090" t="str">
        <f t="shared" si="20"/>
        <v>RestrainedBeamMetricW310x107</v>
      </c>
      <c r="G1090">
        <v>58.3</v>
      </c>
      <c r="H1090">
        <v>1.23</v>
      </c>
      <c r="I1090">
        <v>4.8600000000000003</v>
      </c>
      <c r="J1090" t="s">
        <v>801</v>
      </c>
      <c r="K1090">
        <v>4</v>
      </c>
    </row>
    <row r="1091" spans="2:11" x14ac:dyDescent="0.2">
      <c r="B1091" t="s">
        <v>801</v>
      </c>
      <c r="C1091" t="s">
        <v>1705</v>
      </c>
      <c r="D1091" t="s">
        <v>1037</v>
      </c>
      <c r="E1091" t="s">
        <v>3015</v>
      </c>
      <c r="F1091" t="str">
        <f t="shared" si="20"/>
        <v>RestrainedBeamMetricW310x97</v>
      </c>
      <c r="G1091">
        <v>58.3</v>
      </c>
      <c r="H1091">
        <v>1.1100000000000001</v>
      </c>
      <c r="I1091">
        <v>4.8600000000000003</v>
      </c>
      <c r="J1091" t="s">
        <v>801</v>
      </c>
      <c r="K1091">
        <v>4</v>
      </c>
    </row>
    <row r="1092" spans="2:11" x14ac:dyDescent="0.2">
      <c r="B1092" t="s">
        <v>801</v>
      </c>
      <c r="C1092" t="s">
        <v>1705</v>
      </c>
      <c r="D1092" t="s">
        <v>1038</v>
      </c>
      <c r="E1092" t="s">
        <v>3016</v>
      </c>
      <c r="F1092" t="str">
        <f t="shared" si="20"/>
        <v>RestrainedBeamMetricW310x86</v>
      </c>
      <c r="G1092">
        <v>52.7</v>
      </c>
      <c r="H1092">
        <v>1.1000000000000001</v>
      </c>
      <c r="I1092">
        <v>4.3899999999999997</v>
      </c>
      <c r="J1092" t="s">
        <v>801</v>
      </c>
      <c r="K1092">
        <v>4</v>
      </c>
    </row>
    <row r="1093" spans="2:11" x14ac:dyDescent="0.2">
      <c r="B1093" t="s">
        <v>801</v>
      </c>
      <c r="C1093" t="s">
        <v>1705</v>
      </c>
      <c r="D1093" t="s">
        <v>1039</v>
      </c>
      <c r="E1093" t="s">
        <v>3017</v>
      </c>
      <c r="F1093" t="str">
        <f t="shared" si="20"/>
        <v>RestrainedBeamMetricW310x79</v>
      </c>
      <c r="G1093">
        <v>52</v>
      </c>
      <c r="H1093">
        <v>1.02</v>
      </c>
      <c r="I1093">
        <v>4.33</v>
      </c>
      <c r="J1093" t="s">
        <v>801</v>
      </c>
      <c r="K1093">
        <v>4</v>
      </c>
    </row>
    <row r="1094" spans="2:11" x14ac:dyDescent="0.2">
      <c r="B1094" t="s">
        <v>801</v>
      </c>
      <c r="C1094" t="s">
        <v>1705</v>
      </c>
      <c r="D1094" t="s">
        <v>1040</v>
      </c>
      <c r="E1094" t="s">
        <v>3018</v>
      </c>
      <c r="F1094" t="str">
        <f t="shared" si="20"/>
        <v>RestrainedBeamMetricW310x74</v>
      </c>
      <c r="G1094">
        <v>47</v>
      </c>
      <c r="H1094">
        <v>1.06</v>
      </c>
      <c r="I1094">
        <v>3.92</v>
      </c>
      <c r="J1094" t="s">
        <v>801</v>
      </c>
      <c r="K1094">
        <v>4</v>
      </c>
    </row>
    <row r="1095" spans="2:11" x14ac:dyDescent="0.2">
      <c r="B1095" t="s">
        <v>801</v>
      </c>
      <c r="C1095" t="s">
        <v>1705</v>
      </c>
      <c r="D1095" t="s">
        <v>1041</v>
      </c>
      <c r="E1095" t="s">
        <v>3019</v>
      </c>
      <c r="F1095" t="str">
        <f t="shared" si="20"/>
        <v>RestrainedBeamMetricW310x67</v>
      </c>
      <c r="G1095">
        <v>46.2</v>
      </c>
      <c r="H1095">
        <v>0.97399999999999998</v>
      </c>
      <c r="I1095">
        <v>3.85</v>
      </c>
      <c r="J1095" t="s">
        <v>801</v>
      </c>
      <c r="K1095">
        <v>4</v>
      </c>
    </row>
    <row r="1096" spans="2:11" x14ac:dyDescent="0.2">
      <c r="B1096" t="s">
        <v>801</v>
      </c>
      <c r="C1096" t="s">
        <v>1705</v>
      </c>
      <c r="D1096" t="s">
        <v>1042</v>
      </c>
      <c r="E1096" t="s">
        <v>3020</v>
      </c>
      <c r="F1096" t="str">
        <f t="shared" si="20"/>
        <v>RestrainedBeamMetricW310x60</v>
      </c>
      <c r="G1096">
        <v>46.5</v>
      </c>
      <c r="H1096">
        <v>0.86</v>
      </c>
      <c r="I1096">
        <v>3.88</v>
      </c>
      <c r="J1096" t="s">
        <v>801</v>
      </c>
      <c r="K1096">
        <v>4</v>
      </c>
    </row>
    <row r="1097" spans="2:11" x14ac:dyDescent="0.2">
      <c r="B1097" t="s">
        <v>801</v>
      </c>
      <c r="C1097" t="s">
        <v>1705</v>
      </c>
      <c r="D1097" t="s">
        <v>1043</v>
      </c>
      <c r="E1097" t="s">
        <v>3021</v>
      </c>
      <c r="F1097" t="str">
        <f t="shared" si="20"/>
        <v>RestrainedBeamMetricW310x52</v>
      </c>
      <c r="G1097">
        <v>43.2</v>
      </c>
      <c r="H1097">
        <v>0.81</v>
      </c>
      <c r="I1097">
        <v>3.6</v>
      </c>
      <c r="J1097" t="s">
        <v>801</v>
      </c>
      <c r="K1097">
        <v>4</v>
      </c>
    </row>
    <row r="1098" spans="2:11" x14ac:dyDescent="0.2">
      <c r="B1098" t="s">
        <v>801</v>
      </c>
      <c r="C1098" t="s">
        <v>1705</v>
      </c>
      <c r="D1098" t="s">
        <v>1044</v>
      </c>
      <c r="E1098" t="s">
        <v>3022</v>
      </c>
      <c r="F1098" t="str">
        <f t="shared" si="20"/>
        <v>RestrainedBeamMetricW310x45</v>
      </c>
      <c r="G1098">
        <v>42.9</v>
      </c>
      <c r="H1098">
        <v>0.69899999999999995</v>
      </c>
      <c r="I1098">
        <v>3.58</v>
      </c>
      <c r="J1098" t="s">
        <v>801</v>
      </c>
      <c r="K1098">
        <v>4</v>
      </c>
    </row>
    <row r="1099" spans="2:11" x14ac:dyDescent="0.2">
      <c r="B1099" t="s">
        <v>801</v>
      </c>
      <c r="C1099" t="s">
        <v>1705</v>
      </c>
      <c r="D1099" t="s">
        <v>1045</v>
      </c>
      <c r="E1099" t="s">
        <v>3023</v>
      </c>
      <c r="F1099" t="str">
        <f t="shared" si="20"/>
        <v>RestrainedBeamMetricW310x39</v>
      </c>
      <c r="G1099">
        <v>42.5</v>
      </c>
      <c r="H1099">
        <v>0.61199999999999999</v>
      </c>
      <c r="I1099">
        <v>3.54</v>
      </c>
      <c r="J1099" t="s">
        <v>801</v>
      </c>
      <c r="K1099">
        <v>4</v>
      </c>
    </row>
    <row r="1100" spans="2:11" x14ac:dyDescent="0.2">
      <c r="B1100" t="s">
        <v>801</v>
      </c>
      <c r="C1100" t="s">
        <v>1705</v>
      </c>
      <c r="D1100" t="s">
        <v>1046</v>
      </c>
      <c r="E1100" t="s">
        <v>3024</v>
      </c>
      <c r="F1100" t="str">
        <f t="shared" si="20"/>
        <v>RestrainedBeamMetricW310x33</v>
      </c>
      <c r="G1100">
        <v>35.299999999999997</v>
      </c>
      <c r="H1100">
        <v>0.623</v>
      </c>
      <c r="I1100">
        <v>2.94</v>
      </c>
      <c r="J1100" t="s">
        <v>801</v>
      </c>
      <c r="K1100">
        <v>4</v>
      </c>
    </row>
    <row r="1101" spans="2:11" x14ac:dyDescent="0.2">
      <c r="B1101" t="s">
        <v>801</v>
      </c>
      <c r="C1101" t="s">
        <v>1705</v>
      </c>
      <c r="D1101" t="s">
        <v>1047</v>
      </c>
      <c r="E1101" t="s">
        <v>3025</v>
      </c>
      <c r="F1101" t="str">
        <f t="shared" si="20"/>
        <v>RestrainedBeamMetricW310x28</v>
      </c>
      <c r="G1101">
        <v>35.200000000000003</v>
      </c>
      <c r="H1101">
        <v>0.54</v>
      </c>
      <c r="I1101">
        <v>2.93</v>
      </c>
      <c r="J1101" t="s">
        <v>801</v>
      </c>
      <c r="K1101">
        <v>4</v>
      </c>
    </row>
    <row r="1102" spans="2:11" x14ac:dyDescent="0.2">
      <c r="B1102" t="s">
        <v>801</v>
      </c>
      <c r="C1102" t="s">
        <v>1705</v>
      </c>
      <c r="D1102" t="s">
        <v>1048</v>
      </c>
      <c r="E1102" t="s">
        <v>3026</v>
      </c>
      <c r="F1102" t="str">
        <f t="shared" si="20"/>
        <v>RestrainedBeamMetricW310x24</v>
      </c>
      <c r="G1102">
        <v>35</v>
      </c>
      <c r="H1102">
        <v>0.45700000000000002</v>
      </c>
      <c r="I1102">
        <v>2.92</v>
      </c>
      <c r="J1102" t="s">
        <v>801</v>
      </c>
      <c r="K1102">
        <v>4</v>
      </c>
    </row>
    <row r="1103" spans="2:11" x14ac:dyDescent="0.2">
      <c r="B1103" t="s">
        <v>801</v>
      </c>
      <c r="C1103" t="s">
        <v>1705</v>
      </c>
      <c r="D1103" t="s">
        <v>1049</v>
      </c>
      <c r="E1103" t="s">
        <v>3027</v>
      </c>
      <c r="F1103" t="str">
        <f t="shared" si="20"/>
        <v>RestrainedBeamMetricW310x25</v>
      </c>
      <c r="G1103">
        <v>34.6</v>
      </c>
      <c r="H1103">
        <v>0.40500000000000003</v>
      </c>
      <c r="I1103">
        <v>2.88</v>
      </c>
      <c r="J1103" t="s">
        <v>801</v>
      </c>
      <c r="K1103">
        <v>4</v>
      </c>
    </row>
    <row r="1104" spans="2:11" x14ac:dyDescent="0.2">
      <c r="B1104" t="s">
        <v>801</v>
      </c>
      <c r="C1104" t="s">
        <v>1705</v>
      </c>
      <c r="D1104" t="s">
        <v>1050</v>
      </c>
      <c r="E1104" t="s">
        <v>3028</v>
      </c>
      <c r="F1104" t="str">
        <f t="shared" si="20"/>
        <v>RestrainedBeamMetricW250x167</v>
      </c>
      <c r="G1104">
        <v>51.5</v>
      </c>
      <c r="H1104">
        <v>2.17</v>
      </c>
      <c r="I1104">
        <v>4.29</v>
      </c>
      <c r="J1104" t="s">
        <v>801</v>
      </c>
      <c r="K1104">
        <v>4</v>
      </c>
    </row>
    <row r="1105" spans="2:11" x14ac:dyDescent="0.2">
      <c r="B1105" t="s">
        <v>801</v>
      </c>
      <c r="C1105" t="s">
        <v>1705</v>
      </c>
      <c r="D1105" t="s">
        <v>1051</v>
      </c>
      <c r="E1105" t="s">
        <v>3029</v>
      </c>
      <c r="F1105" t="str">
        <f t="shared" si="20"/>
        <v>RestrainedBeamMetricW250x149</v>
      </c>
      <c r="G1105">
        <v>50.7</v>
      </c>
      <c r="H1105">
        <v>1.97</v>
      </c>
      <c r="I1105">
        <v>4.2300000000000004</v>
      </c>
      <c r="J1105" t="s">
        <v>801</v>
      </c>
      <c r="K1105">
        <v>4</v>
      </c>
    </row>
    <row r="1106" spans="2:11" x14ac:dyDescent="0.2">
      <c r="B1106" t="s">
        <v>801</v>
      </c>
      <c r="C1106" t="s">
        <v>1705</v>
      </c>
      <c r="D1106" t="s">
        <v>1052</v>
      </c>
      <c r="E1106" t="s">
        <v>3030</v>
      </c>
      <c r="F1106" t="str">
        <f t="shared" si="20"/>
        <v>RestrainedBeamMetricW250x131</v>
      </c>
      <c r="G1106">
        <v>50.5</v>
      </c>
      <c r="H1106">
        <v>1.74</v>
      </c>
      <c r="I1106">
        <v>4.21</v>
      </c>
      <c r="J1106" t="s">
        <v>801</v>
      </c>
      <c r="K1106">
        <v>4</v>
      </c>
    </row>
    <row r="1107" spans="2:11" x14ac:dyDescent="0.2">
      <c r="B1107" t="s">
        <v>801</v>
      </c>
      <c r="C1107" t="s">
        <v>1705</v>
      </c>
      <c r="D1107" t="s">
        <v>1053</v>
      </c>
      <c r="E1107" t="s">
        <v>3031</v>
      </c>
      <c r="F1107" t="str">
        <f t="shared" si="20"/>
        <v>RestrainedBeamMetricW250x115</v>
      </c>
      <c r="G1107">
        <v>49.9</v>
      </c>
      <c r="H1107">
        <v>1.54</v>
      </c>
      <c r="I1107">
        <v>4.16</v>
      </c>
      <c r="J1107" t="s">
        <v>801</v>
      </c>
      <c r="K1107">
        <v>4</v>
      </c>
    </row>
    <row r="1108" spans="2:11" x14ac:dyDescent="0.2">
      <c r="B1108" t="s">
        <v>801</v>
      </c>
      <c r="C1108" t="s">
        <v>1705</v>
      </c>
      <c r="D1108" t="s">
        <v>1054</v>
      </c>
      <c r="E1108" t="s">
        <v>3032</v>
      </c>
      <c r="F1108" t="str">
        <f t="shared" si="20"/>
        <v>RestrainedBeamMetricW250x101</v>
      </c>
      <c r="G1108">
        <v>49.1</v>
      </c>
      <c r="H1108">
        <v>1.38</v>
      </c>
      <c r="I1108">
        <v>4.09</v>
      </c>
      <c r="J1108" t="s">
        <v>801</v>
      </c>
      <c r="K1108">
        <v>4</v>
      </c>
    </row>
    <row r="1109" spans="2:11" x14ac:dyDescent="0.2">
      <c r="B1109" t="s">
        <v>801</v>
      </c>
      <c r="C1109" t="s">
        <v>1705</v>
      </c>
      <c r="D1109" t="s">
        <v>1055</v>
      </c>
      <c r="E1109" t="s">
        <v>3033</v>
      </c>
      <c r="F1109" t="str">
        <f t="shared" si="20"/>
        <v>RestrainedBeamMetricW250x89</v>
      </c>
      <c r="G1109">
        <v>49.1</v>
      </c>
      <c r="H1109">
        <v>1.22</v>
      </c>
      <c r="I1109">
        <v>4.09</v>
      </c>
      <c r="J1109" t="s">
        <v>801</v>
      </c>
      <c r="K1109">
        <v>4</v>
      </c>
    </row>
    <row r="1110" spans="2:11" x14ac:dyDescent="0.2">
      <c r="B1110" t="s">
        <v>801</v>
      </c>
      <c r="C1110" t="s">
        <v>1705</v>
      </c>
      <c r="D1110" t="s">
        <v>1056</v>
      </c>
      <c r="E1110" t="s">
        <v>3034</v>
      </c>
      <c r="F1110" t="str">
        <f t="shared" si="20"/>
        <v>RestrainedBeamMetricW250x80</v>
      </c>
      <c r="G1110">
        <v>48.6</v>
      </c>
      <c r="H1110">
        <v>1.1100000000000001</v>
      </c>
      <c r="I1110">
        <v>4.05</v>
      </c>
      <c r="J1110" t="s">
        <v>801</v>
      </c>
      <c r="K1110">
        <v>4</v>
      </c>
    </row>
    <row r="1111" spans="2:11" x14ac:dyDescent="0.2">
      <c r="B1111" t="s">
        <v>801</v>
      </c>
      <c r="C1111" t="s">
        <v>1705</v>
      </c>
      <c r="D1111" t="s">
        <v>1057</v>
      </c>
      <c r="E1111" t="s">
        <v>3035</v>
      </c>
      <c r="F1111" t="str">
        <f t="shared" si="20"/>
        <v>RestrainedBeamMetricW250x73</v>
      </c>
      <c r="G1111">
        <v>48.3</v>
      </c>
      <c r="H1111">
        <v>1.01</v>
      </c>
      <c r="I1111">
        <v>4.03</v>
      </c>
      <c r="J1111" t="s">
        <v>801</v>
      </c>
      <c r="K1111">
        <v>4</v>
      </c>
    </row>
    <row r="1112" spans="2:11" x14ac:dyDescent="0.2">
      <c r="B1112" t="s">
        <v>801</v>
      </c>
      <c r="C1112" t="s">
        <v>1705</v>
      </c>
      <c r="D1112" t="s">
        <v>1058</v>
      </c>
      <c r="E1112" t="s">
        <v>3036</v>
      </c>
      <c r="F1112" t="str">
        <f t="shared" si="20"/>
        <v>RestrainedBeamMetricW250x67</v>
      </c>
      <c r="G1112">
        <v>42.6</v>
      </c>
      <c r="H1112">
        <v>1.06</v>
      </c>
      <c r="I1112">
        <v>3.55</v>
      </c>
      <c r="J1112" t="s">
        <v>801</v>
      </c>
      <c r="K1112">
        <v>4</v>
      </c>
    </row>
    <row r="1113" spans="2:11" x14ac:dyDescent="0.2">
      <c r="B1113" t="s">
        <v>801</v>
      </c>
      <c r="C1113" t="s">
        <v>1705</v>
      </c>
      <c r="D1113" t="s">
        <v>1059</v>
      </c>
      <c r="E1113" t="s">
        <v>3037</v>
      </c>
      <c r="F1113" t="str">
        <f t="shared" si="20"/>
        <v>RestrainedBeamMetricW250x58</v>
      </c>
      <c r="G1113">
        <v>42</v>
      </c>
      <c r="H1113">
        <v>0.92900000000000005</v>
      </c>
      <c r="I1113">
        <v>3.5</v>
      </c>
      <c r="J1113" t="s">
        <v>801</v>
      </c>
      <c r="K1113">
        <v>4</v>
      </c>
    </row>
    <row r="1114" spans="2:11" x14ac:dyDescent="0.2">
      <c r="B1114" t="s">
        <v>801</v>
      </c>
      <c r="C1114" t="s">
        <v>1705</v>
      </c>
      <c r="D1114" t="s">
        <v>1060</v>
      </c>
      <c r="E1114" t="s">
        <v>3038</v>
      </c>
      <c r="F1114" t="str">
        <f t="shared" si="20"/>
        <v>RestrainedBeamMetricW250x49</v>
      </c>
      <c r="G1114">
        <v>42</v>
      </c>
      <c r="H1114">
        <v>0.78600000000000003</v>
      </c>
      <c r="I1114">
        <v>3.5</v>
      </c>
      <c r="J1114" t="s">
        <v>801</v>
      </c>
      <c r="K1114">
        <v>4</v>
      </c>
    </row>
    <row r="1115" spans="2:11" x14ac:dyDescent="0.2">
      <c r="B1115" t="s">
        <v>801</v>
      </c>
      <c r="C1115" t="s">
        <v>1705</v>
      </c>
      <c r="D1115" t="s">
        <v>1061</v>
      </c>
      <c r="E1115" t="s">
        <v>3039</v>
      </c>
      <c r="F1115" t="str">
        <f t="shared" si="20"/>
        <v>RestrainedBeamMetricW250x45</v>
      </c>
      <c r="G1115">
        <v>37.1</v>
      </c>
      <c r="H1115">
        <v>0.80900000000000005</v>
      </c>
      <c r="I1115">
        <v>3.09</v>
      </c>
      <c r="J1115" t="s">
        <v>801</v>
      </c>
      <c r="K1115">
        <v>4</v>
      </c>
    </row>
    <row r="1116" spans="2:11" x14ac:dyDescent="0.2">
      <c r="B1116" t="s">
        <v>801</v>
      </c>
      <c r="C1116" t="s">
        <v>1705</v>
      </c>
      <c r="D1116" t="s">
        <v>1062</v>
      </c>
      <c r="E1116" t="s">
        <v>3040</v>
      </c>
      <c r="F1116" t="str">
        <f t="shared" si="20"/>
        <v>RestrainedBeamMetricW250x39</v>
      </c>
      <c r="G1116">
        <v>36.700000000000003</v>
      </c>
      <c r="H1116">
        <v>0.70799999999999996</v>
      </c>
      <c r="I1116">
        <v>3.06</v>
      </c>
      <c r="J1116" t="s">
        <v>801</v>
      </c>
      <c r="K1116">
        <v>4</v>
      </c>
    </row>
    <row r="1117" spans="2:11" x14ac:dyDescent="0.2">
      <c r="B1117" t="s">
        <v>801</v>
      </c>
      <c r="C1117" t="s">
        <v>1705</v>
      </c>
      <c r="D1117" t="s">
        <v>1063</v>
      </c>
      <c r="E1117" t="s">
        <v>3041</v>
      </c>
      <c r="F1117" t="str">
        <f t="shared" si="20"/>
        <v>RestrainedBeamMetricW250x33</v>
      </c>
      <c r="G1117">
        <v>36.299999999999997</v>
      </c>
      <c r="H1117">
        <v>0.60599999999999998</v>
      </c>
      <c r="I1117">
        <v>3.03</v>
      </c>
      <c r="J1117" t="s">
        <v>801</v>
      </c>
      <c r="K1117">
        <v>4</v>
      </c>
    </row>
    <row r="1118" spans="2:11" x14ac:dyDescent="0.2">
      <c r="B1118" t="s">
        <v>801</v>
      </c>
      <c r="C1118" t="s">
        <v>1705</v>
      </c>
      <c r="D1118" t="s">
        <v>1064</v>
      </c>
      <c r="E1118" t="s">
        <v>3042</v>
      </c>
      <c r="F1118" t="str">
        <f t="shared" si="20"/>
        <v>RestrainedBeamMetricW250x28</v>
      </c>
      <c r="G1118">
        <v>31.3</v>
      </c>
      <c r="H1118">
        <v>0.60699999999999998</v>
      </c>
      <c r="I1118">
        <v>2.61</v>
      </c>
      <c r="J1118" t="s">
        <v>801</v>
      </c>
      <c r="K1118">
        <v>4</v>
      </c>
    </row>
    <row r="1119" spans="2:11" x14ac:dyDescent="0.2">
      <c r="B1119" t="s">
        <v>801</v>
      </c>
      <c r="C1119" t="s">
        <v>1705</v>
      </c>
      <c r="D1119" t="s">
        <v>1065</v>
      </c>
      <c r="E1119" t="s">
        <v>3043</v>
      </c>
      <c r="F1119" t="str">
        <f t="shared" si="20"/>
        <v>RestrainedBeamMetricW250x25</v>
      </c>
      <c r="G1119">
        <v>31.3</v>
      </c>
      <c r="H1119">
        <v>0.54300000000000004</v>
      </c>
      <c r="I1119">
        <v>2.61</v>
      </c>
      <c r="J1119" t="s">
        <v>801</v>
      </c>
      <c r="K1119">
        <v>4</v>
      </c>
    </row>
    <row r="1120" spans="2:11" x14ac:dyDescent="0.2">
      <c r="B1120" t="s">
        <v>801</v>
      </c>
      <c r="C1120" t="s">
        <v>1705</v>
      </c>
      <c r="D1120" t="s">
        <v>1066</v>
      </c>
      <c r="E1120" t="s">
        <v>3044</v>
      </c>
      <c r="F1120" t="str">
        <f t="shared" si="20"/>
        <v>RestrainedBeamMetricW250x22</v>
      </c>
      <c r="G1120">
        <v>31</v>
      </c>
      <c r="H1120">
        <v>0.48399999999999999</v>
      </c>
      <c r="I1120">
        <v>2.58</v>
      </c>
      <c r="J1120" t="s">
        <v>801</v>
      </c>
      <c r="K1120">
        <v>4</v>
      </c>
    </row>
    <row r="1121" spans="2:11" x14ac:dyDescent="0.2">
      <c r="B1121" t="s">
        <v>801</v>
      </c>
      <c r="C1121" t="s">
        <v>1705</v>
      </c>
      <c r="D1121" t="s">
        <v>1067</v>
      </c>
      <c r="E1121" t="s">
        <v>3045</v>
      </c>
      <c r="F1121" t="str">
        <f t="shared" si="20"/>
        <v>RestrainedBeamMetricW250x18</v>
      </c>
      <c r="G1121">
        <v>30.6</v>
      </c>
      <c r="H1121">
        <v>0.39200000000000002</v>
      </c>
      <c r="I1121">
        <v>2.5499999999999998</v>
      </c>
      <c r="J1121" t="s">
        <v>801</v>
      </c>
      <c r="K1121">
        <v>4</v>
      </c>
    </row>
    <row r="1122" spans="2:11" x14ac:dyDescent="0.2">
      <c r="B1122" t="s">
        <v>801</v>
      </c>
      <c r="C1122" t="s">
        <v>1705</v>
      </c>
      <c r="D1122" t="s">
        <v>1068</v>
      </c>
      <c r="E1122" t="s">
        <v>3046</v>
      </c>
      <c r="F1122" t="str">
        <f t="shared" si="20"/>
        <v>RestrainedBeamMetricW200x100</v>
      </c>
      <c r="G1122">
        <v>40.700000000000003</v>
      </c>
      <c r="H1122">
        <v>1.65</v>
      </c>
      <c r="I1122">
        <v>3.39</v>
      </c>
      <c r="J1122" t="s">
        <v>801</v>
      </c>
      <c r="K1122">
        <v>4</v>
      </c>
    </row>
    <row r="1123" spans="2:11" x14ac:dyDescent="0.2">
      <c r="B1123" t="s">
        <v>801</v>
      </c>
      <c r="C1123" t="s">
        <v>1705</v>
      </c>
      <c r="D1123" t="s">
        <v>1069</v>
      </c>
      <c r="E1123" t="s">
        <v>3047</v>
      </c>
      <c r="F1123" t="str">
        <f t="shared" si="20"/>
        <v>RestrainedBeamMetricW200x86</v>
      </c>
      <c r="G1123">
        <v>40.200000000000003</v>
      </c>
      <c r="H1123">
        <v>1.44</v>
      </c>
      <c r="I1123">
        <v>3.35</v>
      </c>
      <c r="J1123" t="s">
        <v>801</v>
      </c>
      <c r="K1123">
        <v>4</v>
      </c>
    </row>
    <row r="1124" spans="2:11" x14ac:dyDescent="0.2">
      <c r="B1124" t="s">
        <v>801</v>
      </c>
      <c r="C1124" t="s">
        <v>1705</v>
      </c>
      <c r="D1124" t="s">
        <v>1070</v>
      </c>
      <c r="E1124" t="s">
        <v>3048</v>
      </c>
      <c r="F1124" t="str">
        <f t="shared" si="20"/>
        <v>RestrainedBeamMetricW200x71</v>
      </c>
      <c r="G1124">
        <v>39.700000000000003</v>
      </c>
      <c r="H1124">
        <v>1.21</v>
      </c>
      <c r="I1124">
        <v>3.31</v>
      </c>
      <c r="J1124" t="s">
        <v>801</v>
      </c>
      <c r="K1124">
        <v>4</v>
      </c>
    </row>
    <row r="1125" spans="2:11" x14ac:dyDescent="0.2">
      <c r="B1125" t="s">
        <v>801</v>
      </c>
      <c r="C1125" t="s">
        <v>1705</v>
      </c>
      <c r="D1125" t="s">
        <v>1071</v>
      </c>
      <c r="E1125" t="s">
        <v>3049</v>
      </c>
      <c r="F1125" t="str">
        <f t="shared" si="20"/>
        <v>RestrainedBeamMetricW200x59</v>
      </c>
      <c r="G1125">
        <v>39</v>
      </c>
      <c r="H1125">
        <v>1.03</v>
      </c>
      <c r="I1125">
        <v>3.25</v>
      </c>
      <c r="J1125" t="s">
        <v>801</v>
      </c>
      <c r="K1125">
        <v>4</v>
      </c>
    </row>
    <row r="1126" spans="2:11" x14ac:dyDescent="0.2">
      <c r="B1126" t="s">
        <v>801</v>
      </c>
      <c r="C1126" t="s">
        <v>1705</v>
      </c>
      <c r="D1126" t="s">
        <v>1072</v>
      </c>
      <c r="E1126" t="s">
        <v>3050</v>
      </c>
      <c r="F1126" t="str">
        <f t="shared" si="20"/>
        <v>RestrainedBeamMetricW200x52</v>
      </c>
      <c r="G1126">
        <v>38.6</v>
      </c>
      <c r="H1126">
        <v>0.90700000000000003</v>
      </c>
      <c r="I1126">
        <v>3.22</v>
      </c>
      <c r="J1126" t="s">
        <v>801</v>
      </c>
      <c r="K1126">
        <v>4</v>
      </c>
    </row>
    <row r="1127" spans="2:11" x14ac:dyDescent="0.2">
      <c r="B1127" t="s">
        <v>801</v>
      </c>
      <c r="C1127" t="s">
        <v>1705</v>
      </c>
      <c r="D1127" t="s">
        <v>1073</v>
      </c>
      <c r="E1127" t="s">
        <v>3051</v>
      </c>
      <c r="F1127" t="str">
        <f t="shared" si="20"/>
        <v>RestrainedBeamMetricW200x46</v>
      </c>
      <c r="G1127">
        <v>38.6</v>
      </c>
      <c r="H1127">
        <v>0.80300000000000005</v>
      </c>
      <c r="I1127">
        <v>3.22</v>
      </c>
      <c r="J1127" t="s">
        <v>801</v>
      </c>
      <c r="K1127">
        <v>4</v>
      </c>
    </row>
    <row r="1128" spans="2:11" x14ac:dyDescent="0.2">
      <c r="B1128" t="s">
        <v>801</v>
      </c>
      <c r="C1128" t="s">
        <v>1705</v>
      </c>
      <c r="D1128" t="s">
        <v>1074</v>
      </c>
      <c r="E1128" t="s">
        <v>3052</v>
      </c>
      <c r="F1128" t="str">
        <f t="shared" si="20"/>
        <v>RestrainedBeamMetricW200x42</v>
      </c>
      <c r="G1128">
        <v>34.200000000000003</v>
      </c>
      <c r="H1128">
        <v>0.81899999999999995</v>
      </c>
      <c r="I1128">
        <v>2.85</v>
      </c>
      <c r="J1128" t="s">
        <v>801</v>
      </c>
      <c r="K1128">
        <v>4</v>
      </c>
    </row>
    <row r="1129" spans="2:11" x14ac:dyDescent="0.2">
      <c r="B1129" t="s">
        <v>801</v>
      </c>
      <c r="C1129" t="s">
        <v>1705</v>
      </c>
      <c r="D1129" t="s">
        <v>1075</v>
      </c>
      <c r="E1129" t="s">
        <v>3053</v>
      </c>
      <c r="F1129" t="str">
        <f t="shared" si="20"/>
        <v>RestrainedBeamMetricW200x36</v>
      </c>
      <c r="G1129">
        <v>34.1</v>
      </c>
      <c r="H1129">
        <v>0.70399999999999996</v>
      </c>
      <c r="I1129">
        <v>2.84</v>
      </c>
      <c r="J1129" t="s">
        <v>801</v>
      </c>
      <c r="K1129">
        <v>4</v>
      </c>
    </row>
    <row r="1130" spans="2:11" x14ac:dyDescent="0.2">
      <c r="B1130" t="s">
        <v>801</v>
      </c>
      <c r="C1130" t="s">
        <v>1705</v>
      </c>
      <c r="D1130" t="s">
        <v>1076</v>
      </c>
      <c r="E1130" t="s">
        <v>3054</v>
      </c>
      <c r="F1130" t="str">
        <f t="shared" si="20"/>
        <v>RestrainedBeamMetricW200x31</v>
      </c>
      <c r="G1130">
        <v>31.1</v>
      </c>
      <c r="H1130">
        <v>0.67500000000000004</v>
      </c>
      <c r="I1130">
        <v>2.59</v>
      </c>
      <c r="J1130" t="s">
        <v>801</v>
      </c>
      <c r="K1130">
        <v>4</v>
      </c>
    </row>
    <row r="1131" spans="2:11" x14ac:dyDescent="0.2">
      <c r="B1131" t="s">
        <v>801</v>
      </c>
      <c r="C1131" t="s">
        <v>1705</v>
      </c>
      <c r="D1131" t="s">
        <v>1077</v>
      </c>
      <c r="E1131" t="s">
        <v>3055</v>
      </c>
      <c r="F1131" t="str">
        <f t="shared" si="20"/>
        <v>RestrainedBeamMetricW200x27</v>
      </c>
      <c r="G1131">
        <v>30.9</v>
      </c>
      <c r="H1131">
        <v>0.58299999999999996</v>
      </c>
      <c r="I1131">
        <v>2.58</v>
      </c>
      <c r="J1131" t="s">
        <v>801</v>
      </c>
      <c r="K1131">
        <v>4</v>
      </c>
    </row>
    <row r="1132" spans="2:11" x14ac:dyDescent="0.2">
      <c r="B1132" t="s">
        <v>801</v>
      </c>
      <c r="C1132" t="s">
        <v>1705</v>
      </c>
      <c r="D1132" t="s">
        <v>1078</v>
      </c>
      <c r="E1132" t="s">
        <v>3056</v>
      </c>
      <c r="F1132" t="str">
        <f t="shared" si="20"/>
        <v>RestrainedBeamMetricW200x22</v>
      </c>
      <c r="G1132">
        <v>27.2</v>
      </c>
      <c r="H1132">
        <v>0.55100000000000005</v>
      </c>
      <c r="I1132">
        <v>2.27</v>
      </c>
      <c r="J1132" t="s">
        <v>801</v>
      </c>
      <c r="K1132">
        <v>4</v>
      </c>
    </row>
    <row r="1133" spans="2:11" x14ac:dyDescent="0.2">
      <c r="B1133" t="s">
        <v>801</v>
      </c>
      <c r="C1133" t="s">
        <v>1705</v>
      </c>
      <c r="D1133" t="s">
        <v>1079</v>
      </c>
      <c r="E1133" t="s">
        <v>3057</v>
      </c>
      <c r="F1133" t="str">
        <f t="shared" si="20"/>
        <v>RestrainedBeamMetricW200x19</v>
      </c>
      <c r="G1133">
        <v>26.9</v>
      </c>
      <c r="H1133">
        <v>0.48299999999999998</v>
      </c>
      <c r="I1133">
        <v>2.2400000000000002</v>
      </c>
      <c r="J1133" t="s">
        <v>801</v>
      </c>
      <c r="K1133">
        <v>4</v>
      </c>
    </row>
    <row r="1134" spans="2:11" x14ac:dyDescent="0.2">
      <c r="B1134" t="s">
        <v>801</v>
      </c>
      <c r="C1134" t="s">
        <v>1705</v>
      </c>
      <c r="D1134" t="s">
        <v>1080</v>
      </c>
      <c r="E1134" t="s">
        <v>3058</v>
      </c>
      <c r="F1134" t="str">
        <f t="shared" ref="F1134:F1144" si="21">SUBSTITUTE(B1134&amp;C1134&amp;E1134," ","")</f>
        <v>RestrainedBeamMetricW200x15</v>
      </c>
      <c r="G1134">
        <v>26.7</v>
      </c>
      <c r="H1134">
        <v>0.375</v>
      </c>
      <c r="I1134">
        <v>2.23</v>
      </c>
      <c r="J1134" t="s">
        <v>801</v>
      </c>
      <c r="K1134">
        <v>4</v>
      </c>
    </row>
    <row r="1135" spans="2:11" x14ac:dyDescent="0.2">
      <c r="B1135" t="s">
        <v>801</v>
      </c>
      <c r="C1135" t="s">
        <v>1705</v>
      </c>
      <c r="D1135" t="s">
        <v>1081</v>
      </c>
      <c r="E1135" t="s">
        <v>3059</v>
      </c>
      <c r="F1135" t="str">
        <f t="shared" si="21"/>
        <v>RestrainedBeamMetricW150x37</v>
      </c>
      <c r="G1135">
        <v>29.8</v>
      </c>
      <c r="H1135">
        <v>0.83899999999999997</v>
      </c>
      <c r="I1135">
        <v>2.48</v>
      </c>
      <c r="J1135" t="s">
        <v>801</v>
      </c>
      <c r="K1135">
        <v>4</v>
      </c>
    </row>
    <row r="1136" spans="2:11" x14ac:dyDescent="0.2">
      <c r="B1136" t="s">
        <v>801</v>
      </c>
      <c r="C1136" t="s">
        <v>1705</v>
      </c>
      <c r="D1136" t="s">
        <v>1082</v>
      </c>
      <c r="E1136" t="s">
        <v>3060</v>
      </c>
      <c r="F1136" t="str">
        <f t="shared" si="21"/>
        <v>RestrainedBeamMetricW150x30</v>
      </c>
      <c r="G1136">
        <v>29.5</v>
      </c>
      <c r="H1136">
        <v>0.67800000000000005</v>
      </c>
      <c r="I1136">
        <v>2.46</v>
      </c>
      <c r="J1136" t="s">
        <v>801</v>
      </c>
      <c r="K1136">
        <v>4</v>
      </c>
    </row>
    <row r="1137" spans="2:14" x14ac:dyDescent="0.2">
      <c r="B1137" t="s">
        <v>801</v>
      </c>
      <c r="C1137" t="s">
        <v>1705</v>
      </c>
      <c r="D1137" t="s">
        <v>1083</v>
      </c>
      <c r="E1137" t="s">
        <v>3061</v>
      </c>
      <c r="F1137" t="str">
        <f t="shared" si="21"/>
        <v>RestrainedBeamMetricW150x22</v>
      </c>
      <c r="G1137">
        <v>28.8</v>
      </c>
      <c r="H1137">
        <v>0.52100000000000002</v>
      </c>
      <c r="I1137">
        <v>2.4</v>
      </c>
      <c r="J1137" t="s">
        <v>801</v>
      </c>
      <c r="K1137">
        <v>4</v>
      </c>
    </row>
    <row r="1138" spans="2:14" x14ac:dyDescent="0.2">
      <c r="B1138" t="s">
        <v>801</v>
      </c>
      <c r="C1138" t="s">
        <v>1705</v>
      </c>
      <c r="D1138" t="s">
        <v>1102</v>
      </c>
      <c r="E1138" t="s">
        <v>3062</v>
      </c>
      <c r="F1138" t="str">
        <f t="shared" si="21"/>
        <v>RestrainedBeamMetricW150x24</v>
      </c>
      <c r="G1138">
        <v>23.4</v>
      </c>
      <c r="H1138">
        <v>0.68400000000000005</v>
      </c>
      <c r="I1138">
        <v>1.95</v>
      </c>
      <c r="J1138" t="s">
        <v>801</v>
      </c>
      <c r="K1138">
        <v>4</v>
      </c>
    </row>
    <row r="1139" spans="2:14" x14ac:dyDescent="0.2">
      <c r="B1139" t="s">
        <v>801</v>
      </c>
      <c r="C1139" t="s">
        <v>1705</v>
      </c>
      <c r="D1139" t="s">
        <v>1085</v>
      </c>
      <c r="E1139" t="s">
        <v>3063</v>
      </c>
      <c r="F1139" t="str">
        <f t="shared" si="21"/>
        <v>RestrainedBeamMetricW150x18</v>
      </c>
      <c r="G1139">
        <v>22.8</v>
      </c>
      <c r="H1139">
        <v>0.52600000000000002</v>
      </c>
      <c r="I1139">
        <v>1.9</v>
      </c>
      <c r="J1139" t="s">
        <v>801</v>
      </c>
      <c r="K1139">
        <v>4</v>
      </c>
    </row>
    <row r="1140" spans="2:14" x14ac:dyDescent="0.2">
      <c r="B1140" t="s">
        <v>801</v>
      </c>
      <c r="C1140" t="s">
        <v>1705</v>
      </c>
      <c r="D1140" t="s">
        <v>1086</v>
      </c>
      <c r="E1140" t="s">
        <v>3064</v>
      </c>
      <c r="F1140" t="str">
        <f t="shared" si="21"/>
        <v>RestrainedBeamMetricW150x14</v>
      </c>
      <c r="G1140">
        <v>22.6</v>
      </c>
      <c r="H1140">
        <v>0.39800000000000002</v>
      </c>
      <c r="I1140">
        <v>1.88</v>
      </c>
      <c r="J1140" t="s">
        <v>801</v>
      </c>
      <c r="K1140">
        <v>4</v>
      </c>
    </row>
    <row r="1141" spans="2:14" x14ac:dyDescent="0.2">
      <c r="B1141" t="s">
        <v>801</v>
      </c>
      <c r="C1141" t="s">
        <v>1705</v>
      </c>
      <c r="D1141" t="s">
        <v>1103</v>
      </c>
      <c r="E1141" t="s">
        <v>3065</v>
      </c>
      <c r="F1141" t="str">
        <f t="shared" si="21"/>
        <v>RestrainedBeamMetricW150x13</v>
      </c>
      <c r="G1141">
        <v>22.7</v>
      </c>
      <c r="H1141">
        <v>0.374</v>
      </c>
      <c r="I1141">
        <v>1.89</v>
      </c>
      <c r="J1141" t="s">
        <v>801</v>
      </c>
      <c r="K1141">
        <v>4</v>
      </c>
    </row>
    <row r="1142" spans="2:14" x14ac:dyDescent="0.2">
      <c r="B1142" t="s">
        <v>801</v>
      </c>
      <c r="C1142" t="s">
        <v>1705</v>
      </c>
      <c r="D1142" t="s">
        <v>1087</v>
      </c>
      <c r="E1142" t="s">
        <v>3066</v>
      </c>
      <c r="F1142" t="str">
        <f t="shared" si="21"/>
        <v>RestrainedBeamMetricW130x28</v>
      </c>
      <c r="G1142">
        <v>24.5</v>
      </c>
      <c r="H1142">
        <v>0.77600000000000002</v>
      </c>
      <c r="I1142">
        <v>2.04</v>
      </c>
      <c r="J1142" t="s">
        <v>801</v>
      </c>
      <c r="K1142">
        <v>4</v>
      </c>
    </row>
    <row r="1143" spans="2:14" x14ac:dyDescent="0.2">
      <c r="B1143" t="s">
        <v>801</v>
      </c>
      <c r="C1143" t="s">
        <v>1705</v>
      </c>
      <c r="D1143" t="s">
        <v>1084</v>
      </c>
      <c r="E1143" t="s">
        <v>3067</v>
      </c>
      <c r="F1143" t="str">
        <f t="shared" si="21"/>
        <v>RestrainedBeamMetricW130x24</v>
      </c>
      <c r="G1143">
        <v>24.1</v>
      </c>
      <c r="H1143">
        <v>0.66400000000000003</v>
      </c>
      <c r="I1143">
        <v>2.0099999999999998</v>
      </c>
      <c r="J1143" t="s">
        <v>801</v>
      </c>
      <c r="K1143">
        <v>4</v>
      </c>
    </row>
    <row r="1144" spans="2:14" x14ac:dyDescent="0.2">
      <c r="B1144" t="s">
        <v>801</v>
      </c>
      <c r="C1144" t="s">
        <v>1705</v>
      </c>
      <c r="D1144" t="s">
        <v>1088</v>
      </c>
      <c r="E1144" t="s">
        <v>3068</v>
      </c>
      <c r="F1144" t="str">
        <f t="shared" si="21"/>
        <v>RestrainedBeamMetricW100x19</v>
      </c>
      <c r="G1144">
        <v>19.399999999999999</v>
      </c>
      <c r="H1144">
        <v>0.67</v>
      </c>
      <c r="I1144">
        <v>1.62</v>
      </c>
      <c r="J1144" t="s">
        <v>801</v>
      </c>
      <c r="K1144">
        <v>4</v>
      </c>
    </row>
    <row r="1146" spans="2:14" x14ac:dyDescent="0.2">
      <c r="B1146" t="s">
        <v>5</v>
      </c>
      <c r="C1146" t="s">
        <v>1705</v>
      </c>
      <c r="D1146" t="s">
        <v>1256</v>
      </c>
      <c r="E1146" t="s">
        <v>1711</v>
      </c>
      <c r="F1146" t="str">
        <f t="shared" ref="F1146:F1209" si="22">SUBSTITUTE(B1146&amp;C1146&amp;E1146," ","")</f>
        <v>SingleAnglesMetricL203x203x29</v>
      </c>
      <c r="G1146">
        <v>31.7</v>
      </c>
      <c r="H1146">
        <v>1.8</v>
      </c>
      <c r="I1146">
        <v>2.64</v>
      </c>
      <c r="J1146" t="s">
        <v>1246</v>
      </c>
      <c r="K1146">
        <v>1</v>
      </c>
      <c r="L1146" s="14"/>
      <c r="N1146" s="1"/>
    </row>
    <row r="1147" spans="2:14" x14ac:dyDescent="0.2">
      <c r="B1147" t="s">
        <v>5</v>
      </c>
      <c r="C1147" t="s">
        <v>1705</v>
      </c>
      <c r="D1147" t="s">
        <v>1257</v>
      </c>
      <c r="E1147" t="s">
        <v>1723</v>
      </c>
      <c r="F1147" t="str">
        <f t="shared" si="22"/>
        <v>SingleAnglesMetricL203x203x25</v>
      </c>
      <c r="G1147">
        <v>31.7</v>
      </c>
      <c r="H1147">
        <v>1.62</v>
      </c>
      <c r="I1147">
        <v>2.64</v>
      </c>
      <c r="J1147" t="s">
        <v>1246</v>
      </c>
      <c r="K1147">
        <v>1</v>
      </c>
      <c r="L1147" s="14"/>
      <c r="N1147" s="1"/>
    </row>
    <row r="1148" spans="2:14" x14ac:dyDescent="0.2">
      <c r="B1148" t="s">
        <v>5</v>
      </c>
      <c r="C1148" t="s">
        <v>1705</v>
      </c>
      <c r="D1148" t="s">
        <v>1258</v>
      </c>
      <c r="E1148" t="s">
        <v>1735</v>
      </c>
      <c r="F1148" t="str">
        <f t="shared" si="22"/>
        <v>SingleAnglesMetricL203x203x22</v>
      </c>
      <c r="G1148">
        <v>31.7</v>
      </c>
      <c r="H1148">
        <v>1.43</v>
      </c>
      <c r="I1148">
        <v>2.64</v>
      </c>
      <c r="J1148" t="s">
        <v>1246</v>
      </c>
      <c r="K1148">
        <v>1</v>
      </c>
      <c r="L1148" s="14"/>
      <c r="N1148" s="1"/>
    </row>
    <row r="1149" spans="2:14" x14ac:dyDescent="0.2">
      <c r="B1149" t="s">
        <v>5</v>
      </c>
      <c r="C1149" t="s">
        <v>1705</v>
      </c>
      <c r="D1149" t="s">
        <v>1259</v>
      </c>
      <c r="E1149" t="s">
        <v>1747</v>
      </c>
      <c r="F1149" t="str">
        <f t="shared" si="22"/>
        <v>SingleAnglesMetricL203x203x19</v>
      </c>
      <c r="G1149">
        <v>31.7</v>
      </c>
      <c r="H1149">
        <v>1.24</v>
      </c>
      <c r="I1149">
        <v>2.64</v>
      </c>
      <c r="J1149" t="s">
        <v>1246</v>
      </c>
      <c r="K1149">
        <v>1</v>
      </c>
      <c r="L1149" s="14"/>
      <c r="N1149" s="1"/>
    </row>
    <row r="1150" spans="2:14" x14ac:dyDescent="0.2">
      <c r="B1150" t="s">
        <v>5</v>
      </c>
      <c r="C1150" t="s">
        <v>1705</v>
      </c>
      <c r="D1150" t="s">
        <v>1260</v>
      </c>
      <c r="E1150" t="s">
        <v>1759</v>
      </c>
      <c r="F1150" t="str">
        <f t="shared" si="22"/>
        <v>SingleAnglesMetricL203x203x16</v>
      </c>
      <c r="G1150">
        <v>31.7</v>
      </c>
      <c r="H1150">
        <v>1.04</v>
      </c>
      <c r="I1150">
        <v>2.64</v>
      </c>
      <c r="J1150" t="s">
        <v>1246</v>
      </c>
      <c r="K1150">
        <v>1</v>
      </c>
      <c r="L1150" s="14"/>
      <c r="N1150" s="1"/>
    </row>
    <row r="1151" spans="2:14" x14ac:dyDescent="0.2">
      <c r="B1151" t="s">
        <v>5</v>
      </c>
      <c r="C1151" t="s">
        <v>1705</v>
      </c>
      <c r="D1151" t="s">
        <v>1261</v>
      </c>
      <c r="E1151" t="s">
        <v>1771</v>
      </c>
      <c r="F1151" t="str">
        <f t="shared" si="22"/>
        <v>SingleAnglesMetricL203x203x14</v>
      </c>
      <c r="G1151">
        <v>31.7</v>
      </c>
      <c r="H1151">
        <v>0.94</v>
      </c>
      <c r="I1151">
        <v>2.64</v>
      </c>
      <c r="J1151" t="s">
        <v>1246</v>
      </c>
      <c r="K1151">
        <v>1</v>
      </c>
      <c r="L1151" s="14"/>
      <c r="N1151" s="1"/>
    </row>
    <row r="1152" spans="2:14" x14ac:dyDescent="0.2">
      <c r="B1152" t="s">
        <v>5</v>
      </c>
      <c r="C1152" t="s">
        <v>1705</v>
      </c>
      <c r="D1152" t="s">
        <v>1262</v>
      </c>
      <c r="E1152" t="s">
        <v>1783</v>
      </c>
      <c r="F1152" t="str">
        <f t="shared" si="22"/>
        <v>SingleAnglesMetricL203x203x13</v>
      </c>
      <c r="G1152">
        <v>31.7</v>
      </c>
      <c r="H1152">
        <v>0.84199999999999997</v>
      </c>
      <c r="I1152">
        <v>2.64</v>
      </c>
      <c r="J1152" t="s">
        <v>1246</v>
      </c>
      <c r="K1152">
        <v>1</v>
      </c>
      <c r="L1152" s="14"/>
      <c r="N1152" s="1"/>
    </row>
    <row r="1153" spans="2:14" x14ac:dyDescent="0.2">
      <c r="B1153" t="s">
        <v>5</v>
      </c>
      <c r="C1153" t="s">
        <v>1705</v>
      </c>
      <c r="D1153" t="s">
        <v>1263</v>
      </c>
      <c r="E1153" t="s">
        <v>1795</v>
      </c>
      <c r="F1153" t="str">
        <f t="shared" si="22"/>
        <v>SingleAnglesMetricL203x152x25</v>
      </c>
      <c r="G1153">
        <v>27.8</v>
      </c>
      <c r="H1153">
        <v>1.6</v>
      </c>
      <c r="I1153">
        <v>2.3199999999999998</v>
      </c>
      <c r="J1153" t="s">
        <v>1246</v>
      </c>
      <c r="K1153">
        <v>1</v>
      </c>
      <c r="L1153" s="14"/>
      <c r="N1153" s="1"/>
    </row>
    <row r="1154" spans="2:14" x14ac:dyDescent="0.2">
      <c r="B1154" t="s">
        <v>5</v>
      </c>
      <c r="C1154" t="s">
        <v>1705</v>
      </c>
      <c r="D1154" t="s">
        <v>1264</v>
      </c>
      <c r="E1154" t="s">
        <v>1807</v>
      </c>
      <c r="F1154" t="str">
        <f t="shared" si="22"/>
        <v>SingleAnglesMetricL203x152x22</v>
      </c>
      <c r="G1154">
        <v>27.8</v>
      </c>
      <c r="H1154">
        <v>1.41</v>
      </c>
      <c r="I1154">
        <v>2.3199999999999998</v>
      </c>
      <c r="J1154" t="s">
        <v>1246</v>
      </c>
      <c r="K1154">
        <v>1</v>
      </c>
      <c r="L1154" s="14"/>
      <c r="N1154" s="1"/>
    </row>
    <row r="1155" spans="2:14" x14ac:dyDescent="0.2">
      <c r="B1155" t="s">
        <v>5</v>
      </c>
      <c r="C1155" t="s">
        <v>1705</v>
      </c>
      <c r="D1155" t="s">
        <v>1265</v>
      </c>
      <c r="E1155" t="s">
        <v>1817</v>
      </c>
      <c r="F1155" t="str">
        <f t="shared" si="22"/>
        <v>SingleAnglesMetricL203x152x19</v>
      </c>
      <c r="G1155">
        <v>27.8</v>
      </c>
      <c r="H1155">
        <v>1.22</v>
      </c>
      <c r="I1155">
        <v>2.3199999999999998</v>
      </c>
      <c r="J1155" t="s">
        <v>1246</v>
      </c>
      <c r="K1155">
        <v>1</v>
      </c>
      <c r="L1155" s="14"/>
      <c r="N1155" s="1"/>
    </row>
    <row r="1156" spans="2:14" x14ac:dyDescent="0.2">
      <c r="B1156" t="s">
        <v>5</v>
      </c>
      <c r="C1156" t="s">
        <v>1705</v>
      </c>
      <c r="D1156" t="s">
        <v>1266</v>
      </c>
      <c r="E1156" t="s">
        <v>1827</v>
      </c>
      <c r="F1156" t="str">
        <f t="shared" si="22"/>
        <v>SingleAnglesMetricL203x152x16</v>
      </c>
      <c r="G1156">
        <v>27.8</v>
      </c>
      <c r="H1156">
        <v>1.03</v>
      </c>
      <c r="I1156">
        <v>2.3199999999999998</v>
      </c>
      <c r="J1156" t="s">
        <v>1246</v>
      </c>
      <c r="K1156">
        <v>1</v>
      </c>
      <c r="L1156" s="14"/>
      <c r="N1156" s="1"/>
    </row>
    <row r="1157" spans="2:14" x14ac:dyDescent="0.2">
      <c r="B1157" t="s">
        <v>5</v>
      </c>
      <c r="C1157" t="s">
        <v>1705</v>
      </c>
      <c r="D1157" t="s">
        <v>1267</v>
      </c>
      <c r="E1157" t="s">
        <v>1837</v>
      </c>
      <c r="F1157" t="str">
        <f t="shared" si="22"/>
        <v>SingleAnglesMetricL203x152x14</v>
      </c>
      <c r="G1157">
        <v>27.8</v>
      </c>
      <c r="H1157">
        <v>0.93200000000000005</v>
      </c>
      <c r="I1157">
        <v>2.3199999999999998</v>
      </c>
      <c r="J1157" t="s">
        <v>1246</v>
      </c>
      <c r="K1157">
        <v>1</v>
      </c>
      <c r="L1157" s="14"/>
      <c r="N1157" s="1"/>
    </row>
    <row r="1158" spans="2:14" x14ac:dyDescent="0.2">
      <c r="B1158" t="s">
        <v>5</v>
      </c>
      <c r="C1158" t="s">
        <v>1705</v>
      </c>
      <c r="D1158" t="s">
        <v>1268</v>
      </c>
      <c r="E1158" t="s">
        <v>1848</v>
      </c>
      <c r="F1158" t="str">
        <f t="shared" si="22"/>
        <v>SingleAnglesMetricL203x152x13</v>
      </c>
      <c r="G1158">
        <v>27.8</v>
      </c>
      <c r="H1158">
        <v>0.83499999999999996</v>
      </c>
      <c r="I1158">
        <v>2.3199999999999998</v>
      </c>
      <c r="J1158" t="s">
        <v>1246</v>
      </c>
      <c r="K1158">
        <v>1</v>
      </c>
      <c r="L1158" s="14"/>
      <c r="N1158" s="1"/>
    </row>
    <row r="1159" spans="2:14" x14ac:dyDescent="0.2">
      <c r="B1159" t="s">
        <v>5</v>
      </c>
      <c r="C1159" t="s">
        <v>1705</v>
      </c>
      <c r="D1159" t="s">
        <v>1269</v>
      </c>
      <c r="E1159" t="s">
        <v>1858</v>
      </c>
      <c r="F1159" t="str">
        <f t="shared" si="22"/>
        <v>SingleAnglesMetricL203x152x11</v>
      </c>
      <c r="G1159">
        <v>27.8</v>
      </c>
      <c r="H1159">
        <v>0.73399999999999999</v>
      </c>
      <c r="I1159">
        <v>2.3199999999999998</v>
      </c>
      <c r="J1159" t="s">
        <v>1246</v>
      </c>
      <c r="K1159">
        <v>1</v>
      </c>
      <c r="L1159" s="14"/>
      <c r="N1159" s="1"/>
    </row>
    <row r="1160" spans="2:14" x14ac:dyDescent="0.2">
      <c r="B1160" t="s">
        <v>5</v>
      </c>
      <c r="C1160" t="s">
        <v>1705</v>
      </c>
      <c r="D1160" t="s">
        <v>1270</v>
      </c>
      <c r="E1160" t="s">
        <v>1868</v>
      </c>
      <c r="F1160" t="str">
        <f t="shared" si="22"/>
        <v>SingleAnglesMetricL203x102x25</v>
      </c>
      <c r="G1160">
        <v>23.8</v>
      </c>
      <c r="H1160">
        <v>1.58</v>
      </c>
      <c r="I1160">
        <v>1.98</v>
      </c>
      <c r="J1160" t="s">
        <v>1246</v>
      </c>
      <c r="K1160">
        <v>1</v>
      </c>
      <c r="L1160" s="14"/>
      <c r="N1160" s="1"/>
    </row>
    <row r="1161" spans="2:14" x14ac:dyDescent="0.2">
      <c r="B1161" t="s">
        <v>5</v>
      </c>
      <c r="C1161" t="s">
        <v>1705</v>
      </c>
      <c r="D1161" t="s">
        <v>1271</v>
      </c>
      <c r="E1161" t="s">
        <v>1878</v>
      </c>
      <c r="F1161" t="str">
        <f t="shared" si="22"/>
        <v>SingleAnglesMetricL203x102x22</v>
      </c>
      <c r="G1161">
        <v>23.8</v>
      </c>
      <c r="H1161">
        <v>1.4</v>
      </c>
      <c r="I1161">
        <v>1.98</v>
      </c>
      <c r="J1161" t="s">
        <v>1246</v>
      </c>
      <c r="K1161">
        <v>1</v>
      </c>
      <c r="L1161" s="14"/>
      <c r="N1161" s="1"/>
    </row>
    <row r="1162" spans="2:14" x14ac:dyDescent="0.2">
      <c r="B1162" t="s">
        <v>5</v>
      </c>
      <c r="C1162" t="s">
        <v>1705</v>
      </c>
      <c r="D1162" t="s">
        <v>1272</v>
      </c>
      <c r="E1162" t="s">
        <v>1886</v>
      </c>
      <c r="F1162" t="str">
        <f t="shared" si="22"/>
        <v>SingleAnglesMetricL203x102x19</v>
      </c>
      <c r="G1162">
        <v>23.8</v>
      </c>
      <c r="H1162">
        <v>1.21</v>
      </c>
      <c r="I1162">
        <v>1.98</v>
      </c>
      <c r="J1162" t="s">
        <v>1246</v>
      </c>
      <c r="K1162">
        <v>1</v>
      </c>
      <c r="L1162" s="14"/>
      <c r="N1162" s="1"/>
    </row>
    <row r="1163" spans="2:14" x14ac:dyDescent="0.2">
      <c r="B1163" t="s">
        <v>5</v>
      </c>
      <c r="C1163" t="s">
        <v>1705</v>
      </c>
      <c r="D1163" t="s">
        <v>1273</v>
      </c>
      <c r="E1163" t="s">
        <v>1894</v>
      </c>
      <c r="F1163" t="str">
        <f t="shared" si="22"/>
        <v>SingleAnglesMetricL203x102x16</v>
      </c>
      <c r="G1163">
        <v>23.8</v>
      </c>
      <c r="H1163">
        <v>1.03</v>
      </c>
      <c r="I1163">
        <v>1.98</v>
      </c>
      <c r="J1163" t="s">
        <v>1246</v>
      </c>
      <c r="K1163">
        <v>1</v>
      </c>
      <c r="L1163" s="14"/>
      <c r="N1163" s="1"/>
    </row>
    <row r="1164" spans="2:14" x14ac:dyDescent="0.2">
      <c r="B1164" t="s">
        <v>5</v>
      </c>
      <c r="C1164" t="s">
        <v>1705</v>
      </c>
      <c r="D1164" t="s">
        <v>1274</v>
      </c>
      <c r="E1164" t="s">
        <v>1902</v>
      </c>
      <c r="F1164" t="str">
        <f t="shared" si="22"/>
        <v>SingleAnglesMetricL203x102x14</v>
      </c>
      <c r="G1164">
        <v>23.8</v>
      </c>
      <c r="H1164">
        <v>0.92900000000000005</v>
      </c>
      <c r="I1164">
        <v>1.98</v>
      </c>
      <c r="J1164" t="s">
        <v>1246</v>
      </c>
      <c r="K1164">
        <v>1</v>
      </c>
      <c r="L1164" s="14"/>
      <c r="N1164" s="1"/>
    </row>
    <row r="1165" spans="2:14" x14ac:dyDescent="0.2">
      <c r="B1165" t="s">
        <v>5</v>
      </c>
      <c r="C1165" t="s">
        <v>1705</v>
      </c>
      <c r="D1165" t="s">
        <v>1275</v>
      </c>
      <c r="E1165" t="s">
        <v>1909</v>
      </c>
      <c r="F1165" t="str">
        <f t="shared" si="22"/>
        <v>SingleAnglesMetricL203x102x13</v>
      </c>
      <c r="G1165">
        <v>23.8</v>
      </c>
      <c r="H1165">
        <v>0.82799999999999996</v>
      </c>
      <c r="I1165">
        <v>1.98</v>
      </c>
      <c r="J1165" t="s">
        <v>1246</v>
      </c>
      <c r="K1165">
        <v>1</v>
      </c>
      <c r="L1165" s="14"/>
      <c r="N1165" s="1"/>
    </row>
    <row r="1166" spans="2:14" x14ac:dyDescent="0.2">
      <c r="B1166" t="s">
        <v>5</v>
      </c>
      <c r="C1166" t="s">
        <v>1705</v>
      </c>
      <c r="D1166" t="s">
        <v>1276</v>
      </c>
      <c r="E1166" t="s">
        <v>1916</v>
      </c>
      <c r="F1166" t="str">
        <f t="shared" si="22"/>
        <v>SingleAnglesMetricL203x102x11</v>
      </c>
      <c r="G1166">
        <v>23.8</v>
      </c>
      <c r="H1166">
        <v>0.73099999999999998</v>
      </c>
      <c r="I1166">
        <v>1.98</v>
      </c>
      <c r="J1166" t="s">
        <v>1246</v>
      </c>
      <c r="K1166">
        <v>1</v>
      </c>
      <c r="L1166" s="14"/>
      <c r="N1166" s="1"/>
    </row>
    <row r="1167" spans="2:14" x14ac:dyDescent="0.2">
      <c r="B1167" t="s">
        <v>5</v>
      </c>
      <c r="C1167" t="s">
        <v>1705</v>
      </c>
      <c r="D1167" t="s">
        <v>1277</v>
      </c>
      <c r="E1167" t="s">
        <v>1924</v>
      </c>
      <c r="F1167" t="str">
        <f t="shared" si="22"/>
        <v>SingleAnglesMetricL178xx102x19</v>
      </c>
      <c r="G1167">
        <v>21.8</v>
      </c>
      <c r="H1167">
        <v>1.2</v>
      </c>
      <c r="I1167">
        <v>1.82</v>
      </c>
      <c r="J1167" t="s">
        <v>1246</v>
      </c>
      <c r="K1167">
        <v>1</v>
      </c>
      <c r="L1167" s="14"/>
      <c r="N1167" s="1"/>
    </row>
    <row r="1168" spans="2:14" x14ac:dyDescent="0.2">
      <c r="B1168" t="s">
        <v>5</v>
      </c>
      <c r="C1168" t="s">
        <v>1705</v>
      </c>
      <c r="D1168" t="s">
        <v>1278</v>
      </c>
      <c r="E1168" t="s">
        <v>1932</v>
      </c>
      <c r="F1168" t="str">
        <f t="shared" si="22"/>
        <v>SingleAnglesMetricL178xx102x16</v>
      </c>
      <c r="G1168">
        <v>21.8</v>
      </c>
      <c r="H1168">
        <v>1.01</v>
      </c>
      <c r="I1168">
        <v>1.82</v>
      </c>
      <c r="J1168" t="s">
        <v>1246</v>
      </c>
      <c r="K1168">
        <v>1</v>
      </c>
      <c r="L1168" s="14"/>
      <c r="N1168" s="1"/>
    </row>
    <row r="1169" spans="2:14" x14ac:dyDescent="0.2">
      <c r="B1169" t="s">
        <v>5</v>
      </c>
      <c r="C1169" t="s">
        <v>1705</v>
      </c>
      <c r="D1169" t="s">
        <v>1279</v>
      </c>
      <c r="E1169" t="s">
        <v>1940</v>
      </c>
      <c r="F1169" t="str">
        <f t="shared" si="22"/>
        <v>SingleAnglesMetricL178xx102x13</v>
      </c>
      <c r="G1169">
        <v>21.8</v>
      </c>
      <c r="H1169">
        <v>0.82099999999999995</v>
      </c>
      <c r="I1169">
        <v>1.82</v>
      </c>
      <c r="J1169" t="s">
        <v>1246</v>
      </c>
      <c r="K1169">
        <v>1</v>
      </c>
      <c r="L1169" s="14"/>
      <c r="N1169" s="1"/>
    </row>
    <row r="1170" spans="2:14" x14ac:dyDescent="0.2">
      <c r="B1170" t="s">
        <v>5</v>
      </c>
      <c r="C1170" t="s">
        <v>1705</v>
      </c>
      <c r="D1170" t="s">
        <v>1280</v>
      </c>
      <c r="E1170" t="s">
        <v>1948</v>
      </c>
      <c r="F1170" t="str">
        <f t="shared" si="22"/>
        <v>SingleAnglesMetricL178xx102x11</v>
      </c>
      <c r="G1170">
        <v>21.8</v>
      </c>
      <c r="H1170">
        <v>0.72499999999999998</v>
      </c>
      <c r="I1170">
        <v>1.82</v>
      </c>
      <c r="J1170" t="s">
        <v>1246</v>
      </c>
      <c r="K1170">
        <v>1</v>
      </c>
      <c r="L1170" s="14"/>
      <c r="N1170" s="1"/>
    </row>
    <row r="1171" spans="2:14" x14ac:dyDescent="0.2">
      <c r="B1171" t="s">
        <v>5</v>
      </c>
      <c r="C1171" t="s">
        <v>1705</v>
      </c>
      <c r="D1171" t="s">
        <v>1281</v>
      </c>
      <c r="E1171" t="s">
        <v>3763</v>
      </c>
      <c r="F1171" t="str">
        <f t="shared" si="22"/>
        <v>SingleAnglesMetricL178xx102x9.5</v>
      </c>
      <c r="G1171">
        <v>21.8</v>
      </c>
      <c r="H1171">
        <v>0.624</v>
      </c>
      <c r="I1171">
        <v>1.82</v>
      </c>
      <c r="J1171" t="s">
        <v>1246</v>
      </c>
      <c r="K1171">
        <v>1</v>
      </c>
      <c r="L1171" s="14"/>
      <c r="N1171" s="1"/>
    </row>
    <row r="1172" spans="2:14" x14ac:dyDescent="0.2">
      <c r="B1172" t="s">
        <v>5</v>
      </c>
      <c r="C1172" t="s">
        <v>1705</v>
      </c>
      <c r="D1172" t="s">
        <v>1282</v>
      </c>
      <c r="E1172" t="s">
        <v>1962</v>
      </c>
      <c r="F1172" t="str">
        <f t="shared" si="22"/>
        <v>SingleAnglesMetricL152x152x25</v>
      </c>
      <c r="G1172">
        <v>23.8</v>
      </c>
      <c r="H1172">
        <v>1.58</v>
      </c>
      <c r="I1172">
        <v>1.98</v>
      </c>
      <c r="J1172" t="s">
        <v>1246</v>
      </c>
      <c r="K1172">
        <v>1</v>
      </c>
      <c r="L1172" s="14"/>
      <c r="N1172" s="1"/>
    </row>
    <row r="1173" spans="2:14" x14ac:dyDescent="0.2">
      <c r="B1173" t="s">
        <v>5</v>
      </c>
      <c r="C1173" t="s">
        <v>1705</v>
      </c>
      <c r="D1173" t="s">
        <v>1283</v>
      </c>
      <c r="E1173" t="s">
        <v>1969</v>
      </c>
      <c r="F1173" t="str">
        <f t="shared" si="22"/>
        <v>SingleAnglesMetricL152x152x22</v>
      </c>
      <c r="G1173">
        <v>23.8</v>
      </c>
      <c r="H1173">
        <v>1.39</v>
      </c>
      <c r="I1173">
        <v>1.98</v>
      </c>
      <c r="J1173" t="s">
        <v>1246</v>
      </c>
      <c r="K1173">
        <v>1</v>
      </c>
      <c r="L1173" s="14"/>
      <c r="N1173" s="1"/>
    </row>
    <row r="1174" spans="2:14" x14ac:dyDescent="0.2">
      <c r="B1174" t="s">
        <v>5</v>
      </c>
      <c r="C1174" t="s">
        <v>1705</v>
      </c>
      <c r="D1174" t="s">
        <v>1284</v>
      </c>
      <c r="E1174" t="s">
        <v>1976</v>
      </c>
      <c r="F1174" t="str">
        <f t="shared" si="22"/>
        <v>SingleAnglesMetricL152x152x19</v>
      </c>
      <c r="G1174">
        <v>23.8</v>
      </c>
      <c r="H1174">
        <v>1.21</v>
      </c>
      <c r="I1174">
        <v>1.98</v>
      </c>
      <c r="J1174" t="s">
        <v>1246</v>
      </c>
      <c r="K1174">
        <v>1</v>
      </c>
      <c r="L1174" s="14"/>
      <c r="N1174" s="1"/>
    </row>
    <row r="1175" spans="2:14" x14ac:dyDescent="0.2">
      <c r="B1175" t="s">
        <v>5</v>
      </c>
      <c r="C1175" t="s">
        <v>1705</v>
      </c>
      <c r="D1175" t="s">
        <v>1285</v>
      </c>
      <c r="E1175" t="s">
        <v>1983</v>
      </c>
      <c r="F1175" t="str">
        <f t="shared" si="22"/>
        <v>SingleAnglesMetricL152x152x16</v>
      </c>
      <c r="G1175">
        <v>23.8</v>
      </c>
      <c r="H1175">
        <v>1.02</v>
      </c>
      <c r="I1175">
        <v>1.98</v>
      </c>
      <c r="J1175" t="s">
        <v>1246</v>
      </c>
      <c r="K1175">
        <v>1</v>
      </c>
      <c r="L1175" s="14"/>
      <c r="N1175" s="1"/>
    </row>
    <row r="1176" spans="2:14" x14ac:dyDescent="0.2">
      <c r="B1176" t="s">
        <v>5</v>
      </c>
      <c r="C1176" t="s">
        <v>1705</v>
      </c>
      <c r="D1176" t="s">
        <v>1286</v>
      </c>
      <c r="E1176" t="s">
        <v>1990</v>
      </c>
      <c r="F1176" t="str">
        <f t="shared" si="22"/>
        <v>SingleAnglesMetricL152x152x14</v>
      </c>
      <c r="G1176">
        <v>23.8</v>
      </c>
      <c r="H1176">
        <v>0.92400000000000004</v>
      </c>
      <c r="I1176">
        <v>1.98</v>
      </c>
      <c r="J1176" t="s">
        <v>1246</v>
      </c>
      <c r="K1176">
        <v>1</v>
      </c>
      <c r="L1176" s="14"/>
      <c r="N1176" s="1"/>
    </row>
    <row r="1177" spans="2:14" x14ac:dyDescent="0.2">
      <c r="B1177" t="s">
        <v>5</v>
      </c>
      <c r="C1177" t="s">
        <v>1705</v>
      </c>
      <c r="D1177" t="s">
        <v>1287</v>
      </c>
      <c r="E1177" t="s">
        <v>1997</v>
      </c>
      <c r="F1177" t="str">
        <f t="shared" si="22"/>
        <v>SingleAnglesMetricL152x152x13</v>
      </c>
      <c r="G1177">
        <v>23.8</v>
      </c>
      <c r="H1177">
        <v>0.82399999999999995</v>
      </c>
      <c r="I1177">
        <v>1.98</v>
      </c>
      <c r="J1177" t="s">
        <v>1246</v>
      </c>
      <c r="K1177">
        <v>1</v>
      </c>
      <c r="L1177" s="14"/>
      <c r="N1177" s="1"/>
    </row>
    <row r="1178" spans="2:14" x14ac:dyDescent="0.2">
      <c r="B1178" t="s">
        <v>5</v>
      </c>
      <c r="C1178" t="s">
        <v>1705</v>
      </c>
      <c r="D1178" t="s">
        <v>1288</v>
      </c>
      <c r="E1178" t="s">
        <v>2003</v>
      </c>
      <c r="F1178" t="str">
        <f t="shared" si="22"/>
        <v>SingleAnglesMetricL152x152x11</v>
      </c>
      <c r="G1178">
        <v>23.8</v>
      </c>
      <c r="H1178">
        <v>0.72699999999999998</v>
      </c>
      <c r="I1178">
        <v>1.98</v>
      </c>
      <c r="J1178" t="s">
        <v>1246</v>
      </c>
      <c r="K1178">
        <v>1</v>
      </c>
      <c r="L1178" s="14"/>
      <c r="N1178" s="1"/>
    </row>
    <row r="1179" spans="2:14" x14ac:dyDescent="0.2">
      <c r="B1179" t="s">
        <v>5</v>
      </c>
      <c r="C1179" t="s">
        <v>1705</v>
      </c>
      <c r="D1179" t="s">
        <v>1289</v>
      </c>
      <c r="E1179" t="s">
        <v>3764</v>
      </c>
      <c r="F1179" t="str">
        <f t="shared" si="22"/>
        <v>SingleAnglesMetricL152x152x9.5</v>
      </c>
      <c r="G1179">
        <v>23.8</v>
      </c>
      <c r="H1179">
        <v>0.626</v>
      </c>
      <c r="I1179">
        <v>1.98</v>
      </c>
      <c r="J1179" t="s">
        <v>1246</v>
      </c>
      <c r="K1179">
        <v>1</v>
      </c>
      <c r="L1179" s="14"/>
      <c r="N1179" s="1"/>
    </row>
    <row r="1180" spans="2:14" x14ac:dyDescent="0.2">
      <c r="B1180" t="s">
        <v>5</v>
      </c>
      <c r="C1180" t="s">
        <v>1705</v>
      </c>
      <c r="D1180" t="s">
        <v>1290</v>
      </c>
      <c r="E1180" t="s">
        <v>3765</v>
      </c>
      <c r="F1180" t="str">
        <f t="shared" si="22"/>
        <v>SingleAnglesMetricL152x152x7.9</v>
      </c>
      <c r="G1180">
        <v>23.8</v>
      </c>
      <c r="H1180">
        <v>0.52500000000000002</v>
      </c>
      <c r="I1180">
        <v>1.98</v>
      </c>
      <c r="J1180" t="s">
        <v>1246</v>
      </c>
      <c r="K1180">
        <v>1</v>
      </c>
      <c r="L1180" s="14"/>
      <c r="N1180" s="1"/>
    </row>
    <row r="1181" spans="2:14" x14ac:dyDescent="0.2">
      <c r="B1181" t="s">
        <v>5</v>
      </c>
      <c r="C1181" t="s">
        <v>1705</v>
      </c>
      <c r="D1181" t="s">
        <v>1291</v>
      </c>
      <c r="E1181" t="s">
        <v>2018</v>
      </c>
      <c r="F1181" t="str">
        <f t="shared" si="22"/>
        <v>SingleAnglesMetricL152x102x22</v>
      </c>
      <c r="G1181">
        <v>19.8</v>
      </c>
      <c r="H1181">
        <v>1.37</v>
      </c>
      <c r="I1181">
        <v>1.65</v>
      </c>
      <c r="J1181" t="s">
        <v>1246</v>
      </c>
      <c r="K1181">
        <v>1</v>
      </c>
      <c r="L1181" s="14"/>
      <c r="N1181" s="1"/>
    </row>
    <row r="1182" spans="2:14" x14ac:dyDescent="0.2">
      <c r="B1182" t="s">
        <v>5</v>
      </c>
      <c r="C1182" t="s">
        <v>1705</v>
      </c>
      <c r="D1182" t="s">
        <v>1292</v>
      </c>
      <c r="E1182" t="s">
        <v>2023</v>
      </c>
      <c r="F1182" t="str">
        <f t="shared" si="22"/>
        <v>SingleAnglesMetricL152x102x19</v>
      </c>
      <c r="G1182">
        <v>19.8</v>
      </c>
      <c r="H1182">
        <v>1.19</v>
      </c>
      <c r="I1182">
        <v>1.65</v>
      </c>
      <c r="J1182" t="s">
        <v>1246</v>
      </c>
      <c r="K1182">
        <v>1</v>
      </c>
      <c r="L1182" s="14"/>
      <c r="N1182" s="1"/>
    </row>
    <row r="1183" spans="2:14" x14ac:dyDescent="0.2">
      <c r="B1183" t="s">
        <v>5</v>
      </c>
      <c r="C1183" t="s">
        <v>1705</v>
      </c>
      <c r="D1183" t="s">
        <v>1293</v>
      </c>
      <c r="E1183" t="s">
        <v>2028</v>
      </c>
      <c r="F1183" t="str">
        <f t="shared" si="22"/>
        <v>SingleAnglesMetricL152x102x16</v>
      </c>
      <c r="G1183">
        <v>19.8</v>
      </c>
      <c r="H1183">
        <v>1</v>
      </c>
      <c r="I1183">
        <v>1.65</v>
      </c>
      <c r="J1183" t="s">
        <v>1246</v>
      </c>
      <c r="K1183">
        <v>1</v>
      </c>
      <c r="L1183" s="14"/>
      <c r="N1183" s="1"/>
    </row>
    <row r="1184" spans="2:14" x14ac:dyDescent="0.2">
      <c r="B1184" t="s">
        <v>5</v>
      </c>
      <c r="C1184" t="s">
        <v>1705</v>
      </c>
      <c r="D1184" t="s">
        <v>1294</v>
      </c>
      <c r="E1184" t="s">
        <v>2033</v>
      </c>
      <c r="F1184" t="str">
        <f t="shared" si="22"/>
        <v>SingleAnglesMetricL152x102x14</v>
      </c>
      <c r="G1184">
        <v>19.8</v>
      </c>
      <c r="H1184">
        <v>0.90400000000000003</v>
      </c>
      <c r="I1184">
        <v>1.65</v>
      </c>
      <c r="J1184" t="s">
        <v>1246</v>
      </c>
      <c r="K1184">
        <v>1</v>
      </c>
      <c r="L1184" s="14"/>
      <c r="N1184" s="1"/>
    </row>
    <row r="1185" spans="2:14" x14ac:dyDescent="0.2">
      <c r="B1185" t="s">
        <v>5</v>
      </c>
      <c r="C1185" t="s">
        <v>1705</v>
      </c>
      <c r="D1185" t="s">
        <v>1295</v>
      </c>
      <c r="E1185" t="s">
        <v>2038</v>
      </c>
      <c r="F1185" t="str">
        <f t="shared" si="22"/>
        <v>SingleAnglesMetricL152x102x13</v>
      </c>
      <c r="G1185">
        <v>19.8</v>
      </c>
      <c r="H1185">
        <v>0.80800000000000005</v>
      </c>
      <c r="I1185">
        <v>1.65</v>
      </c>
      <c r="J1185" t="s">
        <v>1246</v>
      </c>
      <c r="K1185">
        <v>1</v>
      </c>
      <c r="L1185" s="14"/>
      <c r="N1185" s="1"/>
    </row>
    <row r="1186" spans="2:14" x14ac:dyDescent="0.2">
      <c r="B1186" t="s">
        <v>5</v>
      </c>
      <c r="C1186" t="s">
        <v>1705</v>
      </c>
      <c r="D1186" t="s">
        <v>1296</v>
      </c>
      <c r="E1186" t="s">
        <v>2043</v>
      </c>
      <c r="F1186" t="str">
        <f t="shared" si="22"/>
        <v>SingleAnglesMetricL152x102x11</v>
      </c>
      <c r="G1186">
        <v>19.8</v>
      </c>
      <c r="H1186">
        <v>0.71199999999999997</v>
      </c>
      <c r="I1186">
        <v>1.65</v>
      </c>
      <c r="J1186" t="s">
        <v>1246</v>
      </c>
      <c r="K1186">
        <v>1</v>
      </c>
      <c r="L1186" s="14"/>
      <c r="N1186" s="1"/>
    </row>
    <row r="1187" spans="2:14" x14ac:dyDescent="0.2">
      <c r="B1187" t="s">
        <v>5</v>
      </c>
      <c r="C1187" t="s">
        <v>1705</v>
      </c>
      <c r="D1187" t="s">
        <v>1297</v>
      </c>
      <c r="E1187" t="s">
        <v>3766</v>
      </c>
      <c r="F1187" t="str">
        <f t="shared" si="22"/>
        <v>SingleAnglesMetricL152x102x9.5</v>
      </c>
      <c r="G1187">
        <v>19.8</v>
      </c>
      <c r="H1187">
        <v>0.61599999999999999</v>
      </c>
      <c r="I1187">
        <v>1.65</v>
      </c>
      <c r="J1187" t="s">
        <v>1246</v>
      </c>
      <c r="K1187">
        <v>1</v>
      </c>
      <c r="L1187" s="14"/>
      <c r="N1187" s="1"/>
    </row>
    <row r="1188" spans="2:14" x14ac:dyDescent="0.2">
      <c r="B1188" t="s">
        <v>5</v>
      </c>
      <c r="C1188" t="s">
        <v>1705</v>
      </c>
      <c r="D1188" t="s">
        <v>1298</v>
      </c>
      <c r="E1188" t="s">
        <v>3767</v>
      </c>
      <c r="F1188" t="str">
        <f t="shared" si="22"/>
        <v>SingleAnglesMetricL152x102x7.9</v>
      </c>
      <c r="G1188">
        <v>19.8</v>
      </c>
      <c r="H1188">
        <v>0.51500000000000001</v>
      </c>
      <c r="I1188">
        <v>1.65</v>
      </c>
      <c r="J1188" t="s">
        <v>1246</v>
      </c>
      <c r="K1188">
        <v>1</v>
      </c>
      <c r="L1188" s="14"/>
      <c r="N1188" s="1"/>
    </row>
    <row r="1189" spans="2:14" x14ac:dyDescent="0.2">
      <c r="B1189" t="s">
        <v>5</v>
      </c>
      <c r="C1189" t="s">
        <v>1705</v>
      </c>
      <c r="D1189" t="s">
        <v>1299</v>
      </c>
      <c r="E1189" t="s">
        <v>2058</v>
      </c>
      <c r="F1189" t="str">
        <f t="shared" si="22"/>
        <v>SingleAnglesMetricL152x89x13</v>
      </c>
      <c r="G1189">
        <v>18.8</v>
      </c>
      <c r="H1189">
        <v>0.81399999999999995</v>
      </c>
      <c r="I1189">
        <v>1.57</v>
      </c>
      <c r="J1189" t="s">
        <v>1246</v>
      </c>
      <c r="K1189">
        <v>1</v>
      </c>
      <c r="L1189" s="14"/>
      <c r="N1189" s="1"/>
    </row>
    <row r="1190" spans="2:14" x14ac:dyDescent="0.2">
      <c r="B1190" t="s">
        <v>5</v>
      </c>
      <c r="C1190" t="s">
        <v>1705</v>
      </c>
      <c r="D1190" t="s">
        <v>1300</v>
      </c>
      <c r="E1190" t="s">
        <v>3768</v>
      </c>
      <c r="F1190" t="str">
        <f t="shared" si="22"/>
        <v>SingleAnglesMetricL152x89x9.5</v>
      </c>
      <c r="G1190">
        <v>18.8</v>
      </c>
      <c r="H1190">
        <v>0.61699999999999999</v>
      </c>
      <c r="I1190">
        <v>1.57</v>
      </c>
      <c r="J1190" t="s">
        <v>1246</v>
      </c>
      <c r="K1190">
        <v>1</v>
      </c>
      <c r="L1190" s="14"/>
      <c r="N1190" s="1"/>
    </row>
    <row r="1191" spans="2:14" x14ac:dyDescent="0.2">
      <c r="B1191" t="s">
        <v>5</v>
      </c>
      <c r="C1191" t="s">
        <v>1705</v>
      </c>
      <c r="D1191" t="s">
        <v>1301</v>
      </c>
      <c r="E1191" t="s">
        <v>3769</v>
      </c>
      <c r="F1191" t="str">
        <f t="shared" si="22"/>
        <v>SingleAnglesMetricL152x89x7.9</v>
      </c>
      <c r="G1191">
        <v>18.8</v>
      </c>
      <c r="H1191">
        <v>0.51700000000000002</v>
      </c>
      <c r="I1191">
        <v>1.57</v>
      </c>
      <c r="J1191" t="s">
        <v>1246</v>
      </c>
      <c r="K1191">
        <v>1</v>
      </c>
      <c r="L1191" s="14"/>
      <c r="N1191" s="1"/>
    </row>
    <row r="1192" spans="2:14" x14ac:dyDescent="0.2">
      <c r="B1192" t="s">
        <v>5</v>
      </c>
      <c r="C1192" t="s">
        <v>1705</v>
      </c>
      <c r="D1192" t="s">
        <v>1302</v>
      </c>
      <c r="E1192" t="s">
        <v>2071</v>
      </c>
      <c r="F1192" t="str">
        <f t="shared" si="22"/>
        <v>SingleAnglesMetricL127x127x22</v>
      </c>
      <c r="G1192">
        <v>19.8</v>
      </c>
      <c r="H1192">
        <v>1.38</v>
      </c>
      <c r="I1192">
        <v>1.65</v>
      </c>
      <c r="J1192" t="s">
        <v>1246</v>
      </c>
      <c r="K1192">
        <v>1</v>
      </c>
      <c r="L1192" s="14"/>
      <c r="N1192" s="1"/>
    </row>
    <row r="1193" spans="2:14" x14ac:dyDescent="0.2">
      <c r="B1193" t="s">
        <v>5</v>
      </c>
      <c r="C1193" t="s">
        <v>1705</v>
      </c>
      <c r="D1193" t="s">
        <v>1303</v>
      </c>
      <c r="E1193" t="s">
        <v>2077</v>
      </c>
      <c r="F1193" t="str">
        <f t="shared" si="22"/>
        <v>SingleAnglesMetricL127x127x19</v>
      </c>
      <c r="G1193">
        <v>19.8</v>
      </c>
      <c r="H1193">
        <v>1.2</v>
      </c>
      <c r="I1193">
        <v>1.65</v>
      </c>
      <c r="J1193" t="s">
        <v>1246</v>
      </c>
      <c r="K1193">
        <v>1</v>
      </c>
      <c r="L1193" s="14"/>
      <c r="N1193" s="1"/>
    </row>
    <row r="1194" spans="2:14" x14ac:dyDescent="0.2">
      <c r="B1194" t="s">
        <v>5</v>
      </c>
      <c r="C1194" t="s">
        <v>1705</v>
      </c>
      <c r="D1194" t="s">
        <v>1304</v>
      </c>
      <c r="E1194" t="s">
        <v>2083</v>
      </c>
      <c r="F1194" t="str">
        <f t="shared" si="22"/>
        <v>SingleAnglesMetricL127x127x16</v>
      </c>
      <c r="G1194">
        <v>19.8</v>
      </c>
      <c r="H1194">
        <v>1.02</v>
      </c>
      <c r="I1194">
        <v>1.65</v>
      </c>
      <c r="J1194" t="s">
        <v>1246</v>
      </c>
      <c r="K1194">
        <v>1</v>
      </c>
      <c r="L1194" s="14"/>
      <c r="N1194" s="1"/>
    </row>
    <row r="1195" spans="2:14" x14ac:dyDescent="0.2">
      <c r="B1195" t="s">
        <v>5</v>
      </c>
      <c r="C1195" t="s">
        <v>1705</v>
      </c>
      <c r="D1195" t="s">
        <v>1305</v>
      </c>
      <c r="E1195" t="s">
        <v>2088</v>
      </c>
      <c r="F1195" t="str">
        <f t="shared" si="22"/>
        <v>SingleAnglesMetricL127x127x13</v>
      </c>
      <c r="G1195">
        <v>19.8</v>
      </c>
      <c r="H1195">
        <v>0.82299999999999995</v>
      </c>
      <c r="I1195">
        <v>1.65</v>
      </c>
      <c r="J1195" t="s">
        <v>1246</v>
      </c>
      <c r="K1195">
        <v>1</v>
      </c>
      <c r="L1195" s="14"/>
      <c r="N1195" s="1"/>
    </row>
    <row r="1196" spans="2:14" x14ac:dyDescent="0.2">
      <c r="B1196" t="s">
        <v>5</v>
      </c>
      <c r="C1196" t="s">
        <v>1705</v>
      </c>
      <c r="D1196" t="s">
        <v>1306</v>
      </c>
      <c r="E1196" t="s">
        <v>2094</v>
      </c>
      <c r="F1196" t="str">
        <f t="shared" si="22"/>
        <v>SingleAnglesMetricL127x127x11</v>
      </c>
      <c r="G1196">
        <v>19.8</v>
      </c>
      <c r="H1196">
        <v>0.72699999999999998</v>
      </c>
      <c r="I1196">
        <v>1.65</v>
      </c>
      <c r="J1196" t="s">
        <v>1246</v>
      </c>
      <c r="K1196">
        <v>1</v>
      </c>
      <c r="L1196" s="14"/>
      <c r="N1196" s="1"/>
    </row>
    <row r="1197" spans="2:14" x14ac:dyDescent="0.2">
      <c r="B1197" t="s">
        <v>5</v>
      </c>
      <c r="C1197" t="s">
        <v>1705</v>
      </c>
      <c r="D1197" t="s">
        <v>1307</v>
      </c>
      <c r="E1197" t="s">
        <v>3770</v>
      </c>
      <c r="F1197" t="str">
        <f t="shared" si="22"/>
        <v>SingleAnglesMetricL127x127x9.5</v>
      </c>
      <c r="G1197">
        <v>19.8</v>
      </c>
      <c r="H1197">
        <v>0.626</v>
      </c>
      <c r="I1197">
        <v>1.65</v>
      </c>
      <c r="J1197" t="s">
        <v>1246</v>
      </c>
      <c r="K1197">
        <v>1</v>
      </c>
      <c r="L1197" s="14"/>
      <c r="N1197" s="1"/>
    </row>
    <row r="1198" spans="2:14" x14ac:dyDescent="0.2">
      <c r="B1198" t="s">
        <v>5</v>
      </c>
      <c r="C1198" t="s">
        <v>1705</v>
      </c>
      <c r="D1198" t="s">
        <v>1308</v>
      </c>
      <c r="E1198" t="s">
        <v>3771</v>
      </c>
      <c r="F1198" t="str">
        <f t="shared" si="22"/>
        <v>SingleAnglesMetricL127x127x7.9</v>
      </c>
      <c r="G1198">
        <v>19.8</v>
      </c>
      <c r="H1198">
        <v>0.52500000000000002</v>
      </c>
      <c r="I1198">
        <v>1.65</v>
      </c>
      <c r="J1198" t="s">
        <v>1246</v>
      </c>
      <c r="K1198">
        <v>1</v>
      </c>
      <c r="L1198" s="14"/>
      <c r="N1198" s="1"/>
    </row>
    <row r="1199" spans="2:14" x14ac:dyDescent="0.2">
      <c r="B1199" t="s">
        <v>5</v>
      </c>
      <c r="C1199" t="s">
        <v>1705</v>
      </c>
      <c r="D1199" t="s">
        <v>1309</v>
      </c>
      <c r="E1199" t="s">
        <v>2108</v>
      </c>
      <c r="F1199" t="str">
        <f t="shared" si="22"/>
        <v>SingleAnglesMetricL127x89x19</v>
      </c>
      <c r="G1199">
        <v>16.8</v>
      </c>
      <c r="H1199">
        <v>1.18</v>
      </c>
      <c r="I1199">
        <v>1.4</v>
      </c>
      <c r="J1199" t="s">
        <v>1246</v>
      </c>
      <c r="K1199">
        <v>1</v>
      </c>
      <c r="L1199" s="14"/>
      <c r="N1199" s="1"/>
    </row>
    <row r="1200" spans="2:14" x14ac:dyDescent="0.2">
      <c r="B1200" t="s">
        <v>5</v>
      </c>
      <c r="C1200" t="s">
        <v>1705</v>
      </c>
      <c r="D1200" t="s">
        <v>1310</v>
      </c>
      <c r="E1200" t="s">
        <v>2113</v>
      </c>
      <c r="F1200" t="str">
        <f t="shared" si="22"/>
        <v>SingleAnglesMetricL127x89x16</v>
      </c>
      <c r="G1200">
        <v>16.8</v>
      </c>
      <c r="H1200">
        <v>1</v>
      </c>
      <c r="I1200">
        <v>1.4</v>
      </c>
      <c r="J1200" t="s">
        <v>1246</v>
      </c>
      <c r="K1200">
        <v>1</v>
      </c>
      <c r="L1200" s="14"/>
      <c r="N1200" s="1"/>
    </row>
    <row r="1201" spans="2:14" x14ac:dyDescent="0.2">
      <c r="B1201" t="s">
        <v>5</v>
      </c>
      <c r="C1201" t="s">
        <v>1705</v>
      </c>
      <c r="D1201" t="s">
        <v>1311</v>
      </c>
      <c r="E1201" t="s">
        <v>2118</v>
      </c>
      <c r="F1201" t="str">
        <f t="shared" si="22"/>
        <v>SingleAnglesMetricL127x89x13</v>
      </c>
      <c r="G1201">
        <v>16.8</v>
      </c>
      <c r="H1201">
        <v>0.81</v>
      </c>
      <c r="I1201">
        <v>1.4</v>
      </c>
      <c r="J1201" t="s">
        <v>1246</v>
      </c>
      <c r="K1201">
        <v>1</v>
      </c>
      <c r="L1201" s="14"/>
      <c r="N1201" s="1"/>
    </row>
    <row r="1202" spans="2:14" x14ac:dyDescent="0.2">
      <c r="B1202" t="s">
        <v>5</v>
      </c>
      <c r="C1202" t="s">
        <v>1705</v>
      </c>
      <c r="D1202" t="s">
        <v>1312</v>
      </c>
      <c r="E1202" t="s">
        <v>3772</v>
      </c>
      <c r="F1202" t="str">
        <f t="shared" si="22"/>
        <v>SingleAnglesMetricL127x89x9.5</v>
      </c>
      <c r="G1202">
        <v>16.8</v>
      </c>
      <c r="H1202">
        <v>0.61899999999999999</v>
      </c>
      <c r="I1202">
        <v>1.4</v>
      </c>
      <c r="J1202" t="s">
        <v>1246</v>
      </c>
      <c r="K1202">
        <v>1</v>
      </c>
      <c r="L1202" s="14"/>
      <c r="N1202" s="1"/>
    </row>
    <row r="1203" spans="2:14" x14ac:dyDescent="0.2">
      <c r="B1203" t="s">
        <v>5</v>
      </c>
      <c r="C1203" t="s">
        <v>1705</v>
      </c>
      <c r="D1203" t="s">
        <v>1313</v>
      </c>
      <c r="E1203" t="s">
        <v>3773</v>
      </c>
      <c r="F1203" t="str">
        <f t="shared" si="22"/>
        <v>SingleAnglesMetricL127x89x7.9</v>
      </c>
      <c r="G1203">
        <v>16.8</v>
      </c>
      <c r="H1203">
        <v>0.51900000000000002</v>
      </c>
      <c r="I1203">
        <v>1.4</v>
      </c>
      <c r="J1203" t="s">
        <v>1246</v>
      </c>
      <c r="K1203">
        <v>1</v>
      </c>
      <c r="L1203" s="14"/>
      <c r="N1203" s="1"/>
    </row>
    <row r="1204" spans="2:14" x14ac:dyDescent="0.2">
      <c r="B1204" t="s">
        <v>5</v>
      </c>
      <c r="C1204" t="s">
        <v>1705</v>
      </c>
      <c r="D1204" t="s">
        <v>1314</v>
      </c>
      <c r="E1204" t="s">
        <v>3774</v>
      </c>
      <c r="F1204" t="str">
        <f t="shared" si="22"/>
        <v>SingleAnglesMetricL127x89x6.4</v>
      </c>
      <c r="G1204">
        <v>16.8</v>
      </c>
      <c r="H1204">
        <v>0.41799999999999998</v>
      </c>
      <c r="I1204">
        <v>1.4</v>
      </c>
      <c r="J1204" t="s">
        <v>1246</v>
      </c>
      <c r="K1204">
        <v>1</v>
      </c>
      <c r="L1204" s="14"/>
      <c r="N1204" s="1"/>
    </row>
    <row r="1205" spans="2:14" x14ac:dyDescent="0.2">
      <c r="B1205" t="s">
        <v>5</v>
      </c>
      <c r="C1205" t="s">
        <v>1705</v>
      </c>
      <c r="D1205" t="s">
        <v>1315</v>
      </c>
      <c r="E1205" t="s">
        <v>2136</v>
      </c>
      <c r="F1205" t="str">
        <f t="shared" si="22"/>
        <v>SingleAnglesMetricL127x76x13</v>
      </c>
      <c r="G1205">
        <v>15.8</v>
      </c>
      <c r="H1205">
        <v>0.81</v>
      </c>
      <c r="I1205">
        <v>1.32</v>
      </c>
      <c r="J1205" t="s">
        <v>1246</v>
      </c>
      <c r="K1205">
        <v>1</v>
      </c>
      <c r="L1205" s="14"/>
      <c r="N1205" s="1"/>
    </row>
    <row r="1206" spans="2:14" x14ac:dyDescent="0.2">
      <c r="B1206" t="s">
        <v>5</v>
      </c>
      <c r="C1206" t="s">
        <v>1705</v>
      </c>
      <c r="D1206" t="s">
        <v>1316</v>
      </c>
      <c r="E1206" t="s">
        <v>2142</v>
      </c>
      <c r="F1206" t="str">
        <f t="shared" si="22"/>
        <v>SingleAnglesMetricL127x76x11</v>
      </c>
      <c r="G1206">
        <v>15.8</v>
      </c>
      <c r="H1206">
        <v>0.71499999999999997</v>
      </c>
      <c r="I1206">
        <v>1.32</v>
      </c>
      <c r="J1206" t="s">
        <v>1246</v>
      </c>
      <c r="K1206">
        <v>1</v>
      </c>
      <c r="L1206" s="14"/>
      <c r="N1206" s="1"/>
    </row>
    <row r="1207" spans="2:14" x14ac:dyDescent="0.2">
      <c r="B1207" t="s">
        <v>5</v>
      </c>
      <c r="C1207" t="s">
        <v>1705</v>
      </c>
      <c r="D1207" t="s">
        <v>1317</v>
      </c>
      <c r="E1207" t="s">
        <v>3775</v>
      </c>
      <c r="F1207" t="str">
        <f t="shared" si="22"/>
        <v>SingleAnglesMetricL127x76x9.5</v>
      </c>
      <c r="G1207">
        <v>15.8</v>
      </c>
      <c r="H1207">
        <v>0.61599999999999999</v>
      </c>
      <c r="I1207">
        <v>1.32</v>
      </c>
      <c r="J1207" t="s">
        <v>1246</v>
      </c>
      <c r="K1207">
        <v>1</v>
      </c>
      <c r="L1207" s="14"/>
      <c r="N1207" s="1"/>
    </row>
    <row r="1208" spans="2:14" x14ac:dyDescent="0.2">
      <c r="B1208" t="s">
        <v>5</v>
      </c>
      <c r="C1208" t="s">
        <v>1705</v>
      </c>
      <c r="D1208" t="s">
        <v>1318</v>
      </c>
      <c r="E1208" t="s">
        <v>3776</v>
      </c>
      <c r="F1208" t="str">
        <f t="shared" si="22"/>
        <v>SingleAnglesMetricL127x76x7.9</v>
      </c>
      <c r="G1208">
        <v>15.8</v>
      </c>
      <c r="H1208">
        <v>0.51800000000000002</v>
      </c>
      <c r="I1208">
        <v>1.32</v>
      </c>
      <c r="J1208" t="s">
        <v>1246</v>
      </c>
      <c r="K1208">
        <v>1</v>
      </c>
      <c r="L1208" s="14"/>
      <c r="N1208" s="1"/>
    </row>
    <row r="1209" spans="2:14" x14ac:dyDescent="0.2">
      <c r="B1209" t="s">
        <v>5</v>
      </c>
      <c r="C1209" t="s">
        <v>1705</v>
      </c>
      <c r="D1209" t="s">
        <v>1319</v>
      </c>
      <c r="E1209" t="s">
        <v>3777</v>
      </c>
      <c r="F1209" t="str">
        <f t="shared" si="22"/>
        <v>SingleAnglesMetricL127x76x6.4</v>
      </c>
      <c r="G1209">
        <v>15.8</v>
      </c>
      <c r="H1209">
        <v>0.41799999999999998</v>
      </c>
      <c r="I1209">
        <v>1.32</v>
      </c>
      <c r="J1209" t="s">
        <v>1246</v>
      </c>
      <c r="K1209">
        <v>1</v>
      </c>
      <c r="L1209" s="14"/>
      <c r="N1209" s="1"/>
    </row>
    <row r="1210" spans="2:14" x14ac:dyDescent="0.2">
      <c r="B1210" t="s">
        <v>5</v>
      </c>
      <c r="C1210" t="s">
        <v>1705</v>
      </c>
      <c r="D1210" t="s">
        <v>1320</v>
      </c>
      <c r="E1210" t="s">
        <v>2159</v>
      </c>
      <c r="F1210" t="str">
        <f t="shared" ref="F1210:F1270" si="23">SUBSTITUTE(B1210&amp;C1210&amp;E1210," ","")</f>
        <v>SingleAnglesMetricL102x102x19</v>
      </c>
      <c r="G1210">
        <v>15.8</v>
      </c>
      <c r="H1210">
        <v>1.17</v>
      </c>
      <c r="I1210">
        <v>1.32</v>
      </c>
      <c r="J1210" t="s">
        <v>1246</v>
      </c>
      <c r="K1210">
        <v>1</v>
      </c>
      <c r="L1210" s="14"/>
      <c r="N1210" s="1"/>
    </row>
    <row r="1211" spans="2:14" x14ac:dyDescent="0.2">
      <c r="B1211" t="s">
        <v>5</v>
      </c>
      <c r="C1211" t="s">
        <v>1705</v>
      </c>
      <c r="D1211" t="s">
        <v>1321</v>
      </c>
      <c r="E1211" t="s">
        <v>2165</v>
      </c>
      <c r="F1211" t="str">
        <f t="shared" si="23"/>
        <v>SingleAnglesMetricL102x102x16</v>
      </c>
      <c r="G1211">
        <v>15.8</v>
      </c>
      <c r="H1211">
        <v>0.99399999999999999</v>
      </c>
      <c r="I1211">
        <v>1.32</v>
      </c>
      <c r="J1211" t="s">
        <v>1246</v>
      </c>
      <c r="K1211">
        <v>1</v>
      </c>
      <c r="L1211" s="14"/>
      <c r="N1211" s="1"/>
    </row>
    <row r="1212" spans="2:14" x14ac:dyDescent="0.2">
      <c r="B1212" t="s">
        <v>5</v>
      </c>
      <c r="C1212" t="s">
        <v>1705</v>
      </c>
      <c r="D1212" t="s">
        <v>1322</v>
      </c>
      <c r="E1212" t="s">
        <v>2170</v>
      </c>
      <c r="F1212" t="str">
        <f t="shared" si="23"/>
        <v>SingleAnglesMetricL102x102x13</v>
      </c>
      <c r="G1212">
        <v>15.8</v>
      </c>
      <c r="H1212">
        <v>0.80400000000000005</v>
      </c>
      <c r="I1212">
        <v>1.32</v>
      </c>
      <c r="J1212" t="s">
        <v>1246</v>
      </c>
      <c r="K1212">
        <v>1</v>
      </c>
      <c r="L1212" s="14"/>
      <c r="N1212" s="1"/>
    </row>
    <row r="1213" spans="2:14" x14ac:dyDescent="0.2">
      <c r="B1213" t="s">
        <v>5</v>
      </c>
      <c r="C1213" t="s">
        <v>1705</v>
      </c>
      <c r="D1213" t="s">
        <v>1323</v>
      </c>
      <c r="E1213" t="s">
        <v>2175</v>
      </c>
      <c r="F1213" t="str">
        <f t="shared" si="23"/>
        <v>SingleAnglesMetricL102x102x11</v>
      </c>
      <c r="G1213">
        <v>15.8</v>
      </c>
      <c r="H1213">
        <v>0.70899999999999996</v>
      </c>
      <c r="I1213">
        <v>1.32</v>
      </c>
      <c r="J1213" t="s">
        <v>1246</v>
      </c>
      <c r="K1213">
        <v>1</v>
      </c>
      <c r="L1213" s="14"/>
      <c r="N1213" s="1"/>
    </row>
    <row r="1214" spans="2:14" x14ac:dyDescent="0.2">
      <c r="B1214" t="s">
        <v>5</v>
      </c>
      <c r="C1214" t="s">
        <v>1705</v>
      </c>
      <c r="D1214" t="s">
        <v>1324</v>
      </c>
      <c r="E1214" t="s">
        <v>3778</v>
      </c>
      <c r="F1214" t="str">
        <f t="shared" si="23"/>
        <v>SingleAnglesMetricL102x102x9.5</v>
      </c>
      <c r="G1214">
        <v>15.8</v>
      </c>
      <c r="H1214">
        <v>0.61499999999999999</v>
      </c>
      <c r="I1214">
        <v>1.32</v>
      </c>
      <c r="J1214" t="s">
        <v>1246</v>
      </c>
      <c r="K1214">
        <v>1</v>
      </c>
      <c r="L1214" s="14"/>
      <c r="N1214" s="1"/>
    </row>
    <row r="1215" spans="2:14" x14ac:dyDescent="0.2">
      <c r="B1215" t="s">
        <v>5</v>
      </c>
      <c r="C1215" t="s">
        <v>1705</v>
      </c>
      <c r="D1215" t="s">
        <v>1325</v>
      </c>
      <c r="E1215" t="s">
        <v>3779</v>
      </c>
      <c r="F1215" t="str">
        <f t="shared" si="23"/>
        <v>SingleAnglesMetricL102x102x7.9</v>
      </c>
      <c r="G1215">
        <v>15.8</v>
      </c>
      <c r="H1215">
        <v>0.51600000000000001</v>
      </c>
      <c r="I1215">
        <v>1.32</v>
      </c>
      <c r="J1215" t="s">
        <v>1246</v>
      </c>
      <c r="K1215">
        <v>1</v>
      </c>
      <c r="L1215" s="14"/>
      <c r="N1215" s="1"/>
    </row>
    <row r="1216" spans="2:14" x14ac:dyDescent="0.2">
      <c r="B1216" t="s">
        <v>5</v>
      </c>
      <c r="C1216" t="s">
        <v>1705</v>
      </c>
      <c r="D1216" t="s">
        <v>1326</v>
      </c>
      <c r="E1216" t="s">
        <v>3780</v>
      </c>
      <c r="F1216" t="str">
        <f t="shared" si="23"/>
        <v>SingleAnglesMetricL102x102x6.4</v>
      </c>
      <c r="G1216">
        <v>15.8</v>
      </c>
      <c r="H1216">
        <v>0.41599999999999998</v>
      </c>
      <c r="I1216">
        <v>1.32</v>
      </c>
      <c r="J1216" t="s">
        <v>1246</v>
      </c>
      <c r="K1216">
        <v>1</v>
      </c>
      <c r="L1216" s="14"/>
      <c r="N1216" s="1"/>
    </row>
    <row r="1217" spans="2:14" x14ac:dyDescent="0.2">
      <c r="B1217" t="s">
        <v>5</v>
      </c>
      <c r="C1217" t="s">
        <v>1705</v>
      </c>
      <c r="D1217" t="s">
        <v>1327</v>
      </c>
      <c r="E1217" t="s">
        <v>2194</v>
      </c>
      <c r="F1217" t="str">
        <f t="shared" si="23"/>
        <v>SingleAnglesMetricL109x89x13</v>
      </c>
      <c r="G1217">
        <v>15</v>
      </c>
      <c r="H1217">
        <v>0.79300000000000004</v>
      </c>
      <c r="I1217">
        <v>1.25</v>
      </c>
      <c r="J1217" t="s">
        <v>1246</v>
      </c>
      <c r="K1217">
        <v>1</v>
      </c>
      <c r="L1217" s="14"/>
      <c r="N1217" s="1"/>
    </row>
    <row r="1218" spans="2:14" x14ac:dyDescent="0.2">
      <c r="B1218" t="s">
        <v>5</v>
      </c>
      <c r="C1218" t="s">
        <v>1705</v>
      </c>
      <c r="D1218" t="s">
        <v>1328</v>
      </c>
      <c r="E1218" t="s">
        <v>3781</v>
      </c>
      <c r="F1218" t="str">
        <f t="shared" si="23"/>
        <v>SingleAnglesMetricL109x89x9.5</v>
      </c>
      <c r="G1218">
        <v>15</v>
      </c>
      <c r="H1218">
        <v>0.60699999999999998</v>
      </c>
      <c r="I1218">
        <v>1.25</v>
      </c>
      <c r="J1218" t="s">
        <v>1246</v>
      </c>
      <c r="K1218">
        <v>1</v>
      </c>
      <c r="L1218" s="14"/>
      <c r="N1218" s="1"/>
    </row>
    <row r="1219" spans="2:14" x14ac:dyDescent="0.2">
      <c r="B1219" t="s">
        <v>5</v>
      </c>
      <c r="C1219" t="s">
        <v>1705</v>
      </c>
      <c r="D1219" t="s">
        <v>1329</v>
      </c>
      <c r="E1219" t="s">
        <v>3782</v>
      </c>
      <c r="F1219" t="str">
        <f t="shared" si="23"/>
        <v>SingleAnglesMetricL109x89x7.9</v>
      </c>
      <c r="G1219">
        <v>15</v>
      </c>
      <c r="H1219">
        <v>0.51</v>
      </c>
      <c r="I1219">
        <v>1.25</v>
      </c>
      <c r="J1219" t="s">
        <v>1246</v>
      </c>
      <c r="K1219">
        <v>1</v>
      </c>
      <c r="L1219" s="14"/>
      <c r="N1219" s="1"/>
    </row>
    <row r="1220" spans="2:14" x14ac:dyDescent="0.2">
      <c r="B1220" t="s">
        <v>5</v>
      </c>
      <c r="C1220" t="s">
        <v>1705</v>
      </c>
      <c r="D1220" t="s">
        <v>1330</v>
      </c>
      <c r="E1220" t="s">
        <v>3783</v>
      </c>
      <c r="F1220" t="str">
        <f t="shared" si="23"/>
        <v>SingleAnglesMetricL109x89x6.4</v>
      </c>
      <c r="G1220">
        <v>15</v>
      </c>
      <c r="H1220">
        <v>0.41199999999999998</v>
      </c>
      <c r="I1220">
        <v>1.25</v>
      </c>
      <c r="J1220" t="s">
        <v>1246</v>
      </c>
      <c r="K1220">
        <v>1</v>
      </c>
      <c r="L1220" s="14"/>
      <c r="N1220" s="1"/>
    </row>
    <row r="1221" spans="2:14" x14ac:dyDescent="0.2">
      <c r="B1221" t="s">
        <v>5</v>
      </c>
      <c r="C1221" t="s">
        <v>1705</v>
      </c>
      <c r="D1221" t="s">
        <v>1331</v>
      </c>
      <c r="E1221" t="s">
        <v>2212</v>
      </c>
      <c r="F1221" t="str">
        <f t="shared" si="23"/>
        <v>SingleAnglesMetricL102x76x16</v>
      </c>
      <c r="G1221">
        <v>14</v>
      </c>
      <c r="H1221">
        <v>0.97099999999999997</v>
      </c>
      <c r="I1221">
        <v>1.17</v>
      </c>
      <c r="J1221" t="s">
        <v>1246</v>
      </c>
      <c r="K1221">
        <v>1</v>
      </c>
      <c r="L1221" s="14"/>
      <c r="N1221" s="1"/>
    </row>
    <row r="1222" spans="2:14" x14ac:dyDescent="0.2">
      <c r="B1222" t="s">
        <v>5</v>
      </c>
      <c r="C1222" t="s">
        <v>1705</v>
      </c>
      <c r="D1222" t="s">
        <v>1332</v>
      </c>
      <c r="E1222" t="s">
        <v>2218</v>
      </c>
      <c r="F1222" t="str">
        <f t="shared" si="23"/>
        <v>SingleAnglesMetricL102x76x13</v>
      </c>
      <c r="G1222">
        <v>14</v>
      </c>
      <c r="H1222">
        <v>0.79300000000000004</v>
      </c>
      <c r="I1222">
        <v>1.17</v>
      </c>
      <c r="J1222" t="s">
        <v>1246</v>
      </c>
      <c r="K1222">
        <v>1</v>
      </c>
      <c r="L1222" s="14"/>
      <c r="N1222" s="1"/>
    </row>
    <row r="1223" spans="2:14" x14ac:dyDescent="0.2">
      <c r="B1223" t="s">
        <v>5</v>
      </c>
      <c r="C1223" t="s">
        <v>1705</v>
      </c>
      <c r="D1223" t="s">
        <v>1333</v>
      </c>
      <c r="E1223" t="s">
        <v>3784</v>
      </c>
      <c r="F1223" t="str">
        <f t="shared" si="23"/>
        <v>SingleAnglesMetricL102x76x9.8</v>
      </c>
      <c r="G1223">
        <v>14</v>
      </c>
      <c r="H1223">
        <v>0.60499999999999998</v>
      </c>
      <c r="I1223">
        <v>1.17</v>
      </c>
      <c r="J1223" t="s">
        <v>1246</v>
      </c>
      <c r="K1223">
        <v>1</v>
      </c>
      <c r="L1223" s="14"/>
      <c r="N1223" s="1"/>
    </row>
    <row r="1224" spans="2:14" x14ac:dyDescent="0.2">
      <c r="B1224" t="s">
        <v>5</v>
      </c>
      <c r="C1224" t="s">
        <v>1705</v>
      </c>
      <c r="D1224" t="s">
        <v>1334</v>
      </c>
      <c r="E1224" t="s">
        <v>3785</v>
      </c>
      <c r="F1224" t="str">
        <f t="shared" si="23"/>
        <v>SingleAnglesMetricL102x76x7.9</v>
      </c>
      <c r="G1224">
        <v>14</v>
      </c>
      <c r="H1224">
        <v>0.50900000000000001</v>
      </c>
      <c r="I1224">
        <v>1.17</v>
      </c>
      <c r="J1224" t="s">
        <v>1246</v>
      </c>
      <c r="K1224">
        <v>1</v>
      </c>
      <c r="L1224" s="14"/>
      <c r="N1224" s="1"/>
    </row>
    <row r="1225" spans="2:14" x14ac:dyDescent="0.2">
      <c r="B1225" t="s">
        <v>5</v>
      </c>
      <c r="C1225" t="s">
        <v>1705</v>
      </c>
      <c r="D1225" t="s">
        <v>1335</v>
      </c>
      <c r="E1225" t="s">
        <v>3786</v>
      </c>
      <c r="F1225" t="str">
        <f t="shared" si="23"/>
        <v>SingleAnglesMetricL102x76x6.4</v>
      </c>
      <c r="G1225">
        <v>14</v>
      </c>
      <c r="H1225">
        <v>0.41099999999999998</v>
      </c>
      <c r="I1225">
        <v>1.17</v>
      </c>
      <c r="J1225" t="s">
        <v>1246</v>
      </c>
      <c r="K1225">
        <v>1</v>
      </c>
      <c r="L1225" s="14"/>
      <c r="N1225" s="1"/>
    </row>
    <row r="1226" spans="2:14" x14ac:dyDescent="0.2">
      <c r="B1226" t="s">
        <v>5</v>
      </c>
      <c r="C1226" t="s">
        <v>1705</v>
      </c>
      <c r="D1226" t="s">
        <v>1336</v>
      </c>
      <c r="E1226" t="s">
        <v>2236</v>
      </c>
      <c r="F1226" t="str">
        <f t="shared" si="23"/>
        <v>SingleAnglesMetricL89x89x13</v>
      </c>
      <c r="G1226">
        <v>13.8</v>
      </c>
      <c r="H1226">
        <v>0.8</v>
      </c>
      <c r="I1226">
        <v>1.1499999999999999</v>
      </c>
      <c r="J1226" t="s">
        <v>1246</v>
      </c>
      <c r="K1226">
        <v>1</v>
      </c>
      <c r="L1226" s="14"/>
      <c r="N1226" s="1"/>
    </row>
    <row r="1227" spans="2:14" x14ac:dyDescent="0.2">
      <c r="B1227" t="s">
        <v>5</v>
      </c>
      <c r="C1227" t="s">
        <v>1705</v>
      </c>
      <c r="D1227" t="s">
        <v>1337</v>
      </c>
      <c r="E1227" t="s">
        <v>2242</v>
      </c>
      <c r="F1227" t="str">
        <f t="shared" si="23"/>
        <v>SingleAnglesMetricL89x89x11</v>
      </c>
      <c r="G1227">
        <v>13.8</v>
      </c>
      <c r="H1227">
        <v>0.71199999999999997</v>
      </c>
      <c r="I1227">
        <v>1.1499999999999999</v>
      </c>
      <c r="J1227" t="s">
        <v>1246</v>
      </c>
      <c r="K1227">
        <v>1</v>
      </c>
      <c r="L1227" s="14"/>
      <c r="N1227" s="1"/>
    </row>
    <row r="1228" spans="2:14" x14ac:dyDescent="0.2">
      <c r="B1228" t="s">
        <v>5</v>
      </c>
      <c r="C1228" t="s">
        <v>1705</v>
      </c>
      <c r="D1228" t="s">
        <v>1338</v>
      </c>
      <c r="E1228" t="s">
        <v>3787</v>
      </c>
      <c r="F1228" t="str">
        <f t="shared" si="23"/>
        <v>SingleAnglesMetricL89x89x9.5</v>
      </c>
      <c r="G1228">
        <v>13.8</v>
      </c>
      <c r="H1228">
        <v>0.61699999999999999</v>
      </c>
      <c r="I1228">
        <v>1.1499999999999999</v>
      </c>
      <c r="J1228" t="s">
        <v>1246</v>
      </c>
      <c r="K1228">
        <v>1</v>
      </c>
      <c r="L1228" s="14"/>
      <c r="N1228" s="1"/>
    </row>
    <row r="1229" spans="2:14" x14ac:dyDescent="0.2">
      <c r="B1229" t="s">
        <v>5</v>
      </c>
      <c r="C1229" t="s">
        <v>1705</v>
      </c>
      <c r="D1229" t="s">
        <v>1339</v>
      </c>
      <c r="E1229" t="s">
        <v>3788</v>
      </c>
      <c r="F1229" t="str">
        <f t="shared" si="23"/>
        <v>SingleAnglesMetricL89x89x7.9</v>
      </c>
      <c r="G1229">
        <v>13.8</v>
      </c>
      <c r="H1229">
        <v>0.51900000000000002</v>
      </c>
      <c r="I1229">
        <v>1.1499999999999999</v>
      </c>
      <c r="J1229" t="s">
        <v>1246</v>
      </c>
      <c r="K1229">
        <v>1</v>
      </c>
      <c r="L1229" s="14"/>
      <c r="N1229" s="1"/>
    </row>
    <row r="1230" spans="2:14" x14ac:dyDescent="0.2">
      <c r="B1230" t="s">
        <v>5</v>
      </c>
      <c r="C1230" t="s">
        <v>1705</v>
      </c>
      <c r="D1230" t="s">
        <v>1340</v>
      </c>
      <c r="E1230" t="s">
        <v>3789</v>
      </c>
      <c r="F1230" t="str">
        <f t="shared" si="23"/>
        <v>SingleAnglesMetricL89x89x6.4</v>
      </c>
      <c r="G1230">
        <v>13.8</v>
      </c>
      <c r="H1230">
        <v>0.42</v>
      </c>
      <c r="I1230">
        <v>1.1499999999999999</v>
      </c>
      <c r="J1230" t="s">
        <v>1246</v>
      </c>
      <c r="K1230">
        <v>1</v>
      </c>
      <c r="L1230" s="14"/>
      <c r="N1230" s="1"/>
    </row>
    <row r="1231" spans="2:14" x14ac:dyDescent="0.2">
      <c r="B1231" t="s">
        <v>5</v>
      </c>
      <c r="C1231" t="s">
        <v>1705</v>
      </c>
      <c r="D1231" t="s">
        <v>1341</v>
      </c>
      <c r="E1231" t="s">
        <v>2261</v>
      </c>
      <c r="F1231" t="str">
        <f t="shared" si="23"/>
        <v>SingleAnglesMetricL89x76x13</v>
      </c>
      <c r="G1231">
        <v>12.8</v>
      </c>
      <c r="H1231">
        <v>0.80500000000000005</v>
      </c>
      <c r="I1231">
        <v>1.07</v>
      </c>
      <c r="J1231" t="s">
        <v>1246</v>
      </c>
      <c r="K1231">
        <v>1</v>
      </c>
      <c r="L1231" s="14"/>
      <c r="N1231" s="1"/>
    </row>
    <row r="1232" spans="2:14" x14ac:dyDescent="0.2">
      <c r="B1232" t="s">
        <v>5</v>
      </c>
      <c r="C1232" t="s">
        <v>1705</v>
      </c>
      <c r="D1232" t="s">
        <v>1342</v>
      </c>
      <c r="E1232" t="s">
        <v>2267</v>
      </c>
      <c r="F1232" t="str">
        <f t="shared" si="23"/>
        <v>SingleAnglesMetricL89x76x11</v>
      </c>
      <c r="G1232">
        <v>12.8</v>
      </c>
      <c r="H1232">
        <v>0.71</v>
      </c>
      <c r="I1232">
        <v>1.07</v>
      </c>
      <c r="J1232" t="s">
        <v>1246</v>
      </c>
      <c r="K1232">
        <v>1</v>
      </c>
      <c r="L1232" s="14"/>
      <c r="N1232" s="1"/>
    </row>
    <row r="1233" spans="2:15" x14ac:dyDescent="0.2">
      <c r="B1233" t="s">
        <v>5</v>
      </c>
      <c r="C1233" t="s">
        <v>1705</v>
      </c>
      <c r="D1233" t="s">
        <v>1343</v>
      </c>
      <c r="E1233" t="s">
        <v>3790</v>
      </c>
      <c r="F1233" t="str">
        <f t="shared" si="23"/>
        <v>SingleAnglesMetricL89x76x9.5</v>
      </c>
      <c r="G1233">
        <v>12.8</v>
      </c>
      <c r="H1233">
        <v>0.61599999999999999</v>
      </c>
      <c r="I1233">
        <v>1.07</v>
      </c>
      <c r="J1233" t="s">
        <v>1246</v>
      </c>
      <c r="K1233">
        <v>1</v>
      </c>
      <c r="L1233" s="14"/>
      <c r="N1233" s="1"/>
    </row>
    <row r="1234" spans="2:15" x14ac:dyDescent="0.2">
      <c r="B1234" t="s">
        <v>5</v>
      </c>
      <c r="C1234" t="s">
        <v>1705</v>
      </c>
      <c r="D1234" t="s">
        <v>1344</v>
      </c>
      <c r="E1234" t="s">
        <v>3791</v>
      </c>
      <c r="F1234" t="str">
        <f t="shared" si="23"/>
        <v>SingleAnglesMetricL89x76x7.9</v>
      </c>
      <c r="G1234">
        <v>12.8</v>
      </c>
      <c r="H1234">
        <v>0.52</v>
      </c>
      <c r="I1234">
        <v>1.07</v>
      </c>
      <c r="J1234" t="s">
        <v>1246</v>
      </c>
      <c r="K1234">
        <v>1</v>
      </c>
      <c r="L1234" s="14"/>
      <c r="N1234" s="1"/>
    </row>
    <row r="1235" spans="2:15" x14ac:dyDescent="0.2">
      <c r="B1235" t="s">
        <v>5</v>
      </c>
      <c r="C1235" t="s">
        <v>1705</v>
      </c>
      <c r="D1235" t="s">
        <v>1345</v>
      </c>
      <c r="E1235" t="s">
        <v>3792</v>
      </c>
      <c r="F1235" t="str">
        <f t="shared" si="23"/>
        <v>SingleAnglesMetricL89x76x6.4</v>
      </c>
      <c r="G1235">
        <v>12.8</v>
      </c>
      <c r="H1235">
        <v>0.42</v>
      </c>
      <c r="I1235">
        <v>1.07</v>
      </c>
      <c r="J1235" t="s">
        <v>1246</v>
      </c>
      <c r="K1235">
        <v>1</v>
      </c>
      <c r="L1235" s="14"/>
      <c r="N1235" s="1"/>
    </row>
    <row r="1236" spans="2:15" x14ac:dyDescent="0.2">
      <c r="B1236" t="s">
        <v>5</v>
      </c>
      <c r="C1236" t="s">
        <v>1705</v>
      </c>
      <c r="D1236" t="s">
        <v>1346</v>
      </c>
      <c r="E1236" t="s">
        <v>2284</v>
      </c>
      <c r="F1236" t="str">
        <f t="shared" si="23"/>
        <v>SingleAnglesMetricL89x64x13</v>
      </c>
      <c r="G1236">
        <v>11.8</v>
      </c>
      <c r="H1236">
        <v>0.8</v>
      </c>
      <c r="I1236">
        <v>0.98299999999999998</v>
      </c>
      <c r="J1236" t="s">
        <v>1246</v>
      </c>
      <c r="K1236">
        <v>1</v>
      </c>
      <c r="L1236" s="14"/>
      <c r="N1236" s="1"/>
    </row>
    <row r="1237" spans="2:15" x14ac:dyDescent="0.2">
      <c r="B1237" t="s">
        <v>5</v>
      </c>
      <c r="C1237" t="s">
        <v>1705</v>
      </c>
      <c r="D1237" t="s">
        <v>1347</v>
      </c>
      <c r="E1237" t="s">
        <v>3793</v>
      </c>
      <c r="F1237" t="str">
        <f t="shared" si="23"/>
        <v>SingleAnglesMetricL89x64x9.5</v>
      </c>
      <c r="G1237">
        <v>11.8</v>
      </c>
      <c r="H1237">
        <v>0.61299999999999999</v>
      </c>
      <c r="I1237">
        <v>0.98299999999999998</v>
      </c>
      <c r="J1237" t="s">
        <v>1246</v>
      </c>
      <c r="K1237">
        <v>1</v>
      </c>
      <c r="L1237" s="14"/>
      <c r="N1237" s="1"/>
    </row>
    <row r="1238" spans="2:15" x14ac:dyDescent="0.2">
      <c r="B1238" t="s">
        <v>5</v>
      </c>
      <c r="C1238" t="s">
        <v>1705</v>
      </c>
      <c r="D1238" t="s">
        <v>1348</v>
      </c>
      <c r="E1238" t="s">
        <v>3794</v>
      </c>
      <c r="F1238" t="str">
        <f t="shared" si="23"/>
        <v>SingleAnglesMetricL89x64x7.9</v>
      </c>
      <c r="G1238">
        <v>11.8</v>
      </c>
      <c r="H1238">
        <v>0.51700000000000002</v>
      </c>
      <c r="I1238">
        <v>0.98299999999999998</v>
      </c>
      <c r="J1238" t="s">
        <v>1246</v>
      </c>
      <c r="K1238">
        <v>1</v>
      </c>
      <c r="L1238" s="14"/>
      <c r="N1238" s="1"/>
    </row>
    <row r="1239" spans="2:15" x14ac:dyDescent="0.2">
      <c r="B1239" t="s">
        <v>5</v>
      </c>
      <c r="C1239" t="s">
        <v>1705</v>
      </c>
      <c r="D1239" t="s">
        <v>1349</v>
      </c>
      <c r="E1239" t="s">
        <v>3795</v>
      </c>
      <c r="F1239" t="str">
        <f t="shared" si="23"/>
        <v>SingleAnglesMetricL89x64x6.4</v>
      </c>
      <c r="G1239">
        <v>11.8</v>
      </c>
      <c r="H1239">
        <v>0.41899999999999998</v>
      </c>
      <c r="I1239">
        <v>0.98299999999999998</v>
      </c>
      <c r="J1239" t="s">
        <v>1246</v>
      </c>
      <c r="K1239">
        <v>1</v>
      </c>
      <c r="L1239" s="14"/>
      <c r="N1239" s="1"/>
    </row>
    <row r="1240" spans="2:15" x14ac:dyDescent="0.2">
      <c r="B1240" t="s">
        <v>5</v>
      </c>
      <c r="C1240" t="s">
        <v>1705</v>
      </c>
      <c r="D1240" t="s">
        <v>1350</v>
      </c>
      <c r="E1240" t="s">
        <v>2298</v>
      </c>
      <c r="F1240" t="str">
        <f t="shared" si="23"/>
        <v>SingleAnglesMetricL76x76x13</v>
      </c>
      <c r="G1240">
        <v>11.8</v>
      </c>
      <c r="H1240">
        <v>0.79</v>
      </c>
      <c r="I1240">
        <v>0.98299999999999998</v>
      </c>
      <c r="J1240" t="s">
        <v>1246</v>
      </c>
      <c r="K1240">
        <v>1</v>
      </c>
      <c r="L1240" s="14"/>
      <c r="N1240" s="1"/>
    </row>
    <row r="1241" spans="2:15" x14ac:dyDescent="0.2">
      <c r="B1241" t="s">
        <v>5</v>
      </c>
      <c r="C1241" t="s">
        <v>1705</v>
      </c>
      <c r="D1241" t="s">
        <v>1351</v>
      </c>
      <c r="E1241" t="s">
        <v>2302</v>
      </c>
      <c r="F1241" t="str">
        <f t="shared" si="23"/>
        <v>SingleAnglesMetricL76x76x11</v>
      </c>
      <c r="G1241">
        <v>11.8</v>
      </c>
      <c r="H1241">
        <v>0.70199999999999996</v>
      </c>
      <c r="I1241">
        <v>0.98299999999999998</v>
      </c>
      <c r="J1241" t="s">
        <v>1246</v>
      </c>
      <c r="K1241">
        <v>1</v>
      </c>
      <c r="L1241" s="14"/>
      <c r="N1241" s="1"/>
    </row>
    <row r="1242" spans="2:15" x14ac:dyDescent="0.2">
      <c r="B1242" t="s">
        <v>5</v>
      </c>
      <c r="C1242" t="s">
        <v>1705</v>
      </c>
      <c r="D1242" t="s">
        <v>1352</v>
      </c>
      <c r="E1242" t="s">
        <v>3796</v>
      </c>
      <c r="F1242" t="str">
        <f t="shared" si="23"/>
        <v>SingleAnglesMetricL76x76x9.5</v>
      </c>
      <c r="G1242">
        <v>11.8</v>
      </c>
      <c r="H1242">
        <v>0.60799999999999998</v>
      </c>
      <c r="I1242">
        <v>0.98299999999999998</v>
      </c>
      <c r="J1242" t="s">
        <v>1246</v>
      </c>
      <c r="K1242">
        <v>1</v>
      </c>
      <c r="L1242" s="14"/>
      <c r="N1242" s="1"/>
    </row>
    <row r="1243" spans="2:15" x14ac:dyDescent="0.2">
      <c r="B1243" t="s">
        <v>5</v>
      </c>
      <c r="C1243" t="s">
        <v>1705</v>
      </c>
      <c r="D1243" t="s">
        <v>1353</v>
      </c>
      <c r="E1243" t="s">
        <v>3797</v>
      </c>
      <c r="F1243" t="str">
        <f t="shared" si="23"/>
        <v>SingleAnglesMetricL76x76x7.9</v>
      </c>
      <c r="G1243">
        <v>11.8</v>
      </c>
      <c r="H1243">
        <v>0.51200000000000001</v>
      </c>
      <c r="I1243">
        <v>0.98299999999999998</v>
      </c>
      <c r="J1243" t="s">
        <v>1246</v>
      </c>
      <c r="K1243">
        <v>1</v>
      </c>
      <c r="L1243" s="14"/>
      <c r="N1243" s="1"/>
    </row>
    <row r="1244" spans="2:15" x14ac:dyDescent="0.2">
      <c r="B1244" t="s">
        <v>5</v>
      </c>
      <c r="C1244" t="s">
        <v>1705</v>
      </c>
      <c r="D1244" t="s">
        <v>1354</v>
      </c>
      <c r="E1244" t="s">
        <v>3798</v>
      </c>
      <c r="F1244" t="str">
        <f t="shared" si="23"/>
        <v>SingleAnglesMetricL76x76x6.4</v>
      </c>
      <c r="G1244">
        <v>11.8</v>
      </c>
      <c r="H1244">
        <v>0.41399999999999998</v>
      </c>
      <c r="I1244">
        <v>0.98299999999999998</v>
      </c>
      <c r="J1244" t="s">
        <v>1246</v>
      </c>
      <c r="K1244">
        <v>1</v>
      </c>
      <c r="L1244" s="14"/>
      <c r="N1244" s="1"/>
    </row>
    <row r="1245" spans="2:15" x14ac:dyDescent="0.2">
      <c r="B1245" t="s">
        <v>5</v>
      </c>
      <c r="C1245" t="s">
        <v>1705</v>
      </c>
      <c r="D1245" t="s">
        <v>1355</v>
      </c>
      <c r="E1245" s="70" t="s">
        <v>3799</v>
      </c>
      <c r="F1245" t="str">
        <f t="shared" si="23"/>
        <v>SingleAnglesMetricL76x76x4.8</v>
      </c>
      <c r="G1245">
        <v>11.8</v>
      </c>
      <c r="H1245">
        <v>0.314</v>
      </c>
      <c r="I1245">
        <v>0.98299999999999998</v>
      </c>
      <c r="J1245" t="s">
        <v>1246</v>
      </c>
      <c r="K1245">
        <v>1</v>
      </c>
      <c r="L1245" s="14"/>
      <c r="N1245" s="1"/>
      <c r="O1245" s="70"/>
    </row>
    <row r="1246" spans="2:15" x14ac:dyDescent="0.2">
      <c r="B1246" t="s">
        <v>5</v>
      </c>
      <c r="C1246" t="s">
        <v>1705</v>
      </c>
      <c r="D1246" t="s">
        <v>1356</v>
      </c>
      <c r="E1246" t="s">
        <v>2320</v>
      </c>
      <c r="F1246" t="str">
        <f t="shared" si="23"/>
        <v>SingleAnglesMetricL76x64x13</v>
      </c>
      <c r="G1246">
        <v>10.8</v>
      </c>
      <c r="H1246">
        <v>0.79</v>
      </c>
      <c r="I1246">
        <v>0.9</v>
      </c>
      <c r="J1246" t="s">
        <v>1246</v>
      </c>
      <c r="K1246">
        <v>1</v>
      </c>
      <c r="L1246" s="14"/>
      <c r="N1246" s="1"/>
    </row>
    <row r="1247" spans="2:15" x14ac:dyDescent="0.2">
      <c r="B1247" t="s">
        <v>5</v>
      </c>
      <c r="C1247" t="s">
        <v>1705</v>
      </c>
      <c r="D1247" t="s">
        <v>1357</v>
      </c>
      <c r="E1247" t="s">
        <v>2325</v>
      </c>
      <c r="F1247" t="str">
        <f t="shared" si="23"/>
        <v>SingleAnglesMetricL76x64x11</v>
      </c>
      <c r="G1247">
        <v>10.8</v>
      </c>
      <c r="H1247">
        <v>0.7</v>
      </c>
      <c r="I1247">
        <v>0.9</v>
      </c>
      <c r="J1247" t="s">
        <v>1246</v>
      </c>
      <c r="K1247">
        <v>1</v>
      </c>
      <c r="L1247" s="14"/>
      <c r="N1247" s="1"/>
    </row>
    <row r="1248" spans="2:15" x14ac:dyDescent="0.2">
      <c r="B1248" t="s">
        <v>5</v>
      </c>
      <c r="C1248" t="s">
        <v>1705</v>
      </c>
      <c r="D1248" t="s">
        <v>1358</v>
      </c>
      <c r="E1248" t="s">
        <v>3800</v>
      </c>
      <c r="F1248" t="str">
        <f t="shared" si="23"/>
        <v>SingleAnglesMetricL76x64x9.5</v>
      </c>
      <c r="G1248">
        <v>10.8</v>
      </c>
      <c r="H1248">
        <v>0.60699999999999998</v>
      </c>
      <c r="I1248">
        <v>0.9</v>
      </c>
      <c r="J1248" t="s">
        <v>1246</v>
      </c>
      <c r="K1248">
        <v>1</v>
      </c>
      <c r="L1248" s="14"/>
      <c r="N1248" s="1"/>
    </row>
    <row r="1249" spans="2:15" x14ac:dyDescent="0.2">
      <c r="B1249" t="s">
        <v>5</v>
      </c>
      <c r="C1249" t="s">
        <v>1705</v>
      </c>
      <c r="D1249" t="s">
        <v>1359</v>
      </c>
      <c r="E1249" t="s">
        <v>3801</v>
      </c>
      <c r="F1249" t="str">
        <f t="shared" si="23"/>
        <v>SingleAnglesMetricL76x64x7.9</v>
      </c>
      <c r="G1249">
        <v>10.8</v>
      </c>
      <c r="H1249">
        <v>0.51300000000000001</v>
      </c>
      <c r="I1249">
        <v>0.9</v>
      </c>
      <c r="J1249" t="s">
        <v>1246</v>
      </c>
      <c r="K1249">
        <v>1</v>
      </c>
      <c r="L1249" s="14"/>
      <c r="N1249" s="1"/>
    </row>
    <row r="1250" spans="2:15" x14ac:dyDescent="0.2">
      <c r="B1250" t="s">
        <v>5</v>
      </c>
      <c r="C1250" t="s">
        <v>1705</v>
      </c>
      <c r="D1250" t="s">
        <v>1360</v>
      </c>
      <c r="E1250" t="s">
        <v>3802</v>
      </c>
      <c r="F1250" t="str">
        <f t="shared" si="23"/>
        <v>SingleAnglesMetricL76x64x6.4</v>
      </c>
      <c r="G1250">
        <v>10.8</v>
      </c>
      <c r="H1250">
        <v>0.41599999999999998</v>
      </c>
      <c r="I1250">
        <v>0.9</v>
      </c>
      <c r="J1250" t="s">
        <v>1246</v>
      </c>
      <c r="K1250">
        <v>1</v>
      </c>
      <c r="L1250" s="14"/>
      <c r="N1250" s="1"/>
    </row>
    <row r="1251" spans="2:15" x14ac:dyDescent="0.2">
      <c r="B1251" t="s">
        <v>5</v>
      </c>
      <c r="C1251" t="s">
        <v>1705</v>
      </c>
      <c r="D1251" t="s">
        <v>1361</v>
      </c>
      <c r="E1251" s="70" t="s">
        <v>3803</v>
      </c>
      <c r="F1251" t="str">
        <f t="shared" si="23"/>
        <v>SingleAnglesMetricL76x64x4.8</v>
      </c>
      <c r="G1251">
        <v>10.8</v>
      </c>
      <c r="H1251">
        <v>0.316</v>
      </c>
      <c r="I1251">
        <v>0.9</v>
      </c>
      <c r="J1251" t="s">
        <v>1246</v>
      </c>
      <c r="K1251">
        <v>1</v>
      </c>
      <c r="L1251" s="14"/>
      <c r="N1251" s="1"/>
      <c r="O1251" s="70"/>
    </row>
    <row r="1252" spans="2:15" x14ac:dyDescent="0.2">
      <c r="B1252" t="s">
        <v>5</v>
      </c>
      <c r="C1252" t="s">
        <v>1705</v>
      </c>
      <c r="D1252" t="s">
        <v>1362</v>
      </c>
      <c r="E1252" t="s">
        <v>2346</v>
      </c>
      <c r="F1252" t="str">
        <f t="shared" si="23"/>
        <v>SingleAnglesMetricL76x51x13</v>
      </c>
      <c r="G1252">
        <v>9.8699999999999992</v>
      </c>
      <c r="H1252">
        <v>0.78</v>
      </c>
      <c r="I1252">
        <v>0.82299999999999995</v>
      </c>
      <c r="J1252" t="s">
        <v>1246</v>
      </c>
      <c r="K1252">
        <v>1</v>
      </c>
      <c r="L1252" s="14"/>
      <c r="N1252" s="1"/>
    </row>
    <row r="1253" spans="2:15" x14ac:dyDescent="0.2">
      <c r="B1253" t="s">
        <v>5</v>
      </c>
      <c r="C1253" t="s">
        <v>1705</v>
      </c>
      <c r="D1253" t="s">
        <v>1363</v>
      </c>
      <c r="E1253" t="s">
        <v>3804</v>
      </c>
      <c r="F1253" t="str">
        <f t="shared" si="23"/>
        <v>SingleAnglesMetricL76x51x9.5</v>
      </c>
      <c r="G1253">
        <v>9.8699999999999992</v>
      </c>
      <c r="H1253">
        <v>0.60299999999999998</v>
      </c>
      <c r="I1253">
        <v>0.82299999999999995</v>
      </c>
      <c r="J1253" t="s">
        <v>1246</v>
      </c>
      <c r="K1253">
        <v>1</v>
      </c>
      <c r="L1253" s="14"/>
      <c r="N1253" s="1"/>
    </row>
    <row r="1254" spans="2:15" x14ac:dyDescent="0.2">
      <c r="B1254" t="s">
        <v>5</v>
      </c>
      <c r="C1254" t="s">
        <v>1705</v>
      </c>
      <c r="D1254" t="s">
        <v>1364</v>
      </c>
      <c r="E1254" t="s">
        <v>3805</v>
      </c>
      <c r="F1254" t="str">
        <f t="shared" si="23"/>
        <v>SingleAnglesMetricL76x51x7.9</v>
      </c>
      <c r="G1254">
        <v>9.8699999999999992</v>
      </c>
      <c r="H1254">
        <v>0.51</v>
      </c>
      <c r="I1254">
        <v>0.82299999999999995</v>
      </c>
      <c r="J1254" t="s">
        <v>1246</v>
      </c>
      <c r="K1254">
        <v>1</v>
      </c>
      <c r="L1254" s="14"/>
      <c r="N1254" s="1"/>
    </row>
    <row r="1255" spans="2:15" x14ac:dyDescent="0.2">
      <c r="B1255" t="s">
        <v>5</v>
      </c>
      <c r="C1255" t="s">
        <v>1705</v>
      </c>
      <c r="D1255" t="s">
        <v>1365</v>
      </c>
      <c r="E1255" t="s">
        <v>3806</v>
      </c>
      <c r="F1255" t="str">
        <f t="shared" si="23"/>
        <v>SingleAnglesMetricL76x51x6.4</v>
      </c>
      <c r="G1255">
        <v>9.8699999999999992</v>
      </c>
      <c r="H1255">
        <v>0.41399999999999998</v>
      </c>
      <c r="I1255">
        <v>0.82299999999999995</v>
      </c>
      <c r="J1255" t="s">
        <v>1246</v>
      </c>
      <c r="K1255">
        <v>1</v>
      </c>
      <c r="L1255" s="14"/>
      <c r="N1255" s="1"/>
    </row>
    <row r="1256" spans="2:15" x14ac:dyDescent="0.2">
      <c r="B1256" t="s">
        <v>5</v>
      </c>
      <c r="C1256" t="s">
        <v>1705</v>
      </c>
      <c r="D1256" t="s">
        <v>1366</v>
      </c>
      <c r="E1256" s="70" t="s">
        <v>3807</v>
      </c>
      <c r="F1256" t="str">
        <f t="shared" si="23"/>
        <v>SingleAnglesMetricL76x51x4.8</v>
      </c>
      <c r="G1256">
        <v>9.8699999999999992</v>
      </c>
      <c r="H1256">
        <v>0.316</v>
      </c>
      <c r="I1256">
        <v>0.82299999999999995</v>
      </c>
      <c r="J1256" t="s">
        <v>1246</v>
      </c>
      <c r="K1256">
        <v>1</v>
      </c>
      <c r="L1256" s="14"/>
      <c r="N1256" s="1"/>
      <c r="O1256" s="70"/>
    </row>
    <row r="1257" spans="2:15" x14ac:dyDescent="0.2">
      <c r="B1257" t="s">
        <v>5</v>
      </c>
      <c r="C1257" t="s">
        <v>1705</v>
      </c>
      <c r="D1257" t="s">
        <v>1367</v>
      </c>
      <c r="E1257" t="s">
        <v>2363</v>
      </c>
      <c r="F1257" t="str">
        <f t="shared" si="23"/>
        <v>SingleAnglesMetricL64x64x13</v>
      </c>
      <c r="G1257">
        <v>9.89</v>
      </c>
      <c r="H1257">
        <v>0.77</v>
      </c>
      <c r="I1257">
        <v>0.82399999999999995</v>
      </c>
      <c r="J1257" t="s">
        <v>1246</v>
      </c>
      <c r="K1257">
        <v>1</v>
      </c>
      <c r="L1257" s="14"/>
      <c r="N1257" s="1"/>
    </row>
    <row r="1258" spans="2:15" x14ac:dyDescent="0.2">
      <c r="B1258" t="s">
        <v>5</v>
      </c>
      <c r="C1258" t="s">
        <v>1705</v>
      </c>
      <c r="D1258" t="s">
        <v>1368</v>
      </c>
      <c r="E1258" t="s">
        <v>3808</v>
      </c>
      <c r="F1258" t="str">
        <f t="shared" si="23"/>
        <v>SingleAnglesMetricL64x64x9.5</v>
      </c>
      <c r="G1258">
        <v>9.89</v>
      </c>
      <c r="H1258">
        <v>0.59699999999999998</v>
      </c>
      <c r="I1258">
        <v>0.82399999999999995</v>
      </c>
      <c r="J1258" t="s">
        <v>1246</v>
      </c>
      <c r="K1258">
        <v>1</v>
      </c>
      <c r="L1258" s="14"/>
      <c r="N1258" s="1"/>
    </row>
    <row r="1259" spans="2:15" x14ac:dyDescent="0.2">
      <c r="B1259" t="s">
        <v>5</v>
      </c>
      <c r="C1259" t="s">
        <v>1705</v>
      </c>
      <c r="D1259" t="s">
        <v>1369</v>
      </c>
      <c r="E1259" t="s">
        <v>3809</v>
      </c>
      <c r="F1259" t="str">
        <f t="shared" si="23"/>
        <v>SingleAnglesMetricL64x64x7.9</v>
      </c>
      <c r="G1259">
        <v>9.89</v>
      </c>
      <c r="H1259">
        <v>0.504</v>
      </c>
      <c r="I1259">
        <v>0.82399999999999995</v>
      </c>
      <c r="J1259" t="s">
        <v>1246</v>
      </c>
      <c r="K1259">
        <v>1</v>
      </c>
      <c r="L1259" s="14"/>
      <c r="N1259" s="1"/>
    </row>
    <row r="1260" spans="2:15" x14ac:dyDescent="0.2">
      <c r="B1260" t="s">
        <v>5</v>
      </c>
      <c r="C1260" t="s">
        <v>1705</v>
      </c>
      <c r="D1260" t="s">
        <v>1370</v>
      </c>
      <c r="E1260" t="s">
        <v>3810</v>
      </c>
      <c r="F1260" t="str">
        <f t="shared" si="23"/>
        <v>SingleAnglesMetricL64x64x6.4</v>
      </c>
      <c r="G1260">
        <v>9.89</v>
      </c>
      <c r="H1260">
        <v>0.40799999999999997</v>
      </c>
      <c r="I1260">
        <v>0.82399999999999995</v>
      </c>
      <c r="J1260" t="s">
        <v>1246</v>
      </c>
      <c r="K1260">
        <v>1</v>
      </c>
      <c r="L1260" s="14"/>
      <c r="N1260" s="1"/>
    </row>
    <row r="1261" spans="2:15" x14ac:dyDescent="0.2">
      <c r="B1261" t="s">
        <v>5</v>
      </c>
      <c r="C1261" t="s">
        <v>1705</v>
      </c>
      <c r="D1261" t="s">
        <v>1371</v>
      </c>
      <c r="E1261" s="70" t="s">
        <v>3811</v>
      </c>
      <c r="F1261" t="str">
        <f t="shared" si="23"/>
        <v>SingleAnglesMetricL64x64x4.8</v>
      </c>
      <c r="G1261">
        <v>9.89</v>
      </c>
      <c r="H1261">
        <v>0.309</v>
      </c>
      <c r="I1261">
        <v>0.82399999999999995</v>
      </c>
      <c r="J1261" t="s">
        <v>1246</v>
      </c>
      <c r="K1261">
        <v>1</v>
      </c>
      <c r="L1261" s="14"/>
      <c r="N1261" s="1"/>
      <c r="O1261" s="70"/>
    </row>
    <row r="1262" spans="2:15" x14ac:dyDescent="0.2">
      <c r="B1262" t="s">
        <v>5</v>
      </c>
      <c r="C1262" t="s">
        <v>1705</v>
      </c>
      <c r="D1262" t="s">
        <v>1372</v>
      </c>
      <c r="E1262" t="s">
        <v>3812</v>
      </c>
      <c r="F1262" t="str">
        <f t="shared" si="23"/>
        <v>SingleAnglesMetricL64x51x9.5</v>
      </c>
      <c r="G1262">
        <v>8.89</v>
      </c>
      <c r="H1262">
        <v>0.59599999999999997</v>
      </c>
      <c r="I1262">
        <v>0.74099999999999999</v>
      </c>
      <c r="J1262" t="s">
        <v>1246</v>
      </c>
      <c r="K1262">
        <v>1</v>
      </c>
      <c r="L1262" s="14"/>
      <c r="N1262" s="1"/>
    </row>
    <row r="1263" spans="2:15" x14ac:dyDescent="0.2">
      <c r="B1263" t="s">
        <v>5</v>
      </c>
      <c r="C1263" t="s">
        <v>1705</v>
      </c>
      <c r="D1263" t="s">
        <v>1373</v>
      </c>
      <c r="E1263" t="s">
        <v>3813</v>
      </c>
      <c r="F1263" t="str">
        <f t="shared" si="23"/>
        <v>SingleAnglesMetricL64x51x7.9</v>
      </c>
      <c r="G1263">
        <v>8.89</v>
      </c>
      <c r="H1263">
        <v>0.505</v>
      </c>
      <c r="I1263">
        <v>0.74099999999999999</v>
      </c>
      <c r="J1263" t="s">
        <v>1246</v>
      </c>
      <c r="K1263">
        <v>1</v>
      </c>
      <c r="L1263" s="14"/>
      <c r="N1263" s="1"/>
    </row>
    <row r="1264" spans="2:15" x14ac:dyDescent="0.2">
      <c r="B1264" t="s">
        <v>5</v>
      </c>
      <c r="C1264" t="s">
        <v>1705</v>
      </c>
      <c r="D1264" t="s">
        <v>1374</v>
      </c>
      <c r="E1264" t="s">
        <v>3814</v>
      </c>
      <c r="F1264" t="str">
        <f t="shared" si="23"/>
        <v>SingleAnglesMetricL64x51x6.4</v>
      </c>
      <c r="G1264">
        <v>8.89</v>
      </c>
      <c r="H1264">
        <v>0.41099999999999998</v>
      </c>
      <c r="I1264">
        <v>0.74099999999999999</v>
      </c>
      <c r="J1264" t="s">
        <v>1246</v>
      </c>
      <c r="K1264">
        <v>1</v>
      </c>
      <c r="L1264" s="14"/>
      <c r="N1264" s="1"/>
    </row>
    <row r="1265" spans="2:15" x14ac:dyDescent="0.2">
      <c r="B1265" t="s">
        <v>5</v>
      </c>
      <c r="C1265" t="s">
        <v>1705</v>
      </c>
      <c r="D1265" t="s">
        <v>1375</v>
      </c>
      <c r="E1265" s="70" t="s">
        <v>3815</v>
      </c>
      <c r="F1265" t="str">
        <f t="shared" si="23"/>
        <v>SingleAnglesMetricL64x51x4.8</v>
      </c>
      <c r="G1265">
        <v>8.89</v>
      </c>
      <c r="H1265">
        <v>0.313</v>
      </c>
      <c r="I1265">
        <v>0.74099999999999999</v>
      </c>
      <c r="J1265" t="s">
        <v>1246</v>
      </c>
      <c r="K1265">
        <v>1</v>
      </c>
      <c r="L1265" s="14"/>
      <c r="N1265" s="1"/>
      <c r="O1265" s="70"/>
    </row>
    <row r="1266" spans="2:15" x14ac:dyDescent="0.2">
      <c r="B1266" t="s">
        <v>5</v>
      </c>
      <c r="C1266" t="s">
        <v>1705</v>
      </c>
      <c r="D1266" t="s">
        <v>1376</v>
      </c>
      <c r="E1266" t="s">
        <v>3816</v>
      </c>
      <c r="F1266" t="str">
        <f t="shared" si="23"/>
        <v>SingleAnglesMetricL51x51x9.5</v>
      </c>
      <c r="G1266">
        <v>7.89</v>
      </c>
      <c r="H1266">
        <v>0.58899999999999997</v>
      </c>
      <c r="I1266">
        <v>0.65800000000000003</v>
      </c>
      <c r="J1266" t="s">
        <v>1246</v>
      </c>
      <c r="K1266">
        <v>1</v>
      </c>
      <c r="L1266" s="14"/>
      <c r="N1266" s="1"/>
    </row>
    <row r="1267" spans="2:15" x14ac:dyDescent="0.2">
      <c r="B1267" t="s">
        <v>5</v>
      </c>
      <c r="C1267" t="s">
        <v>1705</v>
      </c>
      <c r="D1267" t="s">
        <v>1377</v>
      </c>
      <c r="E1267" t="s">
        <v>3817</v>
      </c>
      <c r="F1267" t="str">
        <f t="shared" si="23"/>
        <v>SingleAnglesMetricL51x51x7.9</v>
      </c>
      <c r="G1267">
        <v>7.89</v>
      </c>
      <c r="H1267">
        <v>0.499</v>
      </c>
      <c r="I1267">
        <v>0.65800000000000003</v>
      </c>
      <c r="J1267" t="s">
        <v>1246</v>
      </c>
      <c r="K1267">
        <v>1</v>
      </c>
      <c r="L1267" s="14"/>
      <c r="N1267" s="1"/>
    </row>
    <row r="1268" spans="2:15" x14ac:dyDescent="0.2">
      <c r="B1268" t="s">
        <v>5</v>
      </c>
      <c r="C1268" t="s">
        <v>1705</v>
      </c>
      <c r="D1268" t="s">
        <v>1378</v>
      </c>
      <c r="E1268" t="s">
        <v>3818</v>
      </c>
      <c r="F1268" t="str">
        <f t="shared" si="23"/>
        <v>SingleAnglesMetricL51x51x6.4</v>
      </c>
      <c r="G1268">
        <v>7.89</v>
      </c>
      <c r="H1268">
        <v>0.40699999999999997</v>
      </c>
      <c r="I1268">
        <v>0.65800000000000003</v>
      </c>
      <c r="J1268" t="s">
        <v>1246</v>
      </c>
      <c r="K1268">
        <v>1</v>
      </c>
      <c r="L1268" s="14"/>
      <c r="N1268" s="1"/>
    </row>
    <row r="1269" spans="2:15" x14ac:dyDescent="0.2">
      <c r="B1269" t="s">
        <v>5</v>
      </c>
      <c r="C1269" t="s">
        <v>1705</v>
      </c>
      <c r="D1269" t="s">
        <v>1379</v>
      </c>
      <c r="E1269" s="70" t="s">
        <v>3819</v>
      </c>
      <c r="F1269" t="str">
        <f t="shared" si="23"/>
        <v>SingleAnglesMetricL51x51x4.8</v>
      </c>
      <c r="G1269">
        <v>7.89</v>
      </c>
      <c r="H1269">
        <v>0.312</v>
      </c>
      <c r="I1269">
        <v>0.65800000000000003</v>
      </c>
      <c r="J1269" t="s">
        <v>1246</v>
      </c>
      <c r="K1269">
        <v>1</v>
      </c>
      <c r="L1269" s="14"/>
      <c r="N1269" s="1"/>
      <c r="O1269" s="70"/>
    </row>
    <row r="1270" spans="2:15" x14ac:dyDescent="0.2">
      <c r="B1270" t="s">
        <v>5</v>
      </c>
      <c r="C1270" t="s">
        <v>1705</v>
      </c>
      <c r="D1270" t="s">
        <v>1380</v>
      </c>
      <c r="E1270" s="70" t="s">
        <v>3820</v>
      </c>
      <c r="F1270" t="str">
        <f t="shared" si="23"/>
        <v>SingleAnglesMetricL51x51x3.2</v>
      </c>
      <c r="G1270">
        <v>7.89</v>
      </c>
      <c r="H1270">
        <v>0.21199999999999999</v>
      </c>
      <c r="I1270">
        <v>0.65800000000000003</v>
      </c>
      <c r="J1270" t="s">
        <v>1246</v>
      </c>
      <c r="K1270">
        <v>1</v>
      </c>
      <c r="L1270" s="14"/>
      <c r="N1270" s="1"/>
      <c r="O1270" s="70"/>
    </row>
    <row r="1272" spans="2:15" x14ac:dyDescent="0.2">
      <c r="B1272" s="13" t="s">
        <v>7</v>
      </c>
      <c r="C1272" t="s">
        <v>1705</v>
      </c>
      <c r="D1272" t="s">
        <v>1381</v>
      </c>
      <c r="E1272" t="s">
        <v>3821</v>
      </c>
      <c r="F1272" t="str">
        <f t="shared" ref="F1272:F1322" si="24">SUBSTITUTE(B1272&amp;C1272&amp;E1272," ","")</f>
        <v>DoubleAngleswithtwoequallegsbacktobackMetric2L203x203x28.5</v>
      </c>
      <c r="G1272" s="35">
        <v>49</v>
      </c>
      <c r="H1272" s="35">
        <v>2.33</v>
      </c>
      <c r="I1272" s="35">
        <v>4.08</v>
      </c>
      <c r="J1272" t="s">
        <v>1246</v>
      </c>
      <c r="K1272">
        <v>1</v>
      </c>
    </row>
    <row r="1273" spans="2:15" x14ac:dyDescent="0.2">
      <c r="B1273" s="13" t="s">
        <v>7</v>
      </c>
      <c r="C1273" t="s">
        <v>1705</v>
      </c>
      <c r="D1273" t="s">
        <v>1382</v>
      </c>
      <c r="E1273" t="s">
        <v>3822</v>
      </c>
      <c r="F1273" t="str">
        <f t="shared" si="24"/>
        <v>DoubleAngleswithtwoequallegsbacktobackMetric2L203x203x25.4</v>
      </c>
      <c r="G1273" s="35">
        <v>49</v>
      </c>
      <c r="H1273" s="35">
        <v>2.09</v>
      </c>
      <c r="I1273" s="35">
        <v>4.08</v>
      </c>
      <c r="J1273" t="s">
        <v>1246</v>
      </c>
      <c r="K1273">
        <v>1</v>
      </c>
    </row>
    <row r="1274" spans="2:15" x14ac:dyDescent="0.2">
      <c r="B1274" s="13" t="s">
        <v>7</v>
      </c>
      <c r="C1274" t="s">
        <v>1705</v>
      </c>
      <c r="D1274" t="s">
        <v>1383</v>
      </c>
      <c r="E1274" t="s">
        <v>3823</v>
      </c>
      <c r="F1274" t="str">
        <f t="shared" si="24"/>
        <v>DoubleAngleswithtwoequallegsbacktobackMetric2L203x203x22.2</v>
      </c>
      <c r="G1274" s="35">
        <v>49</v>
      </c>
      <c r="H1274" s="35">
        <v>1.85</v>
      </c>
      <c r="I1274" s="35">
        <v>4.08</v>
      </c>
      <c r="J1274" t="s">
        <v>1246</v>
      </c>
      <c r="K1274">
        <v>1</v>
      </c>
    </row>
    <row r="1275" spans="2:15" x14ac:dyDescent="0.2">
      <c r="B1275" s="13" t="s">
        <v>7</v>
      </c>
      <c r="C1275" t="s">
        <v>1705</v>
      </c>
      <c r="D1275" t="s">
        <v>1384</v>
      </c>
      <c r="E1275" t="s">
        <v>3824</v>
      </c>
      <c r="F1275" t="str">
        <f t="shared" si="24"/>
        <v>DoubleAngleswithtwoequallegsbacktobackMetric2L203x203x19.1</v>
      </c>
      <c r="G1275" s="35">
        <v>49</v>
      </c>
      <c r="H1275" s="35">
        <v>1.6</v>
      </c>
      <c r="I1275" s="35">
        <v>4.08</v>
      </c>
      <c r="J1275" t="s">
        <v>1246</v>
      </c>
      <c r="K1275">
        <v>1</v>
      </c>
    </row>
    <row r="1276" spans="2:15" x14ac:dyDescent="0.2">
      <c r="B1276" s="13" t="s">
        <v>7</v>
      </c>
      <c r="C1276" t="s">
        <v>1705</v>
      </c>
      <c r="D1276" t="s">
        <v>1385</v>
      </c>
      <c r="E1276" t="s">
        <v>3825</v>
      </c>
      <c r="F1276" t="str">
        <f t="shared" si="24"/>
        <v>DoubleAngleswithtwoequallegsbacktobackMetric2L203x203x15.9</v>
      </c>
      <c r="G1276" s="35">
        <v>49</v>
      </c>
      <c r="H1276" s="35">
        <v>1.35</v>
      </c>
      <c r="I1276" s="35">
        <v>4.08</v>
      </c>
      <c r="J1276" t="s">
        <v>1246</v>
      </c>
      <c r="K1276">
        <v>1</v>
      </c>
    </row>
    <row r="1277" spans="2:15" x14ac:dyDescent="0.2">
      <c r="B1277" s="13" t="s">
        <v>7</v>
      </c>
      <c r="C1277" t="s">
        <v>1705</v>
      </c>
      <c r="D1277" t="s">
        <v>1386</v>
      </c>
      <c r="E1277" t="s">
        <v>3826</v>
      </c>
      <c r="F1277" t="str">
        <f t="shared" si="24"/>
        <v>DoubleAngleswithtwoequallegsbacktobackMetric2L203x203x14.3</v>
      </c>
      <c r="G1277" s="35">
        <v>49</v>
      </c>
      <c r="H1277" s="35">
        <v>1.22</v>
      </c>
      <c r="I1277" s="35">
        <v>4.08</v>
      </c>
      <c r="J1277" t="s">
        <v>1246</v>
      </c>
      <c r="K1277">
        <v>1</v>
      </c>
    </row>
    <row r="1278" spans="2:15" x14ac:dyDescent="0.2">
      <c r="B1278" s="13" t="s">
        <v>7</v>
      </c>
      <c r="C1278" t="s">
        <v>1705</v>
      </c>
      <c r="D1278" t="s">
        <v>1387</v>
      </c>
      <c r="E1278" t="s">
        <v>3827</v>
      </c>
      <c r="F1278" t="str">
        <f t="shared" si="24"/>
        <v>DoubleAngleswithtwoequallegsbacktobackMetric2L203x203x12.7</v>
      </c>
      <c r="G1278" s="35">
        <v>49</v>
      </c>
      <c r="H1278" s="35">
        <v>1.0900000000000001</v>
      </c>
      <c r="I1278" s="35">
        <v>4.08</v>
      </c>
      <c r="J1278" t="s">
        <v>1246</v>
      </c>
      <c r="K1278">
        <v>1</v>
      </c>
    </row>
    <row r="1279" spans="2:15" x14ac:dyDescent="0.2">
      <c r="B1279" s="13" t="s">
        <v>7</v>
      </c>
      <c r="C1279" t="s">
        <v>1705</v>
      </c>
      <c r="D1279" t="s">
        <v>1388</v>
      </c>
      <c r="E1279" t="s">
        <v>3828</v>
      </c>
      <c r="F1279" t="str">
        <f t="shared" si="24"/>
        <v>DoubleAngleswithtwoequallegsbacktobackMetric2L152x152x25.4</v>
      </c>
      <c r="G1279" s="35">
        <v>37.1</v>
      </c>
      <c r="H1279" s="35">
        <v>2.02</v>
      </c>
      <c r="I1279" s="35">
        <v>3.09</v>
      </c>
      <c r="J1279" t="s">
        <v>1246</v>
      </c>
      <c r="K1279">
        <v>1</v>
      </c>
    </row>
    <row r="1280" spans="2:15" x14ac:dyDescent="0.2">
      <c r="B1280" s="13" t="s">
        <v>7</v>
      </c>
      <c r="C1280" t="s">
        <v>1705</v>
      </c>
      <c r="D1280" t="s">
        <v>1389</v>
      </c>
      <c r="E1280" t="s">
        <v>3829</v>
      </c>
      <c r="F1280" t="str">
        <f t="shared" si="24"/>
        <v>DoubleAngleswithtwoequallegsbacktobackMetric2L152x152x22.2</v>
      </c>
      <c r="G1280" s="35">
        <v>37.1</v>
      </c>
      <c r="H1280" s="35">
        <v>1.79</v>
      </c>
      <c r="I1280" s="35">
        <v>3.09</v>
      </c>
      <c r="J1280" t="s">
        <v>1246</v>
      </c>
      <c r="K1280">
        <v>1</v>
      </c>
    </row>
    <row r="1281" spans="2:11" x14ac:dyDescent="0.2">
      <c r="B1281" s="13" t="s">
        <v>7</v>
      </c>
      <c r="C1281" t="s">
        <v>1705</v>
      </c>
      <c r="D1281" t="s">
        <v>1390</v>
      </c>
      <c r="E1281" t="s">
        <v>3830</v>
      </c>
      <c r="F1281" t="str">
        <f t="shared" si="24"/>
        <v>DoubleAngleswithtwoequallegsbacktobackMetric2L152x152x19.1</v>
      </c>
      <c r="G1281" s="35">
        <v>37.1</v>
      </c>
      <c r="H1281" s="35">
        <v>1.55</v>
      </c>
      <c r="I1281" s="35">
        <v>3.09</v>
      </c>
      <c r="J1281" t="s">
        <v>1246</v>
      </c>
      <c r="K1281">
        <v>1</v>
      </c>
    </row>
    <row r="1282" spans="2:11" x14ac:dyDescent="0.2">
      <c r="B1282" s="13" t="s">
        <v>7</v>
      </c>
      <c r="C1282" t="s">
        <v>1705</v>
      </c>
      <c r="D1282" t="s">
        <v>1391</v>
      </c>
      <c r="E1282" t="s">
        <v>3831</v>
      </c>
      <c r="F1282" t="str">
        <f t="shared" si="24"/>
        <v>DoubleAngleswithtwoequallegsbacktobackMetric2L152x152x15.9</v>
      </c>
      <c r="G1282" s="35">
        <v>37.1</v>
      </c>
      <c r="H1282" s="35">
        <v>1.31</v>
      </c>
      <c r="I1282" s="35">
        <v>3.09</v>
      </c>
      <c r="J1282" t="s">
        <v>1246</v>
      </c>
      <c r="K1282">
        <v>1</v>
      </c>
    </row>
    <row r="1283" spans="2:11" x14ac:dyDescent="0.2">
      <c r="B1283" s="13" t="s">
        <v>7</v>
      </c>
      <c r="C1283" t="s">
        <v>1705</v>
      </c>
      <c r="D1283" t="s">
        <v>1392</v>
      </c>
      <c r="E1283" t="s">
        <v>3832</v>
      </c>
      <c r="F1283" t="str">
        <f t="shared" si="24"/>
        <v>DoubleAngleswithtwoequallegsbacktobackMetric2L152x152x14.3</v>
      </c>
      <c r="G1283" s="35">
        <v>37.1</v>
      </c>
      <c r="H1283" s="35">
        <v>1.19</v>
      </c>
      <c r="I1283" s="35">
        <v>3.09</v>
      </c>
      <c r="J1283" t="s">
        <v>1246</v>
      </c>
      <c r="K1283">
        <v>1</v>
      </c>
    </row>
    <row r="1284" spans="2:11" x14ac:dyDescent="0.2">
      <c r="B1284" s="13" t="s">
        <v>7</v>
      </c>
      <c r="C1284" t="s">
        <v>1705</v>
      </c>
      <c r="D1284" t="s">
        <v>1393</v>
      </c>
      <c r="E1284" t="s">
        <v>3833</v>
      </c>
      <c r="F1284" t="str">
        <f t="shared" si="24"/>
        <v>DoubleAngleswithtwoequallegsbacktobackMetric2L152x152x12.7</v>
      </c>
      <c r="G1284" s="35">
        <v>37.1</v>
      </c>
      <c r="H1284" s="35">
        <v>1.06</v>
      </c>
      <c r="I1284" s="35">
        <v>3.09</v>
      </c>
      <c r="J1284" t="s">
        <v>1246</v>
      </c>
      <c r="K1284">
        <v>1</v>
      </c>
    </row>
    <row r="1285" spans="2:11" x14ac:dyDescent="0.2">
      <c r="B1285" s="13" t="s">
        <v>7</v>
      </c>
      <c r="C1285" t="s">
        <v>1705</v>
      </c>
      <c r="D1285" t="s">
        <v>1394</v>
      </c>
      <c r="E1285" t="s">
        <v>3834</v>
      </c>
      <c r="F1285" t="str">
        <f t="shared" si="24"/>
        <v>DoubleAngleswithtwoequallegsbacktobackMetric2L152x152x11.1</v>
      </c>
      <c r="G1285" s="35">
        <v>37.1</v>
      </c>
      <c r="H1285" s="35">
        <v>0.93300000000000005</v>
      </c>
      <c r="I1285" s="35">
        <v>3.09</v>
      </c>
      <c r="J1285" t="s">
        <v>1246</v>
      </c>
      <c r="K1285">
        <v>1</v>
      </c>
    </row>
    <row r="1286" spans="2:11" x14ac:dyDescent="0.2">
      <c r="B1286" s="13" t="s">
        <v>7</v>
      </c>
      <c r="C1286" t="s">
        <v>1705</v>
      </c>
      <c r="D1286" t="s">
        <v>1395</v>
      </c>
      <c r="E1286" t="s">
        <v>3835</v>
      </c>
      <c r="F1286" t="str">
        <f t="shared" si="24"/>
        <v>DoubleAngleswithtwoequallegsbacktobackMetric2L152x152x9.5</v>
      </c>
      <c r="G1286" s="35">
        <v>37.1</v>
      </c>
      <c r="H1286" s="35">
        <v>0.80300000000000005</v>
      </c>
      <c r="I1286" s="35">
        <v>3.09</v>
      </c>
      <c r="J1286" t="s">
        <v>1246</v>
      </c>
      <c r="K1286">
        <v>1</v>
      </c>
    </row>
    <row r="1287" spans="2:11" x14ac:dyDescent="0.2">
      <c r="B1287" s="13" t="s">
        <v>7</v>
      </c>
      <c r="C1287" t="s">
        <v>1705</v>
      </c>
      <c r="D1287" t="s">
        <v>1396</v>
      </c>
      <c r="E1287" t="s">
        <v>3836</v>
      </c>
      <c r="F1287" t="str">
        <f t="shared" si="24"/>
        <v>DoubleAngleswithtwoequallegsbacktobackMetric2L152x152x7.9</v>
      </c>
      <c r="G1287" s="35">
        <v>37.1</v>
      </c>
      <c r="H1287" s="35">
        <v>0.67400000000000004</v>
      </c>
      <c r="I1287" s="35">
        <v>3.09</v>
      </c>
      <c r="J1287" t="s">
        <v>1246</v>
      </c>
      <c r="K1287">
        <v>1</v>
      </c>
    </row>
    <row r="1288" spans="2:11" x14ac:dyDescent="0.2">
      <c r="B1288" s="13" t="s">
        <v>7</v>
      </c>
      <c r="C1288" t="s">
        <v>1705</v>
      </c>
      <c r="D1288" t="s">
        <v>1397</v>
      </c>
      <c r="E1288" t="s">
        <v>3837</v>
      </c>
      <c r="F1288" t="str">
        <f t="shared" si="24"/>
        <v>DoubleAngleswithtwoequallegsbacktobackMetric2L127x127x22.2</v>
      </c>
      <c r="G1288" s="35">
        <v>31.1</v>
      </c>
      <c r="H1288" s="35">
        <v>1.76</v>
      </c>
      <c r="I1288" s="35">
        <v>2.59</v>
      </c>
      <c r="J1288" t="s">
        <v>1246</v>
      </c>
      <c r="K1288">
        <v>1</v>
      </c>
    </row>
    <row r="1289" spans="2:11" x14ac:dyDescent="0.2">
      <c r="B1289" s="13" t="s">
        <v>7</v>
      </c>
      <c r="C1289" t="s">
        <v>1705</v>
      </c>
      <c r="D1289" t="s">
        <v>1398</v>
      </c>
      <c r="E1289" t="s">
        <v>3838</v>
      </c>
      <c r="F1289" t="str">
        <f t="shared" si="24"/>
        <v>DoubleAngleswithtwoequallegsbacktobackMetric2L127x127x19.1</v>
      </c>
      <c r="G1289" s="35">
        <v>31.1</v>
      </c>
      <c r="H1289" s="35">
        <v>1.52</v>
      </c>
      <c r="I1289" s="35">
        <v>2.59</v>
      </c>
      <c r="J1289" t="s">
        <v>1246</v>
      </c>
      <c r="K1289">
        <v>1</v>
      </c>
    </row>
    <row r="1290" spans="2:11" x14ac:dyDescent="0.2">
      <c r="B1290" s="13" t="s">
        <v>7</v>
      </c>
      <c r="C1290" t="s">
        <v>1705</v>
      </c>
      <c r="D1290" t="s">
        <v>1399</v>
      </c>
      <c r="E1290" t="s">
        <v>3839</v>
      </c>
      <c r="F1290" t="str">
        <f t="shared" si="24"/>
        <v>DoubleAngleswithtwoequallegsbacktobackMetric2L127x127x15.9</v>
      </c>
      <c r="G1290" s="35">
        <v>31.1</v>
      </c>
      <c r="H1290" s="35">
        <v>1.29</v>
      </c>
      <c r="I1290" s="35">
        <v>2.59</v>
      </c>
      <c r="J1290" t="s">
        <v>1246</v>
      </c>
      <c r="K1290">
        <v>1</v>
      </c>
    </row>
    <row r="1291" spans="2:11" x14ac:dyDescent="0.2">
      <c r="B1291" s="13" t="s">
        <v>7</v>
      </c>
      <c r="C1291" t="s">
        <v>1705</v>
      </c>
      <c r="D1291" t="s">
        <v>1400</v>
      </c>
      <c r="E1291" t="s">
        <v>3840</v>
      </c>
      <c r="F1291" t="str">
        <f t="shared" si="24"/>
        <v>DoubleAngleswithtwoequallegsbacktobackMetric2L127x127x12.7</v>
      </c>
      <c r="G1291" s="35">
        <v>31.1</v>
      </c>
      <c r="H1291" s="35">
        <v>1.05</v>
      </c>
      <c r="I1291" s="35">
        <v>2.59</v>
      </c>
      <c r="J1291" t="s">
        <v>1246</v>
      </c>
      <c r="K1291">
        <v>1</v>
      </c>
    </row>
    <row r="1292" spans="2:11" x14ac:dyDescent="0.2">
      <c r="B1292" s="13" t="s">
        <v>7</v>
      </c>
      <c r="C1292" t="s">
        <v>1705</v>
      </c>
      <c r="D1292" t="s">
        <v>1401</v>
      </c>
      <c r="E1292" t="s">
        <v>3841</v>
      </c>
      <c r="F1292" t="str">
        <f t="shared" si="24"/>
        <v>DoubleAngleswithtwoequallegsbacktobackMetric2L127x127x11.1</v>
      </c>
      <c r="G1292" s="35">
        <v>31.1</v>
      </c>
      <c r="H1292" s="35">
        <v>0.92600000000000005</v>
      </c>
      <c r="I1292" s="35">
        <v>2.59</v>
      </c>
      <c r="J1292" t="s">
        <v>1246</v>
      </c>
      <c r="K1292">
        <v>1</v>
      </c>
    </row>
    <row r="1293" spans="2:11" x14ac:dyDescent="0.2">
      <c r="B1293" s="13" t="s">
        <v>7</v>
      </c>
      <c r="C1293" t="s">
        <v>1705</v>
      </c>
      <c r="D1293" t="s">
        <v>1402</v>
      </c>
      <c r="E1293" t="s">
        <v>3842</v>
      </c>
      <c r="F1293" t="str">
        <f t="shared" si="24"/>
        <v>DoubleAngleswithtwoequallegsbacktobackMetric2L127x127x9.5</v>
      </c>
      <c r="G1293" s="35">
        <v>31.1</v>
      </c>
      <c r="H1293" s="35">
        <v>0.79700000000000004</v>
      </c>
      <c r="I1293" s="35">
        <v>2.59</v>
      </c>
      <c r="J1293" t="s">
        <v>1246</v>
      </c>
      <c r="K1293">
        <v>1</v>
      </c>
    </row>
    <row r="1294" spans="2:11" x14ac:dyDescent="0.2">
      <c r="B1294" s="13" t="s">
        <v>7</v>
      </c>
      <c r="C1294" t="s">
        <v>1705</v>
      </c>
      <c r="D1294" t="s">
        <v>1403</v>
      </c>
      <c r="E1294" t="s">
        <v>3843</v>
      </c>
      <c r="F1294" t="str">
        <f t="shared" si="24"/>
        <v>DoubleAngleswithtwoequallegsbacktobackMetric2L127x127x7.9</v>
      </c>
      <c r="G1294" s="35">
        <v>31.1</v>
      </c>
      <c r="H1294" s="35">
        <v>0.66900000000000004</v>
      </c>
      <c r="I1294" s="35">
        <v>2.59</v>
      </c>
      <c r="J1294" t="s">
        <v>1246</v>
      </c>
      <c r="K1294">
        <v>1</v>
      </c>
    </row>
    <row r="1295" spans="2:11" x14ac:dyDescent="0.2">
      <c r="B1295" s="13" t="s">
        <v>7</v>
      </c>
      <c r="C1295" t="s">
        <v>1705</v>
      </c>
      <c r="D1295" t="s">
        <v>1404</v>
      </c>
      <c r="E1295" t="s">
        <v>3844</v>
      </c>
      <c r="F1295" t="str">
        <f t="shared" si="24"/>
        <v>DoubleAngleswithtwoequallegsbacktobackMetric2L102x102x19.1</v>
      </c>
      <c r="G1295" s="35">
        <v>25.2</v>
      </c>
      <c r="H1295" s="35">
        <v>1.47</v>
      </c>
      <c r="I1295" s="35">
        <v>2.1</v>
      </c>
      <c r="J1295" t="s">
        <v>1246</v>
      </c>
      <c r="K1295">
        <v>1</v>
      </c>
    </row>
    <row r="1296" spans="2:11" x14ac:dyDescent="0.2">
      <c r="B1296" s="13" t="s">
        <v>7</v>
      </c>
      <c r="C1296" t="s">
        <v>1705</v>
      </c>
      <c r="D1296" t="s">
        <v>1405</v>
      </c>
      <c r="E1296" t="s">
        <v>3845</v>
      </c>
      <c r="F1296" t="str">
        <f t="shared" si="24"/>
        <v>DoubleAngleswithtwoequallegsbacktobackMetric2L102x102x15.9</v>
      </c>
      <c r="G1296" s="35">
        <v>25.2</v>
      </c>
      <c r="H1296" s="35">
        <v>1.25</v>
      </c>
      <c r="I1296" s="35">
        <v>2.1</v>
      </c>
      <c r="J1296" t="s">
        <v>1246</v>
      </c>
      <c r="K1296">
        <v>1</v>
      </c>
    </row>
    <row r="1297" spans="2:11" x14ac:dyDescent="0.2">
      <c r="B1297" s="13" t="s">
        <v>7</v>
      </c>
      <c r="C1297" t="s">
        <v>1705</v>
      </c>
      <c r="D1297" t="s">
        <v>1406</v>
      </c>
      <c r="E1297" t="s">
        <v>3846</v>
      </c>
      <c r="F1297" t="str">
        <f t="shared" si="24"/>
        <v>DoubleAngleswithtwoequallegsbacktobackMetric2L102x102x12.7</v>
      </c>
      <c r="G1297" s="35">
        <v>25.2</v>
      </c>
      <c r="H1297" s="35">
        <v>1.01</v>
      </c>
      <c r="I1297" s="35">
        <v>2.1</v>
      </c>
      <c r="J1297" t="s">
        <v>1246</v>
      </c>
      <c r="K1297">
        <v>1</v>
      </c>
    </row>
    <row r="1298" spans="2:11" x14ac:dyDescent="0.2">
      <c r="B1298" s="13" t="s">
        <v>7</v>
      </c>
      <c r="C1298" t="s">
        <v>1705</v>
      </c>
      <c r="D1298" t="s">
        <v>1407</v>
      </c>
      <c r="E1298" t="s">
        <v>3847</v>
      </c>
      <c r="F1298" t="str">
        <f t="shared" si="24"/>
        <v>DoubleAngleswithtwoequallegsbacktobackMetric2L102x102x11.1</v>
      </c>
      <c r="G1298" s="35">
        <v>25.2</v>
      </c>
      <c r="H1298" s="35">
        <v>0.88900000000000001</v>
      </c>
      <c r="I1298" s="35">
        <v>2.1</v>
      </c>
      <c r="J1298" t="s">
        <v>1246</v>
      </c>
      <c r="K1298">
        <v>1</v>
      </c>
    </row>
    <row r="1299" spans="2:11" x14ac:dyDescent="0.2">
      <c r="B1299" s="13" t="s">
        <v>7</v>
      </c>
      <c r="C1299" t="s">
        <v>1705</v>
      </c>
      <c r="D1299" t="s">
        <v>1408</v>
      </c>
      <c r="E1299" t="s">
        <v>3848</v>
      </c>
      <c r="F1299" t="str">
        <f t="shared" si="24"/>
        <v>DoubleAngleswithtwoequallegsbacktobackMetric2L102x102x9.5</v>
      </c>
      <c r="G1299" s="35">
        <v>25.2</v>
      </c>
      <c r="H1299" s="35">
        <v>0.77100000000000002</v>
      </c>
      <c r="I1299" s="35">
        <v>2.1</v>
      </c>
      <c r="J1299" t="s">
        <v>1246</v>
      </c>
      <c r="K1299">
        <v>1</v>
      </c>
    </row>
    <row r="1300" spans="2:11" x14ac:dyDescent="0.2">
      <c r="B1300" s="13" t="s">
        <v>7</v>
      </c>
      <c r="C1300" t="s">
        <v>1705</v>
      </c>
      <c r="D1300" t="s">
        <v>1409</v>
      </c>
      <c r="E1300" t="s">
        <v>3849</v>
      </c>
      <c r="F1300" t="str">
        <f t="shared" si="24"/>
        <v>DoubleAngleswithtwoequallegsbacktobackMetric2L102x102x7.9</v>
      </c>
      <c r="G1300" s="35">
        <v>25.2</v>
      </c>
      <c r="H1300" s="35">
        <v>0.64800000000000002</v>
      </c>
      <c r="I1300" s="35">
        <v>2.1</v>
      </c>
      <c r="J1300" t="s">
        <v>1246</v>
      </c>
      <c r="K1300">
        <v>1</v>
      </c>
    </row>
    <row r="1301" spans="2:11" x14ac:dyDescent="0.2">
      <c r="B1301" s="13" t="s">
        <v>7</v>
      </c>
      <c r="C1301" t="s">
        <v>1705</v>
      </c>
      <c r="D1301" t="s">
        <v>1410</v>
      </c>
      <c r="E1301" t="s">
        <v>3850</v>
      </c>
      <c r="F1301" t="str">
        <f t="shared" si="24"/>
        <v>DoubleAngleswithtwoequallegsbacktobackMetric2L102x102x6.4</v>
      </c>
      <c r="G1301" s="35">
        <v>25.2</v>
      </c>
      <c r="H1301" s="35">
        <v>0.52200000000000002</v>
      </c>
      <c r="I1301" s="35">
        <v>2.1</v>
      </c>
      <c r="J1301" t="s">
        <v>1246</v>
      </c>
      <c r="K1301">
        <v>1</v>
      </c>
    </row>
    <row r="1302" spans="2:11" x14ac:dyDescent="0.2">
      <c r="B1302" s="13" t="s">
        <v>7</v>
      </c>
      <c r="C1302" t="s">
        <v>1705</v>
      </c>
      <c r="D1302" t="s">
        <v>1427</v>
      </c>
      <c r="E1302" t="s">
        <v>3851</v>
      </c>
      <c r="F1302" t="str">
        <f t="shared" si="24"/>
        <v>DoubleAngleswithtwoequallegsbacktobackMetric2L89x89x12.7</v>
      </c>
      <c r="G1302" s="35">
        <v>22.2</v>
      </c>
      <c r="H1302" s="35">
        <v>1</v>
      </c>
      <c r="I1302" s="35">
        <v>1.85</v>
      </c>
      <c r="J1302" t="s">
        <v>1246</v>
      </c>
      <c r="K1302">
        <v>1</v>
      </c>
    </row>
    <row r="1303" spans="2:11" x14ac:dyDescent="0.2">
      <c r="B1303" s="13" t="s">
        <v>7</v>
      </c>
      <c r="C1303" t="s">
        <v>1705</v>
      </c>
      <c r="D1303" t="s">
        <v>1428</v>
      </c>
      <c r="E1303" t="s">
        <v>3852</v>
      </c>
      <c r="F1303" t="str">
        <f t="shared" si="24"/>
        <v>DoubleAngleswithtwoequallegsbacktobackMetric2L89x89x11.1</v>
      </c>
      <c r="G1303" s="35">
        <v>22.2</v>
      </c>
      <c r="H1303" s="35">
        <v>0.88500000000000001</v>
      </c>
      <c r="I1303" s="35">
        <v>1.85</v>
      </c>
      <c r="J1303" t="s">
        <v>1246</v>
      </c>
      <c r="K1303">
        <v>1</v>
      </c>
    </row>
    <row r="1304" spans="2:11" x14ac:dyDescent="0.2">
      <c r="B1304" s="13" t="s">
        <v>7</v>
      </c>
      <c r="C1304" t="s">
        <v>1705</v>
      </c>
      <c r="D1304" t="s">
        <v>1429</v>
      </c>
      <c r="E1304" t="s">
        <v>3853</v>
      </c>
      <c r="F1304" t="str">
        <f t="shared" si="24"/>
        <v>DoubleAngleswithtwoequallegsbacktobackMetric2L89x89x9.5</v>
      </c>
      <c r="G1304" s="35">
        <v>22.2</v>
      </c>
      <c r="H1304" s="35">
        <v>0.76700000000000002</v>
      </c>
      <c r="I1304" s="35">
        <v>1.85</v>
      </c>
      <c r="J1304" t="s">
        <v>1246</v>
      </c>
      <c r="K1304">
        <v>1</v>
      </c>
    </row>
    <row r="1305" spans="2:11" x14ac:dyDescent="0.2">
      <c r="B1305" s="13" t="s">
        <v>7</v>
      </c>
      <c r="C1305" t="s">
        <v>1705</v>
      </c>
      <c r="D1305" t="s">
        <v>1430</v>
      </c>
      <c r="E1305" t="s">
        <v>3854</v>
      </c>
      <c r="F1305" t="str">
        <f t="shared" si="24"/>
        <v>DoubleAngleswithtwoequallegsbacktobackMetric2L89x89x7.9</v>
      </c>
      <c r="G1305" s="35">
        <v>22.2</v>
      </c>
      <c r="H1305" s="35">
        <v>0.64500000000000002</v>
      </c>
      <c r="I1305" s="35">
        <v>1.85</v>
      </c>
      <c r="J1305" t="s">
        <v>1246</v>
      </c>
      <c r="K1305">
        <v>1</v>
      </c>
    </row>
    <row r="1306" spans="2:11" x14ac:dyDescent="0.2">
      <c r="B1306" s="13" t="s">
        <v>7</v>
      </c>
      <c r="C1306" t="s">
        <v>1705</v>
      </c>
      <c r="D1306" t="s">
        <v>1431</v>
      </c>
      <c r="E1306" t="s">
        <v>3855</v>
      </c>
      <c r="F1306" t="str">
        <f t="shared" si="24"/>
        <v>DoubleAngleswithtwoequallegsbacktobackMetric2L89x89x6.4</v>
      </c>
      <c r="G1306" s="35">
        <v>22.2</v>
      </c>
      <c r="H1306" s="35">
        <v>0.52200000000000002</v>
      </c>
      <c r="I1306" s="35">
        <v>1.85</v>
      </c>
      <c r="J1306" t="s">
        <v>1246</v>
      </c>
      <c r="K1306">
        <v>1</v>
      </c>
    </row>
    <row r="1307" spans="2:11" x14ac:dyDescent="0.2">
      <c r="B1307" s="13" t="s">
        <v>7</v>
      </c>
      <c r="C1307" t="s">
        <v>1705</v>
      </c>
      <c r="D1307" t="s">
        <v>1411</v>
      </c>
      <c r="E1307" t="s">
        <v>3856</v>
      </c>
      <c r="F1307" t="str">
        <f t="shared" si="24"/>
        <v>DoubleAngleswithtwoequallegsbacktobackMetric2L76x76x12.7</v>
      </c>
      <c r="G1307" s="35">
        <v>19.2</v>
      </c>
      <c r="H1307" s="35">
        <v>0.97</v>
      </c>
      <c r="I1307" s="35">
        <v>1.6</v>
      </c>
      <c r="J1307" t="s">
        <v>1246</v>
      </c>
      <c r="K1307">
        <v>1</v>
      </c>
    </row>
    <row r="1308" spans="2:11" x14ac:dyDescent="0.2">
      <c r="B1308" s="13" t="s">
        <v>7</v>
      </c>
      <c r="C1308" t="s">
        <v>1705</v>
      </c>
      <c r="D1308" t="s">
        <v>1412</v>
      </c>
      <c r="E1308" t="s">
        <v>3857</v>
      </c>
      <c r="F1308" t="str">
        <f t="shared" si="24"/>
        <v>DoubleAngleswithtwoequallegsbacktobackMetric2L76x76x11.1</v>
      </c>
      <c r="G1308" s="35">
        <v>19.2</v>
      </c>
      <c r="H1308" s="35">
        <v>0.86</v>
      </c>
      <c r="I1308" s="35">
        <v>1.6</v>
      </c>
      <c r="J1308" t="s">
        <v>1246</v>
      </c>
      <c r="K1308">
        <v>1</v>
      </c>
    </row>
    <row r="1309" spans="2:11" x14ac:dyDescent="0.2">
      <c r="B1309" s="13" t="s">
        <v>7</v>
      </c>
      <c r="C1309" t="s">
        <v>1705</v>
      </c>
      <c r="D1309" t="s">
        <v>1413</v>
      </c>
      <c r="E1309" t="s">
        <v>3858</v>
      </c>
      <c r="F1309" t="str">
        <f t="shared" si="24"/>
        <v>DoubleAngleswithtwoequallegsbacktobackMetric2L76x76x9.5</v>
      </c>
      <c r="G1309" s="35">
        <v>19.2</v>
      </c>
      <c r="H1309" s="35">
        <v>0.75</v>
      </c>
      <c r="I1309" s="35">
        <v>1.6</v>
      </c>
      <c r="J1309" t="s">
        <v>1246</v>
      </c>
      <c r="K1309">
        <v>1</v>
      </c>
    </row>
    <row r="1310" spans="2:11" x14ac:dyDescent="0.2">
      <c r="B1310" s="13" t="s">
        <v>7</v>
      </c>
      <c r="C1310" t="s">
        <v>1705</v>
      </c>
      <c r="D1310" t="s">
        <v>1414</v>
      </c>
      <c r="E1310" t="s">
        <v>3859</v>
      </c>
      <c r="F1310" t="str">
        <f t="shared" si="24"/>
        <v>DoubleAngleswithtwoequallegsbacktobackMetric2L76x76x7.9</v>
      </c>
      <c r="G1310" s="35">
        <v>19.2</v>
      </c>
      <c r="H1310" s="35">
        <v>0.629</v>
      </c>
      <c r="I1310" s="35">
        <v>1.6</v>
      </c>
      <c r="J1310" t="s">
        <v>1246</v>
      </c>
      <c r="K1310">
        <v>1</v>
      </c>
    </row>
    <row r="1311" spans="2:11" x14ac:dyDescent="0.2">
      <c r="B1311" s="13" t="s">
        <v>7</v>
      </c>
      <c r="C1311" t="s">
        <v>1705</v>
      </c>
      <c r="D1311" t="s">
        <v>1415</v>
      </c>
      <c r="E1311" t="s">
        <v>3860</v>
      </c>
      <c r="F1311" t="str">
        <f t="shared" si="24"/>
        <v>DoubleAngleswithtwoequallegsbacktobackMetric2L76x76x6.4</v>
      </c>
      <c r="G1311" s="35">
        <v>19.2</v>
      </c>
      <c r="H1311" s="35">
        <v>0.50900000000000001</v>
      </c>
      <c r="I1311" s="35">
        <v>1.6</v>
      </c>
      <c r="J1311" t="s">
        <v>1246</v>
      </c>
      <c r="K1311">
        <v>1</v>
      </c>
    </row>
    <row r="1312" spans="2:11" x14ac:dyDescent="0.2">
      <c r="B1312" s="13" t="s">
        <v>7</v>
      </c>
      <c r="C1312" t="s">
        <v>1705</v>
      </c>
      <c r="D1312" t="s">
        <v>1416</v>
      </c>
      <c r="E1312" t="s">
        <v>3861</v>
      </c>
      <c r="F1312" t="str">
        <f t="shared" si="24"/>
        <v>DoubleAngleswithtwoequallegsbacktobackMetric2L76x76x4.8</v>
      </c>
      <c r="G1312" s="35">
        <v>19.2</v>
      </c>
      <c r="H1312" s="35">
        <v>0.38500000000000001</v>
      </c>
      <c r="I1312" s="35">
        <v>1.6</v>
      </c>
      <c r="J1312" t="s">
        <v>1246</v>
      </c>
      <c r="K1312">
        <v>1</v>
      </c>
    </row>
    <row r="1313" spans="2:11" x14ac:dyDescent="0.2">
      <c r="B1313" s="13" t="s">
        <v>7</v>
      </c>
      <c r="C1313" t="s">
        <v>1705</v>
      </c>
      <c r="D1313" t="s">
        <v>1422</v>
      </c>
      <c r="E1313" t="s">
        <v>3862</v>
      </c>
      <c r="F1313" t="str">
        <f t="shared" si="24"/>
        <v>DoubleAngleswithtwoequallegsbacktobackMetric2L64x64x12.7</v>
      </c>
      <c r="G1313" s="35">
        <v>16.3</v>
      </c>
      <c r="H1313" s="35">
        <v>0.94</v>
      </c>
      <c r="I1313" s="35">
        <v>1.36</v>
      </c>
      <c r="J1313" t="s">
        <v>1246</v>
      </c>
      <c r="K1313">
        <v>1</v>
      </c>
    </row>
    <row r="1314" spans="2:11" x14ac:dyDescent="0.2">
      <c r="B1314" s="13" t="s">
        <v>7</v>
      </c>
      <c r="C1314" t="s">
        <v>1705</v>
      </c>
      <c r="D1314" t="s">
        <v>1423</v>
      </c>
      <c r="E1314" t="s">
        <v>3863</v>
      </c>
      <c r="F1314" t="str">
        <f t="shared" si="24"/>
        <v>DoubleAngleswithtwoequallegsbacktobackMetric2L64x64x9.5</v>
      </c>
      <c r="G1314" s="35">
        <v>16.3</v>
      </c>
      <c r="H1314" s="35">
        <v>0.72</v>
      </c>
      <c r="I1314" s="35">
        <v>1.36</v>
      </c>
      <c r="J1314" t="s">
        <v>1246</v>
      </c>
      <c r="K1314">
        <v>1</v>
      </c>
    </row>
    <row r="1315" spans="2:11" x14ac:dyDescent="0.2">
      <c r="B1315" s="13" t="s">
        <v>7</v>
      </c>
      <c r="C1315" t="s">
        <v>1705</v>
      </c>
      <c r="D1315" t="s">
        <v>1424</v>
      </c>
      <c r="E1315" t="s">
        <v>3864</v>
      </c>
      <c r="F1315" t="str">
        <f t="shared" si="24"/>
        <v>DoubleAngleswithtwoequallegsbacktobackMetric2L64x64x7.9</v>
      </c>
      <c r="G1315" s="35">
        <v>16.3</v>
      </c>
      <c r="H1315" s="35">
        <v>0.61099999999999999</v>
      </c>
      <c r="I1315" s="35">
        <v>1.36</v>
      </c>
      <c r="J1315" t="s">
        <v>1246</v>
      </c>
      <c r="K1315">
        <v>1</v>
      </c>
    </row>
    <row r="1316" spans="2:11" x14ac:dyDescent="0.2">
      <c r="B1316" s="13" t="s">
        <v>7</v>
      </c>
      <c r="C1316" t="s">
        <v>1705</v>
      </c>
      <c r="D1316" t="s">
        <v>1425</v>
      </c>
      <c r="E1316" t="s">
        <v>3865</v>
      </c>
      <c r="F1316" t="str">
        <f t="shared" si="24"/>
        <v>DoubleAngleswithtwoequallegsbacktobackMetric2L64x64x6.4</v>
      </c>
      <c r="G1316" s="35">
        <v>16.3</v>
      </c>
      <c r="H1316" s="35">
        <v>0.496</v>
      </c>
      <c r="I1316" s="35">
        <v>1.36</v>
      </c>
      <c r="J1316" t="s">
        <v>1246</v>
      </c>
      <c r="K1316">
        <v>1</v>
      </c>
    </row>
    <row r="1317" spans="2:11" x14ac:dyDescent="0.2">
      <c r="B1317" s="13" t="s">
        <v>7</v>
      </c>
      <c r="C1317" t="s">
        <v>1705</v>
      </c>
      <c r="D1317" t="s">
        <v>1426</v>
      </c>
      <c r="E1317" t="s">
        <v>3866</v>
      </c>
      <c r="F1317" t="str">
        <f t="shared" si="24"/>
        <v>DoubleAngleswithtwoequallegsbacktobackMetric2L64x64x4.8</v>
      </c>
      <c r="G1317" s="35">
        <v>16.3</v>
      </c>
      <c r="H1317" s="35">
        <v>0.375</v>
      </c>
      <c r="I1317" s="35">
        <v>1.36</v>
      </c>
      <c r="J1317" t="s">
        <v>1246</v>
      </c>
      <c r="K1317">
        <v>1</v>
      </c>
    </row>
    <row r="1318" spans="2:11" x14ac:dyDescent="0.2">
      <c r="B1318" s="13" t="s">
        <v>7</v>
      </c>
      <c r="C1318" t="s">
        <v>1705</v>
      </c>
      <c r="D1318" t="s">
        <v>1417</v>
      </c>
      <c r="E1318" t="s">
        <v>3867</v>
      </c>
      <c r="F1318" t="str">
        <f t="shared" si="24"/>
        <v>DoubleAngleswithtwoequallegsbacktobackMetric2L51x51x9.5</v>
      </c>
      <c r="G1318" s="35">
        <v>13.3</v>
      </c>
      <c r="H1318" s="35">
        <v>0.7</v>
      </c>
      <c r="I1318" s="35">
        <v>1.1100000000000001</v>
      </c>
      <c r="J1318" t="s">
        <v>1246</v>
      </c>
      <c r="K1318">
        <v>1</v>
      </c>
    </row>
    <row r="1319" spans="2:11" x14ac:dyDescent="0.2">
      <c r="B1319" s="13" t="s">
        <v>7</v>
      </c>
      <c r="C1319" t="s">
        <v>1705</v>
      </c>
      <c r="D1319" t="s">
        <v>1418</v>
      </c>
      <c r="E1319" t="s">
        <v>3868</v>
      </c>
      <c r="F1319" t="str">
        <f t="shared" si="24"/>
        <v>DoubleAngleswithtwoequallegsbacktobackMetric2L51x51x7.9</v>
      </c>
      <c r="G1319" s="35">
        <v>13.3</v>
      </c>
      <c r="H1319" s="35">
        <v>0.59199999999999997</v>
      </c>
      <c r="I1319" s="35">
        <v>1.1100000000000001</v>
      </c>
      <c r="J1319" t="s">
        <v>1246</v>
      </c>
      <c r="K1319">
        <v>1</v>
      </c>
    </row>
    <row r="1320" spans="2:11" x14ac:dyDescent="0.2">
      <c r="B1320" s="13" t="s">
        <v>7</v>
      </c>
      <c r="C1320" t="s">
        <v>1705</v>
      </c>
      <c r="D1320" t="s">
        <v>1419</v>
      </c>
      <c r="E1320" t="s">
        <v>3869</v>
      </c>
      <c r="F1320" t="str">
        <f t="shared" si="24"/>
        <v>DoubleAngleswithtwoequallegsbacktobackMetric2L51x51x6.4</v>
      </c>
      <c r="G1320" s="35">
        <v>13.3</v>
      </c>
      <c r="H1320" s="35">
        <v>0.48299999999999998</v>
      </c>
      <c r="I1320" s="35">
        <v>1.1100000000000001</v>
      </c>
      <c r="J1320" t="s">
        <v>1246</v>
      </c>
      <c r="K1320">
        <v>1</v>
      </c>
    </row>
    <row r="1321" spans="2:11" x14ac:dyDescent="0.2">
      <c r="B1321" s="13" t="s">
        <v>7</v>
      </c>
      <c r="C1321" t="s">
        <v>1705</v>
      </c>
      <c r="D1321" t="s">
        <v>1420</v>
      </c>
      <c r="E1321" t="s">
        <v>3870</v>
      </c>
      <c r="F1321" t="str">
        <f t="shared" si="24"/>
        <v>DoubleAngleswithtwoequallegsbacktobackMetric2L51x51x4.8</v>
      </c>
      <c r="G1321" s="35">
        <v>13.3</v>
      </c>
      <c r="H1321" s="35">
        <v>0.37</v>
      </c>
      <c r="I1321" s="35">
        <v>1.1100000000000001</v>
      </c>
      <c r="J1321" t="s">
        <v>1246</v>
      </c>
      <c r="K1321">
        <v>1</v>
      </c>
    </row>
    <row r="1322" spans="2:11" x14ac:dyDescent="0.2">
      <c r="B1322" s="13" t="s">
        <v>7</v>
      </c>
      <c r="C1322" t="s">
        <v>1705</v>
      </c>
      <c r="D1322" t="s">
        <v>1421</v>
      </c>
      <c r="E1322" s="70" t="s">
        <v>3871</v>
      </c>
      <c r="F1322" t="str">
        <f t="shared" si="24"/>
        <v>DoubleAngleswithtwoequallegsbacktobackMetric2L51x51x3.2</v>
      </c>
      <c r="G1322" s="35">
        <v>13.3</v>
      </c>
      <c r="H1322" s="35">
        <v>0.251</v>
      </c>
      <c r="I1322" s="35">
        <v>1.1100000000000001</v>
      </c>
      <c r="J1322" t="s">
        <v>1246</v>
      </c>
      <c r="K1322">
        <v>1</v>
      </c>
    </row>
    <row r="1324" spans="2:11" x14ac:dyDescent="0.2">
      <c r="B1324" t="s">
        <v>6</v>
      </c>
      <c r="C1324" t="s">
        <v>1705</v>
      </c>
      <c r="D1324" t="s">
        <v>1432</v>
      </c>
      <c r="E1324" t="s">
        <v>3872</v>
      </c>
      <c r="F1324" t="str">
        <f t="shared" ref="F1324:F1387" si="25">SUBSTITUTE(B1324&amp;C1324&amp;E1324," ","")</f>
        <v>DoubleAngleswithtwounequallegsMetric2L203x152x25.4</v>
      </c>
      <c r="G1324">
        <v>45.1</v>
      </c>
      <c r="H1324">
        <v>1.97</v>
      </c>
      <c r="I1324">
        <v>3.76</v>
      </c>
      <c r="J1324" t="s">
        <v>1246</v>
      </c>
      <c r="K1324">
        <v>1</v>
      </c>
    </row>
    <row r="1325" spans="2:11" x14ac:dyDescent="0.2">
      <c r="B1325" t="s">
        <v>6</v>
      </c>
      <c r="C1325" t="s">
        <v>1705</v>
      </c>
      <c r="D1325" t="s">
        <v>1433</v>
      </c>
      <c r="E1325" t="s">
        <v>3873</v>
      </c>
      <c r="F1325" t="str">
        <f t="shared" si="25"/>
        <v>DoubleAngleswithtwounequallegsMetric2L203x152x22.2</v>
      </c>
      <c r="G1325">
        <v>45.1</v>
      </c>
      <c r="H1325">
        <v>1.74</v>
      </c>
      <c r="I1325">
        <v>3.76</v>
      </c>
      <c r="J1325" t="s">
        <v>1246</v>
      </c>
      <c r="K1325">
        <v>1</v>
      </c>
    </row>
    <row r="1326" spans="2:11" x14ac:dyDescent="0.2">
      <c r="B1326" t="s">
        <v>6</v>
      </c>
      <c r="C1326" t="s">
        <v>1705</v>
      </c>
      <c r="D1326" s="42" t="s">
        <v>1434</v>
      </c>
      <c r="E1326" t="s">
        <v>3874</v>
      </c>
      <c r="F1326" t="str">
        <f t="shared" si="25"/>
        <v>DoubleAngleswithtwounequallegsMetric2L203x152x19.1</v>
      </c>
      <c r="G1326">
        <v>45.1</v>
      </c>
      <c r="H1326">
        <v>1.51</v>
      </c>
      <c r="I1326">
        <v>3.76</v>
      </c>
      <c r="J1326" t="s">
        <v>1246</v>
      </c>
      <c r="K1326">
        <v>1</v>
      </c>
    </row>
    <row r="1327" spans="2:11" x14ac:dyDescent="0.2">
      <c r="B1327" t="s">
        <v>6</v>
      </c>
      <c r="C1327" t="s">
        <v>1705</v>
      </c>
      <c r="D1327" s="42" t="s">
        <v>1435</v>
      </c>
      <c r="E1327" t="s">
        <v>3875</v>
      </c>
      <c r="F1327" t="str">
        <f t="shared" si="25"/>
        <v>DoubleAngleswithtwounequallegsMetric2L203x152x15.9</v>
      </c>
      <c r="G1327">
        <v>45.1</v>
      </c>
      <c r="H1327">
        <v>1.27</v>
      </c>
      <c r="I1327">
        <v>3.76</v>
      </c>
      <c r="J1327" t="s">
        <v>1246</v>
      </c>
      <c r="K1327">
        <v>1</v>
      </c>
    </row>
    <row r="1328" spans="2:11" x14ac:dyDescent="0.2">
      <c r="B1328" t="s">
        <v>6</v>
      </c>
      <c r="C1328" t="s">
        <v>1705</v>
      </c>
      <c r="D1328" s="42" t="s">
        <v>1436</v>
      </c>
      <c r="E1328" t="s">
        <v>3876</v>
      </c>
      <c r="F1328" t="str">
        <f t="shared" si="25"/>
        <v>DoubleAngleswithtwounequallegsMetric2L203x152x14.3</v>
      </c>
      <c r="G1328">
        <v>45.1</v>
      </c>
      <c r="H1328">
        <v>1.1499999999999999</v>
      </c>
      <c r="I1328">
        <v>3.76</v>
      </c>
      <c r="J1328" t="s">
        <v>1246</v>
      </c>
      <c r="K1328">
        <v>1</v>
      </c>
    </row>
    <row r="1329" spans="2:11" x14ac:dyDescent="0.2">
      <c r="B1329" t="s">
        <v>6</v>
      </c>
      <c r="C1329" t="s">
        <v>1705</v>
      </c>
      <c r="D1329" s="42" t="s">
        <v>1437</v>
      </c>
      <c r="E1329" t="s">
        <v>3877</v>
      </c>
      <c r="F1329" t="str">
        <f t="shared" si="25"/>
        <v>DoubleAngleswithtwounequallegsMetric2L203x152x12.7</v>
      </c>
      <c r="G1329">
        <v>45.1</v>
      </c>
      <c r="H1329">
        <v>1.03</v>
      </c>
      <c r="I1329">
        <v>3.76</v>
      </c>
      <c r="J1329" t="s">
        <v>1246</v>
      </c>
      <c r="K1329">
        <v>1</v>
      </c>
    </row>
    <row r="1330" spans="2:11" x14ac:dyDescent="0.2">
      <c r="B1330" t="s">
        <v>6</v>
      </c>
      <c r="C1330" t="s">
        <v>1705</v>
      </c>
      <c r="D1330" s="42" t="s">
        <v>1438</v>
      </c>
      <c r="E1330" t="s">
        <v>3878</v>
      </c>
      <c r="F1330" t="str">
        <f t="shared" si="25"/>
        <v>DoubleAngleswithtwounequallegsMetric2L203x152x11.1</v>
      </c>
      <c r="G1330">
        <v>45.1</v>
      </c>
      <c r="H1330">
        <v>0.90500000000000003</v>
      </c>
      <c r="I1330">
        <v>3.76</v>
      </c>
      <c r="J1330" t="s">
        <v>1246</v>
      </c>
      <c r="K1330">
        <v>1</v>
      </c>
    </row>
    <row r="1331" spans="2:11" x14ac:dyDescent="0.2">
      <c r="B1331" t="s">
        <v>6</v>
      </c>
      <c r="C1331" t="s">
        <v>1705</v>
      </c>
      <c r="D1331" t="s">
        <v>1439</v>
      </c>
      <c r="E1331" t="s">
        <v>3879</v>
      </c>
      <c r="F1331" t="str">
        <f t="shared" si="25"/>
        <v>DoubleAngleswithtwounequallegsMetric2L203x102x25.4</v>
      </c>
      <c r="G1331">
        <v>41.1</v>
      </c>
      <c r="H1331">
        <v>1.83</v>
      </c>
      <c r="I1331">
        <v>3.43</v>
      </c>
      <c r="J1331" t="s">
        <v>1246</v>
      </c>
      <c r="K1331">
        <v>1</v>
      </c>
    </row>
    <row r="1332" spans="2:11" x14ac:dyDescent="0.2">
      <c r="B1332" t="s">
        <v>6</v>
      </c>
      <c r="C1332" t="s">
        <v>1705</v>
      </c>
      <c r="D1332" s="42" t="s">
        <v>1440</v>
      </c>
      <c r="E1332" t="s">
        <v>3880</v>
      </c>
      <c r="F1332" t="str">
        <f t="shared" si="25"/>
        <v>DoubleAngleswithtwounequallegsMetric2L203x102x22.2</v>
      </c>
      <c r="G1332">
        <v>41.1</v>
      </c>
      <c r="H1332">
        <v>1.62</v>
      </c>
      <c r="I1332">
        <v>3.43</v>
      </c>
      <c r="J1332" t="s">
        <v>1246</v>
      </c>
      <c r="K1332">
        <v>1</v>
      </c>
    </row>
    <row r="1333" spans="2:11" x14ac:dyDescent="0.2">
      <c r="B1333" t="s">
        <v>6</v>
      </c>
      <c r="C1333" t="s">
        <v>1705</v>
      </c>
      <c r="D1333" s="42" t="s">
        <v>1441</v>
      </c>
      <c r="E1333" t="s">
        <v>3881</v>
      </c>
      <c r="F1333" t="str">
        <f t="shared" si="25"/>
        <v>DoubleAngleswithtwounequallegsMetric2L203x102x19.1</v>
      </c>
      <c r="G1333">
        <v>41.1</v>
      </c>
      <c r="H1333">
        <v>1.41</v>
      </c>
      <c r="I1333">
        <v>3.43</v>
      </c>
      <c r="J1333" t="s">
        <v>1246</v>
      </c>
      <c r="K1333">
        <v>1</v>
      </c>
    </row>
    <row r="1334" spans="2:11" x14ac:dyDescent="0.2">
      <c r="B1334" t="s">
        <v>6</v>
      </c>
      <c r="C1334" t="s">
        <v>1705</v>
      </c>
      <c r="D1334" s="42" t="s">
        <v>1442</v>
      </c>
      <c r="E1334" t="s">
        <v>3882</v>
      </c>
      <c r="F1334" t="str">
        <f t="shared" si="25"/>
        <v>DoubleAngleswithtwounequallegsMetric2L203x102x15.9</v>
      </c>
      <c r="G1334">
        <v>41.1</v>
      </c>
      <c r="H1334">
        <v>1.19</v>
      </c>
      <c r="I1334">
        <v>3.43</v>
      </c>
      <c r="J1334" t="s">
        <v>1246</v>
      </c>
      <c r="K1334">
        <v>1</v>
      </c>
    </row>
    <row r="1335" spans="2:11" x14ac:dyDescent="0.2">
      <c r="B1335" t="s">
        <v>6</v>
      </c>
      <c r="C1335" t="s">
        <v>1705</v>
      </c>
      <c r="D1335" s="42" t="s">
        <v>1443</v>
      </c>
      <c r="E1335" t="s">
        <v>3883</v>
      </c>
      <c r="F1335" t="str">
        <f t="shared" si="25"/>
        <v>DoubleAngleswithtwounequallegsMetric2L203x102x14.3</v>
      </c>
      <c r="G1335">
        <v>41.1</v>
      </c>
      <c r="H1335">
        <v>1.08</v>
      </c>
      <c r="I1335">
        <v>3.43</v>
      </c>
      <c r="J1335" t="s">
        <v>1246</v>
      </c>
      <c r="K1335">
        <v>1</v>
      </c>
    </row>
    <row r="1336" spans="2:11" x14ac:dyDescent="0.2">
      <c r="B1336" t="s">
        <v>6</v>
      </c>
      <c r="C1336" t="s">
        <v>1705</v>
      </c>
      <c r="D1336" s="42" t="s">
        <v>1444</v>
      </c>
      <c r="E1336" t="s">
        <v>3884</v>
      </c>
      <c r="F1336" t="str">
        <f t="shared" si="25"/>
        <v>DoubleAngleswithtwounequallegsMetric2L203x102x12.7</v>
      </c>
      <c r="G1336">
        <v>41.1</v>
      </c>
      <c r="H1336">
        <v>0.95899999999999996</v>
      </c>
      <c r="I1336">
        <v>3.43</v>
      </c>
      <c r="J1336" t="s">
        <v>1246</v>
      </c>
      <c r="K1336">
        <v>1</v>
      </c>
    </row>
    <row r="1337" spans="2:11" x14ac:dyDescent="0.2">
      <c r="B1337" t="s">
        <v>6</v>
      </c>
      <c r="C1337" t="s">
        <v>1705</v>
      </c>
      <c r="D1337" s="42" t="s">
        <v>1445</v>
      </c>
      <c r="E1337" t="s">
        <v>3885</v>
      </c>
      <c r="F1337" t="str">
        <f t="shared" si="25"/>
        <v>DoubleAngleswithtwounequallegsMetric2L203x102x11.1</v>
      </c>
      <c r="G1337">
        <v>41.1</v>
      </c>
      <c r="H1337">
        <v>0.84699999999999998</v>
      </c>
      <c r="I1337">
        <v>3.43</v>
      </c>
      <c r="J1337" t="s">
        <v>1246</v>
      </c>
      <c r="K1337">
        <v>1</v>
      </c>
    </row>
    <row r="1338" spans="2:11" x14ac:dyDescent="0.2">
      <c r="B1338" t="s">
        <v>6</v>
      </c>
      <c r="C1338" t="s">
        <v>1705</v>
      </c>
      <c r="D1338" t="s">
        <v>1446</v>
      </c>
      <c r="E1338" t="s">
        <v>3886</v>
      </c>
      <c r="F1338" t="str">
        <f t="shared" si="25"/>
        <v>DoubleAngleswithtwounequallegsMetric2L178x102x19.1</v>
      </c>
      <c r="G1338">
        <v>37.1</v>
      </c>
      <c r="H1338">
        <v>1.41</v>
      </c>
      <c r="I1338">
        <v>3.09</v>
      </c>
      <c r="J1338" t="s">
        <v>1246</v>
      </c>
      <c r="K1338">
        <v>1</v>
      </c>
    </row>
    <row r="1339" spans="2:11" x14ac:dyDescent="0.2">
      <c r="B1339" t="s">
        <v>6</v>
      </c>
      <c r="C1339" t="s">
        <v>1705</v>
      </c>
      <c r="D1339" s="42" t="s">
        <v>1447</v>
      </c>
      <c r="E1339" t="s">
        <v>3887</v>
      </c>
      <c r="F1339" t="str">
        <f t="shared" si="25"/>
        <v>DoubleAngleswithtwounequallegsMetric2L178x102x15.9</v>
      </c>
      <c r="G1339">
        <v>37.1</v>
      </c>
      <c r="H1339">
        <v>1.19</v>
      </c>
      <c r="I1339">
        <v>3.09</v>
      </c>
      <c r="J1339" t="s">
        <v>1246</v>
      </c>
      <c r="K1339">
        <v>1</v>
      </c>
    </row>
    <row r="1340" spans="2:11" x14ac:dyDescent="0.2">
      <c r="B1340" t="s">
        <v>6</v>
      </c>
      <c r="C1340" t="s">
        <v>1705</v>
      </c>
      <c r="D1340" s="42" t="s">
        <v>1448</v>
      </c>
      <c r="E1340" t="s">
        <v>3888</v>
      </c>
      <c r="F1340" t="str">
        <f t="shared" si="25"/>
        <v>DoubleAngleswithtwounequallegsMetric2L178x102x12.7</v>
      </c>
      <c r="G1340">
        <v>37.1</v>
      </c>
      <c r="H1340">
        <v>0.96499999999999997</v>
      </c>
      <c r="I1340">
        <v>3.09</v>
      </c>
      <c r="J1340" t="s">
        <v>1246</v>
      </c>
      <c r="K1340">
        <v>1</v>
      </c>
    </row>
    <row r="1341" spans="2:11" x14ac:dyDescent="0.2">
      <c r="B1341" t="s">
        <v>6</v>
      </c>
      <c r="C1341" t="s">
        <v>1705</v>
      </c>
      <c r="D1341" s="42" t="s">
        <v>1449</v>
      </c>
      <c r="E1341" t="s">
        <v>3889</v>
      </c>
      <c r="F1341" t="str">
        <f t="shared" si="25"/>
        <v>DoubleAngleswithtwounequallegsMetric2L178x102x11.1</v>
      </c>
      <c r="G1341">
        <v>37.1</v>
      </c>
      <c r="H1341">
        <v>0.85199999999999998</v>
      </c>
      <c r="I1341">
        <v>3.09</v>
      </c>
      <c r="J1341" t="s">
        <v>1246</v>
      </c>
      <c r="K1341">
        <v>1</v>
      </c>
    </row>
    <row r="1342" spans="2:11" x14ac:dyDescent="0.2">
      <c r="B1342" t="s">
        <v>6</v>
      </c>
      <c r="C1342" t="s">
        <v>1705</v>
      </c>
      <c r="D1342" t="s">
        <v>1450</v>
      </c>
      <c r="E1342" t="s">
        <v>3890</v>
      </c>
      <c r="F1342" t="str">
        <f t="shared" si="25"/>
        <v>DoubleAngleswithtwounequallegsMetric2L178x102x9.5</v>
      </c>
      <c r="G1342">
        <v>37.1</v>
      </c>
      <c r="H1342">
        <v>0.73299999999999998</v>
      </c>
      <c r="I1342">
        <v>3.09</v>
      </c>
      <c r="J1342" t="s">
        <v>1246</v>
      </c>
      <c r="K1342">
        <v>1</v>
      </c>
    </row>
    <row r="1343" spans="2:11" x14ac:dyDescent="0.2">
      <c r="B1343" t="s">
        <v>6</v>
      </c>
      <c r="C1343" t="s">
        <v>1705</v>
      </c>
      <c r="D1343" t="s">
        <v>1451</v>
      </c>
      <c r="E1343" t="s">
        <v>3891</v>
      </c>
      <c r="F1343" t="str">
        <f t="shared" si="25"/>
        <v>DoubleAngleswithtwounequallegsMetric2L152x102x22.2</v>
      </c>
      <c r="G1343">
        <v>33.1</v>
      </c>
      <c r="H1343">
        <v>1.64</v>
      </c>
      <c r="I1343">
        <v>2.76</v>
      </c>
      <c r="J1343" t="s">
        <v>1246</v>
      </c>
      <c r="K1343">
        <v>1</v>
      </c>
    </row>
    <row r="1344" spans="2:11" x14ac:dyDescent="0.2">
      <c r="B1344" t="s">
        <v>6</v>
      </c>
      <c r="C1344" t="s">
        <v>1705</v>
      </c>
      <c r="D1344" s="42" t="s">
        <v>1452</v>
      </c>
      <c r="E1344" t="s">
        <v>3892</v>
      </c>
      <c r="F1344" t="str">
        <f t="shared" si="25"/>
        <v>DoubleAngleswithtwounequallegsMetric2L152x102x19.1</v>
      </c>
      <c r="G1344">
        <v>33.1</v>
      </c>
      <c r="H1344">
        <v>1.42</v>
      </c>
      <c r="I1344">
        <v>2.76</v>
      </c>
      <c r="J1344" t="s">
        <v>1246</v>
      </c>
      <c r="K1344">
        <v>1</v>
      </c>
    </row>
    <row r="1345" spans="2:11" x14ac:dyDescent="0.2">
      <c r="B1345" t="s">
        <v>6</v>
      </c>
      <c r="C1345" t="s">
        <v>1705</v>
      </c>
      <c r="D1345" s="42" t="s">
        <v>1453</v>
      </c>
      <c r="E1345" t="s">
        <v>3893</v>
      </c>
      <c r="F1345" t="str">
        <f t="shared" si="25"/>
        <v>DoubleAngleswithtwounequallegsMetric2L152x102x15.9</v>
      </c>
      <c r="G1345">
        <v>33.1</v>
      </c>
      <c r="H1345">
        <v>1.2</v>
      </c>
      <c r="I1345">
        <v>2.76</v>
      </c>
      <c r="J1345" t="s">
        <v>1246</v>
      </c>
      <c r="K1345">
        <v>1</v>
      </c>
    </row>
    <row r="1346" spans="2:11" x14ac:dyDescent="0.2">
      <c r="B1346" t="s">
        <v>6</v>
      </c>
      <c r="C1346" t="s">
        <v>1705</v>
      </c>
      <c r="D1346" s="42" t="s">
        <v>1454</v>
      </c>
      <c r="E1346" t="s">
        <v>3894</v>
      </c>
      <c r="F1346" t="str">
        <f t="shared" si="25"/>
        <v>DoubleAngleswithtwounequallegsMetric2L152x102x14.3</v>
      </c>
      <c r="G1346">
        <v>33.1</v>
      </c>
      <c r="H1346">
        <v>1.08</v>
      </c>
      <c r="I1346">
        <v>2.76</v>
      </c>
      <c r="J1346" t="s">
        <v>1246</v>
      </c>
      <c r="K1346">
        <v>1</v>
      </c>
    </row>
    <row r="1347" spans="2:11" x14ac:dyDescent="0.2">
      <c r="B1347" t="s">
        <v>6</v>
      </c>
      <c r="C1347" t="s">
        <v>1705</v>
      </c>
      <c r="D1347" s="42" t="s">
        <v>1455</v>
      </c>
      <c r="E1347" t="s">
        <v>3895</v>
      </c>
      <c r="F1347" t="str">
        <f t="shared" si="25"/>
        <v>DoubleAngleswithtwounequallegsMetric2L152x102x12.7</v>
      </c>
      <c r="G1347">
        <v>33.1</v>
      </c>
      <c r="H1347">
        <v>0.96699999999999997</v>
      </c>
      <c r="I1347">
        <v>2.76</v>
      </c>
      <c r="J1347" t="s">
        <v>1246</v>
      </c>
      <c r="K1347">
        <v>1</v>
      </c>
    </row>
    <row r="1348" spans="2:11" x14ac:dyDescent="0.2">
      <c r="B1348" t="s">
        <v>6</v>
      </c>
      <c r="C1348" t="s">
        <v>1705</v>
      </c>
      <c r="D1348" s="42" t="s">
        <v>1456</v>
      </c>
      <c r="E1348" t="s">
        <v>3896</v>
      </c>
      <c r="F1348" t="str">
        <f t="shared" si="25"/>
        <v>DoubleAngleswithtwounequallegsMetric2L152x102x11.1</v>
      </c>
      <c r="G1348">
        <v>33.1</v>
      </c>
      <c r="H1348">
        <v>0.85199999999999998</v>
      </c>
      <c r="I1348">
        <v>2.76</v>
      </c>
      <c r="J1348" t="s">
        <v>1246</v>
      </c>
      <c r="K1348">
        <v>1</v>
      </c>
    </row>
    <row r="1349" spans="2:11" x14ac:dyDescent="0.2">
      <c r="B1349" t="s">
        <v>6</v>
      </c>
      <c r="C1349" t="s">
        <v>1705</v>
      </c>
      <c r="D1349" s="42" t="s">
        <v>1457</v>
      </c>
      <c r="E1349" t="s">
        <v>3897</v>
      </c>
      <c r="F1349" t="str">
        <f t="shared" si="25"/>
        <v>DoubleAngleswithtwounequallegsMetric2L152x102x9.5</v>
      </c>
      <c r="G1349">
        <v>33.1</v>
      </c>
      <c r="H1349">
        <v>0.73699999999999999</v>
      </c>
      <c r="I1349">
        <v>2.76</v>
      </c>
      <c r="J1349" t="s">
        <v>1246</v>
      </c>
      <c r="K1349">
        <v>1</v>
      </c>
    </row>
    <row r="1350" spans="2:11" x14ac:dyDescent="0.2">
      <c r="B1350" t="s">
        <v>6</v>
      </c>
      <c r="C1350" t="s">
        <v>1705</v>
      </c>
      <c r="D1350" s="42" t="s">
        <v>1458</v>
      </c>
      <c r="E1350" t="s">
        <v>3898</v>
      </c>
      <c r="F1350" t="str">
        <f t="shared" si="25"/>
        <v>DoubleAngleswithtwounequallegsMetric2L152x102x7.9</v>
      </c>
      <c r="G1350">
        <v>33.1</v>
      </c>
      <c r="H1350">
        <v>0.61599999999999999</v>
      </c>
      <c r="I1350">
        <v>2.76</v>
      </c>
      <c r="J1350" t="s">
        <v>1246</v>
      </c>
      <c r="K1350">
        <v>1</v>
      </c>
    </row>
    <row r="1351" spans="2:11" x14ac:dyDescent="0.2">
      <c r="B1351" t="s">
        <v>6</v>
      </c>
      <c r="C1351" t="s">
        <v>1705</v>
      </c>
      <c r="D1351" t="s">
        <v>1503</v>
      </c>
      <c r="E1351" t="s">
        <v>3899</v>
      </c>
      <c r="F1351" t="str">
        <f t="shared" si="25"/>
        <v>DoubleAngleswithtwounequallegsMetric2L152x89x12.7</v>
      </c>
      <c r="G1351">
        <v>32.1</v>
      </c>
      <c r="H1351">
        <v>0.95299999999999996</v>
      </c>
      <c r="I1351">
        <v>2.68</v>
      </c>
      <c r="J1351" t="s">
        <v>1246</v>
      </c>
      <c r="K1351">
        <v>1</v>
      </c>
    </row>
    <row r="1352" spans="2:11" x14ac:dyDescent="0.2">
      <c r="B1352" t="s">
        <v>6</v>
      </c>
      <c r="C1352" t="s">
        <v>1705</v>
      </c>
      <c r="D1352" s="42" t="s">
        <v>1504</v>
      </c>
      <c r="E1352" t="s">
        <v>3900</v>
      </c>
      <c r="F1352" t="str">
        <f t="shared" si="25"/>
        <v>DoubleAngleswithtwounequallegsMetric2L152x89x9.5</v>
      </c>
      <c r="G1352">
        <v>32.1</v>
      </c>
      <c r="H1352">
        <v>0.72299999999999998</v>
      </c>
      <c r="I1352">
        <v>2.68</v>
      </c>
      <c r="J1352" t="s">
        <v>1246</v>
      </c>
      <c r="K1352">
        <v>1</v>
      </c>
    </row>
    <row r="1353" spans="2:11" x14ac:dyDescent="0.2">
      <c r="B1353" t="s">
        <v>6</v>
      </c>
      <c r="C1353" t="s">
        <v>1705</v>
      </c>
      <c r="D1353" s="42" t="s">
        <v>1505</v>
      </c>
      <c r="E1353" t="s">
        <v>3901</v>
      </c>
      <c r="F1353" t="str">
        <f t="shared" si="25"/>
        <v>DoubleAngleswithtwounequallegsMetric2L152x89x7.9</v>
      </c>
      <c r="G1353">
        <v>32.1</v>
      </c>
      <c r="H1353">
        <v>0.60599999999999998</v>
      </c>
      <c r="I1353">
        <v>2.68</v>
      </c>
      <c r="J1353" t="s">
        <v>1246</v>
      </c>
      <c r="K1353">
        <v>1</v>
      </c>
    </row>
    <row r="1354" spans="2:11" x14ac:dyDescent="0.2">
      <c r="B1354" t="s">
        <v>6</v>
      </c>
      <c r="C1354" t="s">
        <v>1705</v>
      </c>
      <c r="D1354" t="s">
        <v>1459</v>
      </c>
      <c r="E1354" t="s">
        <v>3902</v>
      </c>
      <c r="F1354" t="str">
        <f t="shared" si="25"/>
        <v>DoubleAngleswithtwounequallegsMetric2L127x89x19.1</v>
      </c>
      <c r="G1354">
        <v>28.1</v>
      </c>
      <c r="H1354">
        <v>1.41</v>
      </c>
      <c r="I1354">
        <v>2.34</v>
      </c>
      <c r="J1354" t="s">
        <v>1246</v>
      </c>
      <c r="K1354">
        <v>1</v>
      </c>
    </row>
    <row r="1355" spans="2:11" x14ac:dyDescent="0.2">
      <c r="B1355" t="s">
        <v>6</v>
      </c>
      <c r="C1355" t="s">
        <v>1705</v>
      </c>
      <c r="D1355" s="42" t="s">
        <v>1460</v>
      </c>
      <c r="E1355" t="s">
        <v>3903</v>
      </c>
      <c r="F1355" t="str">
        <f t="shared" si="25"/>
        <v>DoubleAngleswithtwounequallegsMetric2L127x89x15.9</v>
      </c>
      <c r="G1355">
        <v>28.1</v>
      </c>
      <c r="H1355">
        <v>1.2</v>
      </c>
      <c r="I1355">
        <v>2.34</v>
      </c>
      <c r="J1355" t="s">
        <v>1246</v>
      </c>
      <c r="K1355">
        <v>1</v>
      </c>
    </row>
    <row r="1356" spans="2:11" x14ac:dyDescent="0.2">
      <c r="B1356" t="s">
        <v>6</v>
      </c>
      <c r="C1356" t="s">
        <v>1705</v>
      </c>
      <c r="D1356" s="42" t="s">
        <v>1461</v>
      </c>
      <c r="E1356" t="s">
        <v>3904</v>
      </c>
      <c r="F1356" t="str">
        <f t="shared" si="25"/>
        <v>DoubleAngleswithtwounequallegsMetric2L127x89x12.7</v>
      </c>
      <c r="G1356">
        <v>28.1</v>
      </c>
      <c r="H1356">
        <v>0.96799999999999997</v>
      </c>
      <c r="I1356">
        <v>2.34</v>
      </c>
      <c r="J1356" t="s">
        <v>1246</v>
      </c>
      <c r="K1356">
        <v>1</v>
      </c>
    </row>
    <row r="1357" spans="2:11" x14ac:dyDescent="0.2">
      <c r="B1357" t="s">
        <v>6</v>
      </c>
      <c r="C1357" t="s">
        <v>1705</v>
      </c>
      <c r="D1357" s="42" t="s">
        <v>1462</v>
      </c>
      <c r="E1357" t="s">
        <v>3905</v>
      </c>
      <c r="F1357" t="str">
        <f t="shared" si="25"/>
        <v>DoubleAngleswithtwounequallegsMetric2L127x89x9.5</v>
      </c>
      <c r="G1357">
        <v>28.1</v>
      </c>
      <c r="H1357">
        <v>0.74</v>
      </c>
      <c r="I1357">
        <v>2.34</v>
      </c>
      <c r="J1357" t="s">
        <v>1246</v>
      </c>
      <c r="K1357">
        <v>1</v>
      </c>
    </row>
    <row r="1358" spans="2:11" x14ac:dyDescent="0.2">
      <c r="B1358" t="s">
        <v>6</v>
      </c>
      <c r="C1358" t="s">
        <v>1705</v>
      </c>
      <c r="D1358" s="42" t="s">
        <v>1463</v>
      </c>
      <c r="E1358" t="s">
        <v>3906</v>
      </c>
      <c r="F1358" t="str">
        <f t="shared" si="25"/>
        <v>DoubleAngleswithtwounequallegsMetric2L127x89x7.9</v>
      </c>
      <c r="G1358">
        <v>28.1</v>
      </c>
      <c r="H1358">
        <v>0.621</v>
      </c>
      <c r="I1358">
        <v>2.34</v>
      </c>
      <c r="J1358" t="s">
        <v>1246</v>
      </c>
      <c r="K1358">
        <v>1</v>
      </c>
    </row>
    <row r="1359" spans="2:11" x14ac:dyDescent="0.2">
      <c r="B1359" t="s">
        <v>6</v>
      </c>
      <c r="C1359" t="s">
        <v>1705</v>
      </c>
      <c r="D1359" s="42" t="s">
        <v>1464</v>
      </c>
      <c r="E1359" t="s">
        <v>3907</v>
      </c>
      <c r="F1359" t="str">
        <f t="shared" si="25"/>
        <v>DoubleAngleswithtwounequallegsMetric2L127x89x6.4</v>
      </c>
      <c r="G1359">
        <v>28.1</v>
      </c>
      <c r="H1359">
        <v>0.5</v>
      </c>
      <c r="I1359">
        <v>2.34</v>
      </c>
      <c r="J1359" t="s">
        <v>1246</v>
      </c>
      <c r="K1359">
        <v>1</v>
      </c>
    </row>
    <row r="1360" spans="2:11" x14ac:dyDescent="0.2">
      <c r="B1360" t="s">
        <v>6</v>
      </c>
      <c r="C1360" t="s">
        <v>1705</v>
      </c>
      <c r="D1360" t="s">
        <v>1465</v>
      </c>
      <c r="E1360" t="s">
        <v>3908</v>
      </c>
      <c r="F1360" t="str">
        <f t="shared" si="25"/>
        <v>DoubleAngleswithtwounequallegsMetric2L127x76x12.7</v>
      </c>
      <c r="G1360">
        <v>27.1</v>
      </c>
      <c r="H1360">
        <v>0.94499999999999995</v>
      </c>
      <c r="I1360">
        <v>2.2599999999999998</v>
      </c>
      <c r="J1360" t="s">
        <v>1246</v>
      </c>
      <c r="K1360">
        <v>1</v>
      </c>
    </row>
    <row r="1361" spans="2:11" x14ac:dyDescent="0.2">
      <c r="B1361" t="s">
        <v>6</v>
      </c>
      <c r="C1361" t="s">
        <v>1705</v>
      </c>
      <c r="D1361" s="42" t="s">
        <v>1466</v>
      </c>
      <c r="E1361" t="s">
        <v>3909</v>
      </c>
      <c r="F1361" t="str">
        <f t="shared" si="25"/>
        <v>DoubleAngleswithtwounequallegsMetric2L127x76x11.1</v>
      </c>
      <c r="G1361">
        <v>27.1</v>
      </c>
      <c r="H1361">
        <v>0.83399999999999996</v>
      </c>
      <c r="I1361">
        <v>2.2599999999999998</v>
      </c>
      <c r="J1361" t="s">
        <v>1246</v>
      </c>
      <c r="K1361">
        <v>1</v>
      </c>
    </row>
    <row r="1362" spans="2:11" x14ac:dyDescent="0.2">
      <c r="B1362" t="s">
        <v>6</v>
      </c>
      <c r="C1362" t="s">
        <v>1705</v>
      </c>
      <c r="D1362" s="42" t="s">
        <v>1467</v>
      </c>
      <c r="E1362" t="s">
        <v>3910</v>
      </c>
      <c r="F1362" t="str">
        <f t="shared" si="25"/>
        <v>DoubleAngleswithtwounequallegsMetric2L127x76x9.5</v>
      </c>
      <c r="G1362">
        <v>27.1</v>
      </c>
      <c r="H1362">
        <v>0.71899999999999997</v>
      </c>
      <c r="I1362">
        <v>2.2599999999999998</v>
      </c>
      <c r="J1362" t="s">
        <v>1246</v>
      </c>
      <c r="K1362">
        <v>1</v>
      </c>
    </row>
    <row r="1363" spans="2:11" x14ac:dyDescent="0.2">
      <c r="B1363" t="s">
        <v>6</v>
      </c>
      <c r="C1363" t="s">
        <v>1705</v>
      </c>
      <c r="D1363" s="42" t="s">
        <v>1468</v>
      </c>
      <c r="E1363" t="s">
        <v>3911</v>
      </c>
      <c r="F1363" t="str">
        <f t="shared" si="25"/>
        <v>DoubleAngleswithtwounequallegsMetric2L127x76x7.9</v>
      </c>
      <c r="G1363">
        <v>27.1</v>
      </c>
      <c r="H1363">
        <v>0.60399999999999998</v>
      </c>
      <c r="I1363">
        <v>2.2599999999999998</v>
      </c>
      <c r="J1363" t="s">
        <v>1246</v>
      </c>
      <c r="K1363">
        <v>1</v>
      </c>
    </row>
    <row r="1364" spans="2:11" x14ac:dyDescent="0.2">
      <c r="B1364" t="s">
        <v>6</v>
      </c>
      <c r="C1364" t="s">
        <v>1705</v>
      </c>
      <c r="D1364" s="42" t="s">
        <v>1469</v>
      </c>
      <c r="E1364" t="s">
        <v>3912</v>
      </c>
      <c r="F1364" t="str">
        <f t="shared" si="25"/>
        <v>DoubleAngleswithtwounequallegsMetric2L127x76x6.4</v>
      </c>
      <c r="G1364">
        <v>27.1</v>
      </c>
      <c r="H1364">
        <v>0.48699999999999999</v>
      </c>
      <c r="I1364">
        <v>2.2599999999999998</v>
      </c>
      <c r="J1364" t="s">
        <v>1246</v>
      </c>
      <c r="K1364">
        <v>1</v>
      </c>
    </row>
    <row r="1365" spans="2:11" x14ac:dyDescent="0.2">
      <c r="B1365" t="s">
        <v>6</v>
      </c>
      <c r="C1365" t="s">
        <v>1705</v>
      </c>
      <c r="D1365" t="s">
        <v>1470</v>
      </c>
      <c r="E1365" t="s">
        <v>3913</v>
      </c>
      <c r="F1365" t="str">
        <f t="shared" si="25"/>
        <v>DoubleAngleswithtwounequallegsMetric2L102x89x12.7</v>
      </c>
      <c r="G1365">
        <v>24.5</v>
      </c>
      <c r="H1365">
        <v>0.97099999999999997</v>
      </c>
      <c r="I1365">
        <v>2.04</v>
      </c>
      <c r="J1365" t="s">
        <v>1246</v>
      </c>
      <c r="K1365">
        <v>1</v>
      </c>
    </row>
    <row r="1366" spans="2:11" x14ac:dyDescent="0.2">
      <c r="B1366" t="s">
        <v>6</v>
      </c>
      <c r="C1366" t="s">
        <v>1705</v>
      </c>
      <c r="D1366" s="42" t="s">
        <v>1471</v>
      </c>
      <c r="E1366" t="s">
        <v>3914</v>
      </c>
      <c r="F1366" t="str">
        <f t="shared" si="25"/>
        <v>DoubleAngleswithtwounequallegsMetric2L102x89x9.5</v>
      </c>
      <c r="G1366">
        <v>24.5</v>
      </c>
      <c r="H1366">
        <v>0.74299999999999999</v>
      </c>
      <c r="I1366">
        <v>2.04</v>
      </c>
      <c r="J1366" t="s">
        <v>1246</v>
      </c>
      <c r="K1366">
        <v>1</v>
      </c>
    </row>
    <row r="1367" spans="2:11" x14ac:dyDescent="0.2">
      <c r="B1367" t="s">
        <v>6</v>
      </c>
      <c r="C1367" t="s">
        <v>1705</v>
      </c>
      <c r="D1367" s="42" t="s">
        <v>1472</v>
      </c>
      <c r="E1367" t="s">
        <v>3915</v>
      </c>
      <c r="F1367" t="str">
        <f t="shared" si="25"/>
        <v>DoubleAngleswithtwounequallegsMetric2L102x89x7.9</v>
      </c>
      <c r="G1367">
        <v>24.5</v>
      </c>
      <c r="H1367">
        <v>0.624</v>
      </c>
      <c r="I1367">
        <v>2.04</v>
      </c>
      <c r="J1367" t="s">
        <v>1246</v>
      </c>
      <c r="K1367">
        <v>1</v>
      </c>
    </row>
    <row r="1368" spans="2:11" x14ac:dyDescent="0.2">
      <c r="B1368" t="s">
        <v>6</v>
      </c>
      <c r="C1368" t="s">
        <v>1705</v>
      </c>
      <c r="D1368" s="42" t="s">
        <v>1473</v>
      </c>
      <c r="E1368" t="s">
        <v>3916</v>
      </c>
      <c r="F1368" t="str">
        <f t="shared" si="25"/>
        <v>DoubleAngleswithtwounequallegsMetric2L102x89x6.4</v>
      </c>
      <c r="G1368">
        <v>24.5</v>
      </c>
      <c r="H1368">
        <v>0.504</v>
      </c>
      <c r="I1368">
        <v>2.04</v>
      </c>
      <c r="J1368" t="s">
        <v>1246</v>
      </c>
      <c r="K1368">
        <v>1</v>
      </c>
    </row>
    <row r="1369" spans="2:11" x14ac:dyDescent="0.2">
      <c r="B1369" t="s">
        <v>6</v>
      </c>
      <c r="C1369" t="s">
        <v>1705</v>
      </c>
      <c r="D1369" t="s">
        <v>1474</v>
      </c>
      <c r="E1369" t="s">
        <v>3917</v>
      </c>
      <c r="F1369" t="str">
        <f t="shared" si="25"/>
        <v>DoubleAngleswithtwounequallegsMetric2L102x76x15.9</v>
      </c>
      <c r="G1369">
        <v>23.5</v>
      </c>
      <c r="H1369">
        <v>1.1599999999999999</v>
      </c>
      <c r="I1369">
        <v>1.96</v>
      </c>
      <c r="J1369" t="s">
        <v>1246</v>
      </c>
      <c r="K1369">
        <v>1</v>
      </c>
    </row>
    <row r="1370" spans="2:11" x14ac:dyDescent="0.2">
      <c r="B1370" t="s">
        <v>6</v>
      </c>
      <c r="C1370" t="s">
        <v>1705</v>
      </c>
      <c r="D1370" s="42" t="s">
        <v>1475</v>
      </c>
      <c r="E1370" t="s">
        <v>3918</v>
      </c>
      <c r="F1370" t="str">
        <f t="shared" si="25"/>
        <v>DoubleAngleswithtwounequallegsMetric2L102x76x12.7</v>
      </c>
      <c r="G1370">
        <v>23.5</v>
      </c>
      <c r="H1370">
        <v>0.94499999999999995</v>
      </c>
      <c r="I1370">
        <v>1.96</v>
      </c>
      <c r="J1370" t="s">
        <v>1246</v>
      </c>
      <c r="K1370">
        <v>1</v>
      </c>
    </row>
    <row r="1371" spans="2:11" x14ac:dyDescent="0.2">
      <c r="B1371" t="s">
        <v>6</v>
      </c>
      <c r="C1371" t="s">
        <v>1705</v>
      </c>
      <c r="D1371" s="42" t="s">
        <v>1476</v>
      </c>
      <c r="E1371" t="s">
        <v>3919</v>
      </c>
      <c r="F1371" t="str">
        <f t="shared" si="25"/>
        <v>DoubleAngleswithtwounequallegsMetric2L102x76x9.5</v>
      </c>
      <c r="G1371">
        <v>23.5</v>
      </c>
      <c r="H1371">
        <v>0.72099999999999997</v>
      </c>
      <c r="I1371">
        <v>1.96</v>
      </c>
      <c r="J1371" t="s">
        <v>1246</v>
      </c>
      <c r="K1371">
        <v>1</v>
      </c>
    </row>
    <row r="1372" spans="2:11" x14ac:dyDescent="0.2">
      <c r="B1372" t="s">
        <v>6</v>
      </c>
      <c r="C1372" t="s">
        <v>1705</v>
      </c>
      <c r="D1372" s="42" t="s">
        <v>1477</v>
      </c>
      <c r="E1372" t="s">
        <v>3920</v>
      </c>
      <c r="F1372" t="str">
        <f t="shared" si="25"/>
        <v>DoubleAngleswithtwounequallegsMetric2L102x76x7.9</v>
      </c>
      <c r="G1372">
        <v>23.5</v>
      </c>
      <c r="H1372">
        <v>0.60599999999999998</v>
      </c>
      <c r="I1372">
        <v>1.96</v>
      </c>
      <c r="J1372" t="s">
        <v>1246</v>
      </c>
      <c r="K1372">
        <v>1</v>
      </c>
    </row>
    <row r="1373" spans="2:11" x14ac:dyDescent="0.2">
      <c r="B1373" t="s">
        <v>6</v>
      </c>
      <c r="C1373" t="s">
        <v>1705</v>
      </c>
      <c r="D1373" s="42" t="s">
        <v>1478</v>
      </c>
      <c r="E1373" t="s">
        <v>3921</v>
      </c>
      <c r="F1373" t="str">
        <f t="shared" si="25"/>
        <v>DoubleAngleswithtwounequallegsMetric2L102x76x6.4</v>
      </c>
      <c r="G1373">
        <v>23.5</v>
      </c>
      <c r="H1373">
        <v>0.48899999999999999</v>
      </c>
      <c r="I1373">
        <v>1.96</v>
      </c>
      <c r="J1373" t="s">
        <v>1246</v>
      </c>
      <c r="K1373">
        <v>1</v>
      </c>
    </row>
    <row r="1374" spans="2:11" x14ac:dyDescent="0.2">
      <c r="B1374" t="s">
        <v>6</v>
      </c>
      <c r="C1374" t="s">
        <v>1705</v>
      </c>
      <c r="D1374" t="s">
        <v>1479</v>
      </c>
      <c r="E1374" t="s">
        <v>3922</v>
      </c>
      <c r="F1374" t="str">
        <f t="shared" si="25"/>
        <v>DoubleAngleswithtwounequallegsMetric2L89x76x12.7</v>
      </c>
      <c r="G1374">
        <v>21.2</v>
      </c>
      <c r="H1374">
        <v>0.97199999999999998</v>
      </c>
      <c r="I1374">
        <v>1.77</v>
      </c>
      <c r="J1374" t="s">
        <v>1246</v>
      </c>
      <c r="K1374">
        <v>1</v>
      </c>
    </row>
    <row r="1375" spans="2:11" x14ac:dyDescent="0.2">
      <c r="B1375" t="s">
        <v>6</v>
      </c>
      <c r="C1375" t="s">
        <v>1705</v>
      </c>
      <c r="D1375" s="42" t="s">
        <v>1480</v>
      </c>
      <c r="E1375" t="s">
        <v>3923</v>
      </c>
      <c r="F1375" t="str">
        <f t="shared" si="25"/>
        <v>DoubleAngleswithtwounequallegsMetric2L89x76x11.1</v>
      </c>
      <c r="G1375">
        <v>21.2</v>
      </c>
      <c r="H1375">
        <v>0.85799999999999998</v>
      </c>
      <c r="I1375">
        <v>1.77</v>
      </c>
      <c r="J1375" t="s">
        <v>1246</v>
      </c>
      <c r="K1375">
        <v>1</v>
      </c>
    </row>
    <row r="1376" spans="2:11" x14ac:dyDescent="0.2">
      <c r="B1376" t="s">
        <v>6</v>
      </c>
      <c r="C1376" t="s">
        <v>1705</v>
      </c>
      <c r="D1376" s="42" t="s">
        <v>1481</v>
      </c>
      <c r="E1376" t="s">
        <v>3924</v>
      </c>
      <c r="F1376" t="str">
        <f t="shared" si="25"/>
        <v>DoubleAngleswithtwounequallegsMetric2L89x76x9.5</v>
      </c>
      <c r="G1376">
        <v>21.2</v>
      </c>
      <c r="H1376">
        <v>0.74299999999999999</v>
      </c>
      <c r="I1376">
        <v>1.77</v>
      </c>
      <c r="J1376" t="s">
        <v>1246</v>
      </c>
      <c r="K1376">
        <v>1</v>
      </c>
    </row>
    <row r="1377" spans="2:11" x14ac:dyDescent="0.2">
      <c r="B1377" t="s">
        <v>6</v>
      </c>
      <c r="C1377" t="s">
        <v>1705</v>
      </c>
      <c r="D1377" s="42" t="s">
        <v>1482</v>
      </c>
      <c r="E1377" t="s">
        <v>3925</v>
      </c>
      <c r="F1377" t="str">
        <f t="shared" si="25"/>
        <v>DoubleAngleswithtwounequallegsMetric2L89x76x7.9</v>
      </c>
      <c r="G1377">
        <v>21.2</v>
      </c>
      <c r="H1377">
        <v>0.627</v>
      </c>
      <c r="I1377">
        <v>1.77</v>
      </c>
      <c r="J1377" t="s">
        <v>1246</v>
      </c>
      <c r="K1377">
        <v>1</v>
      </c>
    </row>
    <row r="1378" spans="2:11" x14ac:dyDescent="0.2">
      <c r="B1378" t="s">
        <v>6</v>
      </c>
      <c r="C1378" t="s">
        <v>1705</v>
      </c>
      <c r="D1378" s="42" t="s">
        <v>1483</v>
      </c>
      <c r="E1378" t="s">
        <v>3926</v>
      </c>
      <c r="F1378" t="str">
        <f t="shared" si="25"/>
        <v>DoubleAngleswithtwounequallegsMetric2L89x76x6.4</v>
      </c>
      <c r="G1378">
        <v>21.2</v>
      </c>
      <c r="H1378">
        <v>0.50800000000000001</v>
      </c>
      <c r="I1378">
        <v>1.77</v>
      </c>
      <c r="J1378" t="s">
        <v>1246</v>
      </c>
      <c r="K1378">
        <v>1</v>
      </c>
    </row>
    <row r="1379" spans="2:11" x14ac:dyDescent="0.2">
      <c r="B1379" t="s">
        <v>6</v>
      </c>
      <c r="C1379" t="s">
        <v>1705</v>
      </c>
      <c r="D1379" s="42" t="s">
        <v>1484</v>
      </c>
      <c r="E1379" t="s">
        <v>3927</v>
      </c>
      <c r="F1379" t="str">
        <f t="shared" si="25"/>
        <v>DoubleAngleswithtwounequallegsMetric2L89x64x12.7</v>
      </c>
      <c r="G1379">
        <v>20.2</v>
      </c>
      <c r="H1379">
        <v>0.93200000000000005</v>
      </c>
      <c r="I1379">
        <v>1.68</v>
      </c>
      <c r="J1379" t="s">
        <v>1246</v>
      </c>
      <c r="K1379">
        <v>1</v>
      </c>
    </row>
    <row r="1380" spans="2:11" x14ac:dyDescent="0.2">
      <c r="B1380" t="s">
        <v>6</v>
      </c>
      <c r="C1380" t="s">
        <v>1705</v>
      </c>
      <c r="D1380" s="42" t="s">
        <v>1485</v>
      </c>
      <c r="E1380" t="s">
        <v>3928</v>
      </c>
      <c r="F1380" t="str">
        <f t="shared" si="25"/>
        <v>DoubleAngleswithtwounequallegsMetric2L89x64x9.5</v>
      </c>
      <c r="G1380">
        <v>20.2</v>
      </c>
      <c r="H1380">
        <v>0.71599999999999997</v>
      </c>
      <c r="I1380">
        <v>1.68</v>
      </c>
      <c r="J1380" t="s">
        <v>1246</v>
      </c>
      <c r="K1380">
        <v>1</v>
      </c>
    </row>
    <row r="1381" spans="2:11" x14ac:dyDescent="0.2">
      <c r="B1381" t="s">
        <v>6</v>
      </c>
      <c r="C1381" t="s">
        <v>1705</v>
      </c>
      <c r="D1381" s="42" t="s">
        <v>1486</v>
      </c>
      <c r="E1381" t="s">
        <v>3929</v>
      </c>
      <c r="F1381" t="str">
        <f t="shared" si="25"/>
        <v>DoubleAngleswithtwounequallegsMetric2L89x64x7.9</v>
      </c>
      <c r="G1381">
        <v>20.2</v>
      </c>
      <c r="H1381">
        <v>0.60399999999999998</v>
      </c>
      <c r="I1381">
        <v>1.68</v>
      </c>
      <c r="J1381" t="s">
        <v>1246</v>
      </c>
      <c r="K1381">
        <v>1</v>
      </c>
    </row>
    <row r="1382" spans="2:11" x14ac:dyDescent="0.2">
      <c r="B1382" t="s">
        <v>6</v>
      </c>
      <c r="C1382" t="s">
        <v>1705</v>
      </c>
      <c r="D1382" s="42" t="s">
        <v>1487</v>
      </c>
      <c r="E1382" t="s">
        <v>3930</v>
      </c>
      <c r="F1382" t="str">
        <f t="shared" si="25"/>
        <v>DoubleAngleswithtwounequallegsMetric2L89x64x6.4</v>
      </c>
      <c r="G1382">
        <v>20.2</v>
      </c>
      <c r="H1382">
        <v>0.48899999999999999</v>
      </c>
      <c r="I1382">
        <v>1.68</v>
      </c>
      <c r="J1382" t="s">
        <v>1246</v>
      </c>
      <c r="K1382">
        <v>1</v>
      </c>
    </row>
    <row r="1383" spans="2:11" x14ac:dyDescent="0.2">
      <c r="B1383" t="s">
        <v>6</v>
      </c>
      <c r="C1383" t="s">
        <v>1705</v>
      </c>
      <c r="D1383" t="s">
        <v>1488</v>
      </c>
      <c r="E1383" t="s">
        <v>3931</v>
      </c>
      <c r="F1383" t="str">
        <f t="shared" si="25"/>
        <v>DoubleAngleswithtwounequallegsMetric2L76x64x12.7</v>
      </c>
      <c r="G1383">
        <v>18.2</v>
      </c>
      <c r="H1383">
        <v>0.93700000000000006</v>
      </c>
      <c r="I1383">
        <v>1.52</v>
      </c>
      <c r="J1383" t="s">
        <v>1246</v>
      </c>
      <c r="K1383">
        <v>1</v>
      </c>
    </row>
    <row r="1384" spans="2:11" x14ac:dyDescent="0.2">
      <c r="B1384" t="s">
        <v>6</v>
      </c>
      <c r="C1384" t="s">
        <v>1705</v>
      </c>
      <c r="D1384" s="42" t="s">
        <v>1489</v>
      </c>
      <c r="E1384" t="s">
        <v>3932</v>
      </c>
      <c r="F1384" t="str">
        <f t="shared" si="25"/>
        <v>DoubleAngleswithtwounequallegsMetric2L76x64x11.1</v>
      </c>
      <c r="G1384">
        <v>18.2</v>
      </c>
      <c r="H1384">
        <v>0.83099999999999996</v>
      </c>
      <c r="I1384">
        <v>1.52</v>
      </c>
      <c r="J1384" t="s">
        <v>1246</v>
      </c>
      <c r="K1384">
        <v>1</v>
      </c>
    </row>
    <row r="1385" spans="2:11" x14ac:dyDescent="0.2">
      <c r="B1385" t="s">
        <v>6</v>
      </c>
      <c r="C1385" t="s">
        <v>1705</v>
      </c>
      <c r="D1385" s="42" t="s">
        <v>1490</v>
      </c>
      <c r="E1385" t="s">
        <v>3933</v>
      </c>
      <c r="F1385" t="str">
        <f t="shared" si="25"/>
        <v>DoubleAngleswithtwounequallegsMetric2L76x64x9.5</v>
      </c>
      <c r="G1385">
        <v>18.2</v>
      </c>
      <c r="H1385">
        <v>0.72099999999999997</v>
      </c>
      <c r="I1385">
        <v>1.52</v>
      </c>
      <c r="J1385" t="s">
        <v>1246</v>
      </c>
      <c r="K1385">
        <v>1</v>
      </c>
    </row>
    <row r="1386" spans="2:11" x14ac:dyDescent="0.2">
      <c r="B1386" t="s">
        <v>6</v>
      </c>
      <c r="C1386" t="s">
        <v>1705</v>
      </c>
      <c r="D1386" s="42" t="s">
        <v>1491</v>
      </c>
      <c r="E1386" t="s">
        <v>3934</v>
      </c>
      <c r="F1386" t="str">
        <f t="shared" si="25"/>
        <v>DoubleAngleswithtwounequallegsMetric2L76x64x7.9</v>
      </c>
      <c r="G1386">
        <v>18.2</v>
      </c>
      <c r="H1386">
        <v>0.60899999999999999</v>
      </c>
      <c r="I1386">
        <v>1.52</v>
      </c>
      <c r="J1386" t="s">
        <v>1246</v>
      </c>
      <c r="K1386">
        <v>1</v>
      </c>
    </row>
    <row r="1387" spans="2:11" x14ac:dyDescent="0.2">
      <c r="B1387" t="s">
        <v>6</v>
      </c>
      <c r="C1387" t="s">
        <v>1705</v>
      </c>
      <c r="D1387" s="42" t="s">
        <v>1492</v>
      </c>
      <c r="E1387" t="s">
        <v>3935</v>
      </c>
      <c r="F1387" t="str">
        <f t="shared" si="25"/>
        <v>DoubleAngleswithtwounequallegsMetric2L76x64x6.4</v>
      </c>
      <c r="G1387">
        <v>18.2</v>
      </c>
      <c r="H1387">
        <v>0.49299999999999999</v>
      </c>
      <c r="I1387">
        <v>1.52</v>
      </c>
      <c r="J1387" t="s">
        <v>1246</v>
      </c>
      <c r="K1387">
        <v>1</v>
      </c>
    </row>
    <row r="1388" spans="2:11" x14ac:dyDescent="0.2">
      <c r="B1388" t="s">
        <v>6</v>
      </c>
      <c r="C1388" t="s">
        <v>1705</v>
      </c>
      <c r="D1388" s="42" t="s">
        <v>1493</v>
      </c>
      <c r="E1388" t="s">
        <v>3936</v>
      </c>
      <c r="F1388" t="str">
        <f t="shared" ref="F1388:F1397" si="26">SUBSTITUTE(B1388&amp;C1388&amp;E1388," ","")</f>
        <v>DoubleAngleswithtwounequallegsMetric2L76x64x4.8</v>
      </c>
      <c r="G1388">
        <v>18.2</v>
      </c>
      <c r="H1388">
        <v>0.375</v>
      </c>
      <c r="I1388">
        <v>1.52</v>
      </c>
      <c r="J1388" t="s">
        <v>1246</v>
      </c>
      <c r="K1388">
        <v>1</v>
      </c>
    </row>
    <row r="1389" spans="2:11" x14ac:dyDescent="0.2">
      <c r="B1389" t="s">
        <v>6</v>
      </c>
      <c r="C1389" t="s">
        <v>1705</v>
      </c>
      <c r="D1389" t="s">
        <v>1494</v>
      </c>
      <c r="E1389" t="s">
        <v>3937</v>
      </c>
      <c r="F1389" t="str">
        <f t="shared" si="26"/>
        <v>DoubleAngleswithtwounequallegsMetric2L76x51x12.7</v>
      </c>
      <c r="G1389">
        <v>17.2</v>
      </c>
      <c r="H1389">
        <v>0.89500000000000002</v>
      </c>
      <c r="I1389">
        <v>1.43</v>
      </c>
      <c r="J1389" t="s">
        <v>1246</v>
      </c>
      <c r="K1389">
        <v>1</v>
      </c>
    </row>
    <row r="1390" spans="2:11" x14ac:dyDescent="0.2">
      <c r="B1390" t="s">
        <v>6</v>
      </c>
      <c r="C1390" t="s">
        <v>1705</v>
      </c>
      <c r="D1390" s="42" t="s">
        <v>1495</v>
      </c>
      <c r="E1390" t="s">
        <v>3938</v>
      </c>
      <c r="F1390" t="str">
        <f t="shared" si="26"/>
        <v>DoubleAngleswithtwounequallegsMetric2L76x51x9.5</v>
      </c>
      <c r="G1390">
        <v>17.2</v>
      </c>
      <c r="H1390">
        <v>0.69199999999999995</v>
      </c>
      <c r="I1390">
        <v>1.43</v>
      </c>
      <c r="J1390" t="s">
        <v>1246</v>
      </c>
      <c r="K1390">
        <v>1</v>
      </c>
    </row>
    <row r="1391" spans="2:11" x14ac:dyDescent="0.2">
      <c r="B1391" t="s">
        <v>6</v>
      </c>
      <c r="C1391" t="s">
        <v>1705</v>
      </c>
      <c r="D1391" s="42" t="s">
        <v>1496</v>
      </c>
      <c r="E1391" t="s">
        <v>3939</v>
      </c>
      <c r="F1391" t="str">
        <f t="shared" si="26"/>
        <v>DoubleAngleswithtwounequallegsMetric2L76x51x7.9</v>
      </c>
      <c r="G1391">
        <v>17.2</v>
      </c>
      <c r="H1391">
        <v>0.58499999999999996</v>
      </c>
      <c r="I1391">
        <v>1.43</v>
      </c>
      <c r="J1391" t="s">
        <v>1246</v>
      </c>
      <c r="K1391">
        <v>1</v>
      </c>
    </row>
    <row r="1392" spans="2:11" x14ac:dyDescent="0.2">
      <c r="B1392" t="s">
        <v>6</v>
      </c>
      <c r="C1392" t="s">
        <v>1705</v>
      </c>
      <c r="D1392" s="42" t="s">
        <v>1497</v>
      </c>
      <c r="E1392" t="s">
        <v>3940</v>
      </c>
      <c r="F1392" t="str">
        <f t="shared" si="26"/>
        <v>DoubleAngleswithtwounequallegsMetric2L76x51x6.4</v>
      </c>
      <c r="G1392">
        <v>17.2</v>
      </c>
      <c r="H1392">
        <v>0.47599999999999998</v>
      </c>
      <c r="I1392">
        <v>1.43</v>
      </c>
      <c r="J1392" t="s">
        <v>1246</v>
      </c>
      <c r="K1392">
        <v>1</v>
      </c>
    </row>
    <row r="1393" spans="2:11" x14ac:dyDescent="0.2">
      <c r="B1393" t="s">
        <v>6</v>
      </c>
      <c r="C1393" t="s">
        <v>1705</v>
      </c>
      <c r="D1393" s="42" t="s">
        <v>1498</v>
      </c>
      <c r="E1393" t="s">
        <v>3941</v>
      </c>
      <c r="F1393" t="str">
        <f t="shared" si="26"/>
        <v>DoubleAngleswithtwounequallegsMetric2L76x51x4.8</v>
      </c>
      <c r="G1393">
        <v>17.2</v>
      </c>
      <c r="H1393">
        <v>0.36299999999999999</v>
      </c>
      <c r="I1393">
        <v>1.43</v>
      </c>
      <c r="J1393" t="s">
        <v>1246</v>
      </c>
      <c r="K1393">
        <v>1</v>
      </c>
    </row>
    <row r="1394" spans="2:11" x14ac:dyDescent="0.2">
      <c r="B1394" t="s">
        <v>6</v>
      </c>
      <c r="C1394" t="s">
        <v>1705</v>
      </c>
      <c r="D1394" t="s">
        <v>1499</v>
      </c>
      <c r="E1394" t="s">
        <v>3942</v>
      </c>
      <c r="F1394" t="str">
        <f t="shared" si="26"/>
        <v>DoubleAngleswithtwounequallegsMetric2L64x51x9.5</v>
      </c>
      <c r="G1394">
        <v>15.3</v>
      </c>
      <c r="H1394">
        <v>0.69299999999999995</v>
      </c>
      <c r="I1394">
        <v>1.28</v>
      </c>
      <c r="J1394" t="s">
        <v>1246</v>
      </c>
      <c r="K1394">
        <v>1</v>
      </c>
    </row>
    <row r="1395" spans="2:11" x14ac:dyDescent="0.2">
      <c r="B1395" t="s">
        <v>6</v>
      </c>
      <c r="C1395" t="s">
        <v>1705</v>
      </c>
      <c r="D1395" s="42" t="s">
        <v>1500</v>
      </c>
      <c r="E1395" t="s">
        <v>3943</v>
      </c>
      <c r="F1395" t="str">
        <f t="shared" si="26"/>
        <v>DoubleAngleswithtwounequallegsMetric2L64x51x7.9</v>
      </c>
      <c r="G1395">
        <v>15.3</v>
      </c>
      <c r="H1395">
        <v>0.58699999999999997</v>
      </c>
      <c r="I1395">
        <v>1.28</v>
      </c>
      <c r="J1395" t="s">
        <v>1246</v>
      </c>
      <c r="K1395">
        <v>1</v>
      </c>
    </row>
    <row r="1396" spans="2:11" x14ac:dyDescent="0.2">
      <c r="B1396" t="s">
        <v>6</v>
      </c>
      <c r="C1396" t="s">
        <v>1705</v>
      </c>
      <c r="D1396" s="42" t="s">
        <v>1501</v>
      </c>
      <c r="E1396" t="s">
        <v>3944</v>
      </c>
      <c r="F1396" t="str">
        <f t="shared" si="26"/>
        <v>DoubleAngleswithtwounequallegsMetric2L64x51x6.4</v>
      </c>
      <c r="G1396">
        <v>15.3</v>
      </c>
      <c r="H1396">
        <v>0.47699999999999998</v>
      </c>
      <c r="I1396">
        <v>1.28</v>
      </c>
      <c r="J1396" t="s">
        <v>1246</v>
      </c>
      <c r="K1396">
        <v>1</v>
      </c>
    </row>
    <row r="1397" spans="2:11" x14ac:dyDescent="0.2">
      <c r="B1397" t="s">
        <v>6</v>
      </c>
      <c r="C1397" t="s">
        <v>1705</v>
      </c>
      <c r="D1397" s="42" t="s">
        <v>1502</v>
      </c>
      <c r="E1397" t="s">
        <v>3945</v>
      </c>
      <c r="F1397" t="str">
        <f t="shared" si="26"/>
        <v>DoubleAngleswithtwounequallegsMetric2L64x51x4.8</v>
      </c>
      <c r="G1397">
        <v>15.3</v>
      </c>
      <c r="H1397">
        <v>0.36299999999999999</v>
      </c>
      <c r="I1397">
        <v>1.28</v>
      </c>
      <c r="J1397" t="s">
        <v>1246</v>
      </c>
      <c r="K1397">
        <v>1</v>
      </c>
    </row>
    <row r="1399" spans="2:11" x14ac:dyDescent="0.2">
      <c r="B1399" t="s">
        <v>438</v>
      </c>
      <c r="C1399" t="s">
        <v>1705</v>
      </c>
      <c r="D1399" s="1" t="s">
        <v>440</v>
      </c>
      <c r="E1399" t="s">
        <v>1712</v>
      </c>
      <c r="F1399" t="str">
        <f t="shared" ref="F1399:F1462" si="27">SUBSTITUTE(B1399&amp;C1399&amp;E1399," ","")</f>
        <v>RectangularHollowSectionsMetric914x610x12.7</v>
      </c>
      <c r="G1399" s="46">
        <f>I1399*12</f>
        <v>120</v>
      </c>
      <c r="H1399">
        <v>0.49</v>
      </c>
      <c r="I1399">
        <v>10</v>
      </c>
      <c r="J1399" t="s">
        <v>1247</v>
      </c>
      <c r="K1399">
        <v>2</v>
      </c>
    </row>
    <row r="1400" spans="2:11" x14ac:dyDescent="0.2">
      <c r="B1400" t="s">
        <v>438</v>
      </c>
      <c r="C1400" t="s">
        <v>1705</v>
      </c>
      <c r="D1400" s="1" t="s">
        <v>441</v>
      </c>
      <c r="E1400" t="s">
        <v>1724</v>
      </c>
      <c r="F1400" t="str">
        <f t="shared" si="27"/>
        <v>RectangularHollowSectionsMetric762x610x12.7</v>
      </c>
      <c r="G1400" s="46">
        <f t="shared" ref="G1400:G1463" si="28">I1400*12</f>
        <v>108</v>
      </c>
      <c r="H1400">
        <v>0.49</v>
      </c>
      <c r="I1400">
        <v>9</v>
      </c>
      <c r="J1400" t="s">
        <v>1247</v>
      </c>
      <c r="K1400">
        <v>2</v>
      </c>
    </row>
    <row r="1401" spans="2:11" x14ac:dyDescent="0.2">
      <c r="B1401" t="s">
        <v>438</v>
      </c>
      <c r="C1401" t="s">
        <v>1705</v>
      </c>
      <c r="D1401" s="1" t="s">
        <v>442</v>
      </c>
      <c r="E1401" t="s">
        <v>1736</v>
      </c>
      <c r="F1401" t="str">
        <f t="shared" si="27"/>
        <v>RectangularHollowSectionsMetric762x610x9.5</v>
      </c>
      <c r="G1401" s="46">
        <f t="shared" si="28"/>
        <v>108</v>
      </c>
      <c r="H1401">
        <v>0.37</v>
      </c>
      <c r="I1401">
        <v>9</v>
      </c>
      <c r="J1401" t="s">
        <v>1247</v>
      </c>
      <c r="K1401">
        <v>2</v>
      </c>
    </row>
    <row r="1402" spans="2:11" x14ac:dyDescent="0.2">
      <c r="B1402" t="s">
        <v>438</v>
      </c>
      <c r="C1402" t="s">
        <v>1705</v>
      </c>
      <c r="D1402" s="1" t="s">
        <v>443</v>
      </c>
      <c r="E1402" t="s">
        <v>1748</v>
      </c>
      <c r="F1402" t="str">
        <f t="shared" si="27"/>
        <v>RectangularHollowSectionsMetric762x610x7.9</v>
      </c>
      <c r="G1402" s="46">
        <f t="shared" si="28"/>
        <v>108</v>
      </c>
      <c r="H1402">
        <v>0.31</v>
      </c>
      <c r="I1402">
        <v>9</v>
      </c>
      <c r="J1402" t="s">
        <v>1247</v>
      </c>
      <c r="K1402">
        <v>2</v>
      </c>
    </row>
    <row r="1403" spans="2:11" x14ac:dyDescent="0.2">
      <c r="B1403" t="s">
        <v>438</v>
      </c>
      <c r="C1403" t="s">
        <v>1705</v>
      </c>
      <c r="D1403" s="1" t="s">
        <v>444</v>
      </c>
      <c r="E1403" t="s">
        <v>1760</v>
      </c>
      <c r="F1403" t="str">
        <f t="shared" si="27"/>
        <v>RectangularHollowSectionsMetric711x610x12.7</v>
      </c>
      <c r="G1403" s="46">
        <f t="shared" si="28"/>
        <v>103.92</v>
      </c>
      <c r="H1403">
        <v>0.49</v>
      </c>
      <c r="I1403">
        <v>8.66</v>
      </c>
      <c r="J1403" t="s">
        <v>1247</v>
      </c>
      <c r="K1403">
        <v>2</v>
      </c>
    </row>
    <row r="1404" spans="2:11" x14ac:dyDescent="0.2">
      <c r="B1404" t="s">
        <v>438</v>
      </c>
      <c r="C1404" t="s">
        <v>1705</v>
      </c>
      <c r="D1404" s="1" t="s">
        <v>445</v>
      </c>
      <c r="E1404" t="s">
        <v>1772</v>
      </c>
      <c r="F1404" t="str">
        <f t="shared" si="27"/>
        <v>RectangularHollowSectionsMetric711x610x9.5</v>
      </c>
      <c r="G1404" s="46">
        <f t="shared" si="28"/>
        <v>103.92</v>
      </c>
      <c r="H1404">
        <v>0.37</v>
      </c>
      <c r="I1404">
        <v>8.66</v>
      </c>
      <c r="J1404" t="s">
        <v>1247</v>
      </c>
      <c r="K1404">
        <v>2</v>
      </c>
    </row>
    <row r="1405" spans="2:11" x14ac:dyDescent="0.2">
      <c r="B1405" t="s">
        <v>438</v>
      </c>
      <c r="C1405" t="s">
        <v>1705</v>
      </c>
      <c r="D1405" s="1" t="s">
        <v>446</v>
      </c>
      <c r="E1405" t="s">
        <v>1784</v>
      </c>
      <c r="F1405" t="str">
        <f t="shared" si="27"/>
        <v>RectangularHollowSectionsMetric711x610x7.9</v>
      </c>
      <c r="G1405" s="46">
        <f t="shared" si="28"/>
        <v>103.92</v>
      </c>
      <c r="H1405">
        <v>0.31</v>
      </c>
      <c r="I1405">
        <v>8.66</v>
      </c>
      <c r="J1405" t="s">
        <v>1247</v>
      </c>
      <c r="K1405">
        <v>2</v>
      </c>
    </row>
    <row r="1406" spans="2:11" x14ac:dyDescent="0.2">
      <c r="B1406" t="s">
        <v>438</v>
      </c>
      <c r="C1406" t="s">
        <v>1705</v>
      </c>
      <c r="D1406" s="1" t="s">
        <v>447</v>
      </c>
      <c r="E1406" t="s">
        <v>1796</v>
      </c>
      <c r="F1406" t="str">
        <f t="shared" si="27"/>
        <v>RectangularHollowSectionsMetric660x610x12.7</v>
      </c>
      <c r="G1406" s="46">
        <f t="shared" si="28"/>
        <v>99.960000000000008</v>
      </c>
      <c r="H1406">
        <v>0.49</v>
      </c>
      <c r="I1406">
        <v>8.33</v>
      </c>
      <c r="J1406" t="s">
        <v>1247</v>
      </c>
      <c r="K1406">
        <v>2</v>
      </c>
    </row>
    <row r="1407" spans="2:11" x14ac:dyDescent="0.2">
      <c r="B1407" t="s">
        <v>438</v>
      </c>
      <c r="C1407" t="s">
        <v>1705</v>
      </c>
      <c r="D1407" s="1" t="s">
        <v>448</v>
      </c>
      <c r="E1407" t="s">
        <v>1808</v>
      </c>
      <c r="F1407" t="str">
        <f t="shared" si="27"/>
        <v>RectangularHollowSectionsMetric660x610x9.5</v>
      </c>
      <c r="G1407" s="46">
        <f t="shared" si="28"/>
        <v>99.960000000000008</v>
      </c>
      <c r="H1407">
        <v>0.37</v>
      </c>
      <c r="I1407">
        <v>8.33</v>
      </c>
      <c r="J1407" t="s">
        <v>1247</v>
      </c>
      <c r="K1407">
        <v>2</v>
      </c>
    </row>
    <row r="1408" spans="2:11" x14ac:dyDescent="0.2">
      <c r="B1408" t="s">
        <v>438</v>
      </c>
      <c r="C1408" t="s">
        <v>1705</v>
      </c>
      <c r="D1408" s="1" t="s">
        <v>449</v>
      </c>
      <c r="E1408" t="s">
        <v>1818</v>
      </c>
      <c r="F1408" t="str">
        <f t="shared" si="27"/>
        <v>RectangularHollowSectionsMetric660x610x7.9</v>
      </c>
      <c r="G1408" s="46">
        <f t="shared" si="28"/>
        <v>99.960000000000008</v>
      </c>
      <c r="H1408">
        <v>0.31</v>
      </c>
      <c r="I1408">
        <v>8.33</v>
      </c>
      <c r="J1408" t="s">
        <v>1247</v>
      </c>
      <c r="K1408">
        <v>2</v>
      </c>
    </row>
    <row r="1409" spans="2:11" x14ac:dyDescent="0.2">
      <c r="B1409" t="s">
        <v>438</v>
      </c>
      <c r="C1409" t="s">
        <v>1705</v>
      </c>
      <c r="D1409" s="1" t="s">
        <v>450</v>
      </c>
      <c r="E1409" t="s">
        <v>1828</v>
      </c>
      <c r="F1409" t="str">
        <f t="shared" si="27"/>
        <v>RectangularHollowSectionsMetric610x55912.7</v>
      </c>
      <c r="G1409" s="46">
        <f t="shared" si="28"/>
        <v>91.92</v>
      </c>
      <c r="H1409">
        <v>0.49</v>
      </c>
      <c r="I1409">
        <v>7.66</v>
      </c>
      <c r="J1409" t="s">
        <v>1247</v>
      </c>
      <c r="K1409">
        <v>2</v>
      </c>
    </row>
    <row r="1410" spans="2:11" x14ac:dyDescent="0.2">
      <c r="B1410" t="s">
        <v>438</v>
      </c>
      <c r="C1410" t="s">
        <v>1705</v>
      </c>
      <c r="D1410" s="1" t="s">
        <v>451</v>
      </c>
      <c r="E1410" t="s">
        <v>1838</v>
      </c>
      <c r="F1410" t="str">
        <f t="shared" si="27"/>
        <v>RectangularHollowSectionsMetric610x559x9.5</v>
      </c>
      <c r="G1410" s="46">
        <f t="shared" si="28"/>
        <v>91.92</v>
      </c>
      <c r="H1410">
        <v>0.37</v>
      </c>
      <c r="I1410">
        <v>7.66</v>
      </c>
      <c r="J1410" t="s">
        <v>1247</v>
      </c>
      <c r="K1410">
        <v>2</v>
      </c>
    </row>
    <row r="1411" spans="2:11" x14ac:dyDescent="0.2">
      <c r="B1411" t="s">
        <v>438</v>
      </c>
      <c r="C1411" t="s">
        <v>1705</v>
      </c>
      <c r="D1411" s="1" t="s">
        <v>452</v>
      </c>
      <c r="E1411" t="s">
        <v>1849</v>
      </c>
      <c r="F1411" t="str">
        <f t="shared" si="27"/>
        <v>RectangularHollowSectionsMetric610x559x7.9</v>
      </c>
      <c r="G1411" s="46">
        <f t="shared" si="28"/>
        <v>91.92</v>
      </c>
      <c r="H1411">
        <v>0.31</v>
      </c>
      <c r="I1411">
        <v>7.66</v>
      </c>
      <c r="J1411" t="s">
        <v>1247</v>
      </c>
      <c r="K1411">
        <v>2</v>
      </c>
    </row>
    <row r="1412" spans="2:11" x14ac:dyDescent="0.2">
      <c r="B1412" t="s">
        <v>438</v>
      </c>
      <c r="C1412" t="s">
        <v>1705</v>
      </c>
      <c r="D1412" s="1" t="s">
        <v>453</v>
      </c>
      <c r="E1412" t="s">
        <v>1859</v>
      </c>
      <c r="F1412" t="str">
        <f t="shared" si="27"/>
        <v>RectangularHollowSectionsMetric559x508x12.7</v>
      </c>
      <c r="G1412" s="46">
        <f t="shared" si="28"/>
        <v>84</v>
      </c>
      <c r="H1412">
        <v>0.49</v>
      </c>
      <c r="I1412">
        <v>7</v>
      </c>
      <c r="J1412" t="s">
        <v>1247</v>
      </c>
      <c r="K1412">
        <v>2</v>
      </c>
    </row>
    <row r="1413" spans="2:11" x14ac:dyDescent="0.2">
      <c r="B1413" t="s">
        <v>438</v>
      </c>
      <c r="C1413" t="s">
        <v>1705</v>
      </c>
      <c r="D1413" s="1" t="s">
        <v>454</v>
      </c>
      <c r="E1413" t="s">
        <v>1869</v>
      </c>
      <c r="F1413" t="str">
        <f t="shared" si="27"/>
        <v>RectangularHollowSectionsMetric559x508x9.5</v>
      </c>
      <c r="G1413" s="46">
        <f t="shared" si="28"/>
        <v>84</v>
      </c>
      <c r="H1413">
        <v>0.37</v>
      </c>
      <c r="I1413">
        <v>7</v>
      </c>
      <c r="J1413" t="s">
        <v>1247</v>
      </c>
      <c r="K1413">
        <v>2</v>
      </c>
    </row>
    <row r="1414" spans="2:11" x14ac:dyDescent="0.2">
      <c r="B1414" t="s">
        <v>438</v>
      </c>
      <c r="C1414" t="s">
        <v>1705</v>
      </c>
      <c r="D1414" s="1" t="s">
        <v>455</v>
      </c>
      <c r="E1414" t="s">
        <v>1879</v>
      </c>
      <c r="F1414" t="str">
        <f t="shared" si="27"/>
        <v>RectangularHollowSectionsMetric559x508x7.9</v>
      </c>
      <c r="G1414" s="46">
        <f t="shared" si="28"/>
        <v>84</v>
      </c>
      <c r="H1414">
        <v>0.31</v>
      </c>
      <c r="I1414">
        <v>7</v>
      </c>
      <c r="J1414" t="s">
        <v>1247</v>
      </c>
      <c r="K1414">
        <v>2</v>
      </c>
    </row>
    <row r="1415" spans="2:11" x14ac:dyDescent="0.2">
      <c r="B1415" t="s">
        <v>438</v>
      </c>
      <c r="C1415" t="s">
        <v>1705</v>
      </c>
      <c r="D1415" s="1" t="s">
        <v>456</v>
      </c>
      <c r="E1415" t="s">
        <v>1887</v>
      </c>
      <c r="F1415" t="str">
        <f t="shared" si="27"/>
        <v>RectangularHollowSectionsMetric508x457x12.7</v>
      </c>
      <c r="G1415" s="46">
        <f t="shared" si="28"/>
        <v>75.960000000000008</v>
      </c>
      <c r="H1415">
        <v>0.49</v>
      </c>
      <c r="I1415">
        <v>6.33</v>
      </c>
      <c r="J1415" t="s">
        <v>1247</v>
      </c>
      <c r="K1415">
        <v>2</v>
      </c>
    </row>
    <row r="1416" spans="2:11" x14ac:dyDescent="0.2">
      <c r="B1416" t="s">
        <v>438</v>
      </c>
      <c r="C1416" t="s">
        <v>1705</v>
      </c>
      <c r="D1416" s="1" t="s">
        <v>457</v>
      </c>
      <c r="E1416" t="s">
        <v>1895</v>
      </c>
      <c r="F1416" t="str">
        <f t="shared" si="27"/>
        <v>RectangularHollowSectionsMetric508x457x9.5</v>
      </c>
      <c r="G1416" s="46">
        <f t="shared" si="28"/>
        <v>75.960000000000008</v>
      </c>
      <c r="H1416">
        <v>0.37</v>
      </c>
      <c r="I1416">
        <v>6.33</v>
      </c>
      <c r="J1416" t="s">
        <v>1247</v>
      </c>
      <c r="K1416">
        <v>2</v>
      </c>
    </row>
    <row r="1417" spans="2:11" x14ac:dyDescent="0.2">
      <c r="B1417" t="s">
        <v>438</v>
      </c>
      <c r="C1417" t="s">
        <v>1705</v>
      </c>
      <c r="D1417" s="1" t="s">
        <v>458</v>
      </c>
      <c r="E1417" t="s">
        <v>1903</v>
      </c>
      <c r="F1417" t="str">
        <f t="shared" si="27"/>
        <v>RectangularHollowSectionsMetric508x457x7.9</v>
      </c>
      <c r="G1417" s="46">
        <f t="shared" si="28"/>
        <v>75.960000000000008</v>
      </c>
      <c r="H1417">
        <v>0.31</v>
      </c>
      <c r="I1417">
        <v>6.33</v>
      </c>
      <c r="J1417" t="s">
        <v>1247</v>
      </c>
      <c r="K1417">
        <v>2</v>
      </c>
    </row>
    <row r="1418" spans="2:11" x14ac:dyDescent="0.2">
      <c r="B1418" t="s">
        <v>438</v>
      </c>
      <c r="C1418" t="s">
        <v>1705</v>
      </c>
      <c r="D1418" s="1" t="s">
        <v>459</v>
      </c>
      <c r="E1418" t="s">
        <v>1910</v>
      </c>
      <c r="F1418" t="str">
        <f t="shared" si="27"/>
        <v>RectangularHollowSectionsMetric508x305x15.9</v>
      </c>
      <c r="G1418" s="46">
        <f t="shared" si="28"/>
        <v>63.96</v>
      </c>
      <c r="H1418">
        <v>0.6</v>
      </c>
      <c r="I1418">
        <v>5.33</v>
      </c>
      <c r="J1418" t="s">
        <v>1247</v>
      </c>
      <c r="K1418">
        <v>2</v>
      </c>
    </row>
    <row r="1419" spans="2:11" x14ac:dyDescent="0.2">
      <c r="B1419" t="s">
        <v>438</v>
      </c>
      <c r="C1419" t="s">
        <v>1705</v>
      </c>
      <c r="D1419" s="1" t="s">
        <v>460</v>
      </c>
      <c r="E1419" t="s">
        <v>1917</v>
      </c>
      <c r="F1419" t="str">
        <f t="shared" si="27"/>
        <v>RectangularHollowSectionsMetric508x305x12.7</v>
      </c>
      <c r="G1419" s="46">
        <f t="shared" si="28"/>
        <v>63.96</v>
      </c>
      <c r="H1419">
        <v>0.48</v>
      </c>
      <c r="I1419">
        <v>5.33</v>
      </c>
      <c r="J1419" t="s">
        <v>1247</v>
      </c>
      <c r="K1419">
        <v>2</v>
      </c>
    </row>
    <row r="1420" spans="2:11" x14ac:dyDescent="0.2">
      <c r="B1420" t="s">
        <v>438</v>
      </c>
      <c r="C1420" t="s">
        <v>1705</v>
      </c>
      <c r="D1420" s="1" t="s">
        <v>461</v>
      </c>
      <c r="E1420" t="s">
        <v>1925</v>
      </c>
      <c r="F1420" t="str">
        <f t="shared" si="27"/>
        <v>RectangularHollowSectionsMetric508x305x9.5</v>
      </c>
      <c r="G1420" s="46">
        <f t="shared" si="28"/>
        <v>63.96</v>
      </c>
      <c r="H1420">
        <v>0.37</v>
      </c>
      <c r="I1420">
        <v>5.33</v>
      </c>
      <c r="J1420" t="s">
        <v>1247</v>
      </c>
      <c r="K1420">
        <v>2</v>
      </c>
    </row>
    <row r="1421" spans="2:11" x14ac:dyDescent="0.2">
      <c r="B1421" t="s">
        <v>438</v>
      </c>
      <c r="C1421" t="s">
        <v>1705</v>
      </c>
      <c r="D1421" s="1" t="s">
        <v>462</v>
      </c>
      <c r="E1421" t="s">
        <v>1933</v>
      </c>
      <c r="F1421" t="str">
        <f t="shared" si="27"/>
        <v>RectangularHollowSectionsMetric508x305x7.9</v>
      </c>
      <c r="G1421" s="46">
        <f t="shared" si="28"/>
        <v>63.96</v>
      </c>
      <c r="H1421">
        <v>0.31</v>
      </c>
      <c r="I1421">
        <v>5.33</v>
      </c>
      <c r="J1421" t="s">
        <v>1247</v>
      </c>
      <c r="K1421">
        <v>2</v>
      </c>
    </row>
    <row r="1422" spans="2:11" x14ac:dyDescent="0.2">
      <c r="B1422" t="s">
        <v>438</v>
      </c>
      <c r="C1422" t="s">
        <v>1705</v>
      </c>
      <c r="D1422" s="1" t="s">
        <v>463</v>
      </c>
      <c r="E1422" t="s">
        <v>1941</v>
      </c>
      <c r="F1422" t="str">
        <f t="shared" si="27"/>
        <v>RectangularHollowSectionsMetric508x203x15.9</v>
      </c>
      <c r="G1422" s="46">
        <f t="shared" si="28"/>
        <v>56.04</v>
      </c>
      <c r="H1422">
        <v>0.6</v>
      </c>
      <c r="I1422">
        <v>4.67</v>
      </c>
      <c r="J1422" t="s">
        <v>1247</v>
      </c>
      <c r="K1422">
        <v>2</v>
      </c>
    </row>
    <row r="1423" spans="2:11" x14ac:dyDescent="0.2">
      <c r="B1423" t="s">
        <v>438</v>
      </c>
      <c r="C1423" t="s">
        <v>1705</v>
      </c>
      <c r="D1423" s="1" t="s">
        <v>464</v>
      </c>
      <c r="E1423" t="s">
        <v>1949</v>
      </c>
      <c r="F1423" t="str">
        <f t="shared" si="27"/>
        <v>RectangularHollowSectionsMetric508x203x12.7</v>
      </c>
      <c r="G1423" s="46">
        <f t="shared" si="28"/>
        <v>56.04</v>
      </c>
      <c r="H1423">
        <v>0.48</v>
      </c>
      <c r="I1423">
        <v>4.67</v>
      </c>
      <c r="J1423" t="s">
        <v>1247</v>
      </c>
      <c r="K1423">
        <v>2</v>
      </c>
    </row>
    <row r="1424" spans="2:11" x14ac:dyDescent="0.2">
      <c r="B1424" t="s">
        <v>438</v>
      </c>
      <c r="C1424" t="s">
        <v>1705</v>
      </c>
      <c r="D1424" s="1" t="s">
        <v>465</v>
      </c>
      <c r="E1424" t="s">
        <v>1955</v>
      </c>
      <c r="F1424" t="str">
        <f t="shared" si="27"/>
        <v>RectangularHollowSectionsMetric508x203x9.5</v>
      </c>
      <c r="G1424" s="46">
        <f t="shared" si="28"/>
        <v>56.04</v>
      </c>
      <c r="H1424">
        <v>0.36</v>
      </c>
      <c r="I1424">
        <v>4.67</v>
      </c>
      <c r="J1424" t="s">
        <v>1247</v>
      </c>
      <c r="K1424">
        <v>2</v>
      </c>
    </row>
    <row r="1425" spans="2:11" x14ac:dyDescent="0.2">
      <c r="B1425" t="s">
        <v>438</v>
      </c>
      <c r="C1425" t="s">
        <v>1705</v>
      </c>
      <c r="D1425" s="1" t="s">
        <v>466</v>
      </c>
      <c r="E1425" t="s">
        <v>1963</v>
      </c>
      <c r="F1425" t="str">
        <f t="shared" si="27"/>
        <v>RectangularHollowSectionsMetric508x203x7.9</v>
      </c>
      <c r="G1425" s="46">
        <f t="shared" si="28"/>
        <v>56.04</v>
      </c>
      <c r="H1425">
        <v>0.31</v>
      </c>
      <c r="I1425">
        <v>4.67</v>
      </c>
      <c r="J1425" t="s">
        <v>1247</v>
      </c>
      <c r="K1425">
        <v>2</v>
      </c>
    </row>
    <row r="1426" spans="2:11" x14ac:dyDescent="0.2">
      <c r="B1426" t="s">
        <v>438</v>
      </c>
      <c r="C1426" t="s">
        <v>1705</v>
      </c>
      <c r="D1426" s="1" t="s">
        <v>1506</v>
      </c>
      <c r="E1426" t="s">
        <v>1970</v>
      </c>
      <c r="F1426" t="str">
        <f t="shared" si="27"/>
        <v>RectangularHollowSectionsMetric508x102x12.7</v>
      </c>
      <c r="G1426" s="46">
        <f t="shared" si="28"/>
        <v>48</v>
      </c>
      <c r="H1426">
        <v>0.59</v>
      </c>
      <c r="I1426">
        <v>4</v>
      </c>
      <c r="J1426" t="s">
        <v>1247</v>
      </c>
      <c r="K1426">
        <v>2</v>
      </c>
    </row>
    <row r="1427" spans="2:11" x14ac:dyDescent="0.2">
      <c r="B1427" t="s">
        <v>438</v>
      </c>
      <c r="C1427" t="s">
        <v>1705</v>
      </c>
      <c r="D1427" s="1" t="s">
        <v>467</v>
      </c>
      <c r="E1427" t="s">
        <v>1977</v>
      </c>
      <c r="F1427" t="str">
        <f t="shared" si="27"/>
        <v>RectangularHollowSectionsMetric508x102x9.5</v>
      </c>
      <c r="G1427" s="46">
        <f t="shared" si="28"/>
        <v>48</v>
      </c>
      <c r="H1427">
        <v>0.48</v>
      </c>
      <c r="I1427">
        <v>4</v>
      </c>
      <c r="J1427" t="s">
        <v>1247</v>
      </c>
      <c r="K1427">
        <v>2</v>
      </c>
    </row>
    <row r="1428" spans="2:11" x14ac:dyDescent="0.2">
      <c r="B1428" t="s">
        <v>438</v>
      </c>
      <c r="C1428" t="s">
        <v>1705</v>
      </c>
      <c r="D1428" s="1" t="s">
        <v>468</v>
      </c>
      <c r="E1428" t="s">
        <v>1984</v>
      </c>
      <c r="F1428" t="str">
        <f t="shared" si="27"/>
        <v>RectangularHollowSectionsMetric508x102x7.9</v>
      </c>
      <c r="G1428" s="46">
        <f t="shared" si="28"/>
        <v>48</v>
      </c>
      <c r="H1428">
        <v>0.36</v>
      </c>
      <c r="I1428">
        <v>4</v>
      </c>
      <c r="J1428" t="s">
        <v>1247</v>
      </c>
      <c r="K1428">
        <v>2</v>
      </c>
    </row>
    <row r="1429" spans="2:11" x14ac:dyDescent="0.2">
      <c r="B1429" t="s">
        <v>438</v>
      </c>
      <c r="C1429" t="s">
        <v>1705</v>
      </c>
      <c r="D1429" s="1" t="s">
        <v>469</v>
      </c>
      <c r="E1429" t="s">
        <v>1991</v>
      </c>
      <c r="F1429" t="str">
        <f t="shared" si="27"/>
        <v>RectangularHollowSectionsMetric457x305x15.9</v>
      </c>
      <c r="G1429" s="46">
        <f t="shared" si="28"/>
        <v>48</v>
      </c>
      <c r="H1429">
        <v>0.3</v>
      </c>
      <c r="I1429">
        <v>4</v>
      </c>
      <c r="J1429" t="s">
        <v>1247</v>
      </c>
      <c r="K1429">
        <v>2</v>
      </c>
    </row>
    <row r="1430" spans="2:11" x14ac:dyDescent="0.2">
      <c r="B1430" t="s">
        <v>438</v>
      </c>
      <c r="C1430" t="s">
        <v>1705</v>
      </c>
      <c r="D1430" s="1" t="s">
        <v>470</v>
      </c>
      <c r="E1430" t="s">
        <v>1998</v>
      </c>
      <c r="F1430" t="str">
        <f t="shared" si="27"/>
        <v>RectangularHollowSectionsMetric457x305x12.7</v>
      </c>
      <c r="G1430" s="46">
        <f t="shared" si="28"/>
        <v>60</v>
      </c>
      <c r="H1430">
        <v>0.6</v>
      </c>
      <c r="I1430">
        <v>5</v>
      </c>
      <c r="J1430" t="s">
        <v>1247</v>
      </c>
      <c r="K1430">
        <v>2</v>
      </c>
    </row>
    <row r="1431" spans="2:11" x14ac:dyDescent="0.2">
      <c r="B1431" t="s">
        <v>438</v>
      </c>
      <c r="C1431" t="s">
        <v>1705</v>
      </c>
      <c r="D1431" s="1" t="s">
        <v>471</v>
      </c>
      <c r="E1431" t="s">
        <v>2004</v>
      </c>
      <c r="F1431" t="str">
        <f t="shared" si="27"/>
        <v>RectangularHollowSectionsMetric457x305x9.5</v>
      </c>
      <c r="G1431" s="46">
        <f t="shared" si="28"/>
        <v>60</v>
      </c>
      <c r="H1431">
        <v>0.48</v>
      </c>
      <c r="I1431">
        <v>5</v>
      </c>
      <c r="J1431" t="s">
        <v>1247</v>
      </c>
      <c r="K1431">
        <v>2</v>
      </c>
    </row>
    <row r="1432" spans="2:11" x14ac:dyDescent="0.2">
      <c r="B1432" t="s">
        <v>438</v>
      </c>
      <c r="C1432" t="s">
        <v>1705</v>
      </c>
      <c r="D1432" s="1" t="s">
        <v>472</v>
      </c>
      <c r="E1432" t="s">
        <v>2009</v>
      </c>
      <c r="F1432" t="str">
        <f t="shared" si="27"/>
        <v>RectangularHollowSectionsMetric457x305x7.9</v>
      </c>
      <c r="G1432" s="46">
        <f t="shared" si="28"/>
        <v>60</v>
      </c>
      <c r="H1432">
        <v>0.37</v>
      </c>
      <c r="I1432">
        <v>5</v>
      </c>
      <c r="J1432" t="s">
        <v>1247</v>
      </c>
      <c r="K1432">
        <v>2</v>
      </c>
    </row>
    <row r="1433" spans="2:11" x14ac:dyDescent="0.2">
      <c r="B1433" t="s">
        <v>438</v>
      </c>
      <c r="C1433" t="s">
        <v>1705</v>
      </c>
      <c r="D1433" s="1" t="s">
        <v>473</v>
      </c>
      <c r="E1433" t="s">
        <v>2014</v>
      </c>
      <c r="F1433" t="str">
        <f t="shared" si="27"/>
        <v>RectangularHollowSectionsMetric457x152x15.9</v>
      </c>
      <c r="G1433" s="46">
        <f t="shared" si="28"/>
        <v>60</v>
      </c>
      <c r="H1433">
        <v>0.31</v>
      </c>
      <c r="I1433">
        <v>5</v>
      </c>
      <c r="J1433" t="s">
        <v>1247</v>
      </c>
      <c r="K1433">
        <v>2</v>
      </c>
    </row>
    <row r="1434" spans="2:11" x14ac:dyDescent="0.2">
      <c r="B1434" t="s">
        <v>438</v>
      </c>
      <c r="C1434" t="s">
        <v>1705</v>
      </c>
      <c r="D1434" s="1" t="s">
        <v>474</v>
      </c>
      <c r="E1434" t="s">
        <v>2019</v>
      </c>
      <c r="F1434" t="str">
        <f t="shared" si="27"/>
        <v>RectangularHollowSectionsMetric457x152x12.7</v>
      </c>
      <c r="G1434" s="46">
        <f t="shared" si="28"/>
        <v>48</v>
      </c>
      <c r="H1434">
        <v>0.59</v>
      </c>
      <c r="I1434">
        <v>4</v>
      </c>
      <c r="J1434" t="s">
        <v>1247</v>
      </c>
      <c r="K1434">
        <v>2</v>
      </c>
    </row>
    <row r="1435" spans="2:11" x14ac:dyDescent="0.2">
      <c r="B1435" t="s">
        <v>438</v>
      </c>
      <c r="C1435" t="s">
        <v>1705</v>
      </c>
      <c r="D1435" s="1" t="s">
        <v>475</v>
      </c>
      <c r="E1435" t="s">
        <v>2024</v>
      </c>
      <c r="F1435" t="str">
        <f t="shared" si="27"/>
        <v>RectangularHollowSectionsMetric457x152x9.5</v>
      </c>
      <c r="G1435" s="46">
        <f t="shared" si="28"/>
        <v>48</v>
      </c>
      <c r="H1435">
        <v>0.48</v>
      </c>
      <c r="I1435">
        <v>4</v>
      </c>
      <c r="J1435" t="s">
        <v>1247</v>
      </c>
      <c r="K1435">
        <v>2</v>
      </c>
    </row>
    <row r="1436" spans="2:11" x14ac:dyDescent="0.2">
      <c r="B1436" t="s">
        <v>438</v>
      </c>
      <c r="C1436" t="s">
        <v>1705</v>
      </c>
      <c r="D1436" s="1" t="s">
        <v>476</v>
      </c>
      <c r="E1436" t="s">
        <v>2029</v>
      </c>
      <c r="F1436" t="str">
        <f t="shared" si="27"/>
        <v>RectangularHollowSectionsMetric457x152x7.9</v>
      </c>
      <c r="G1436" s="46">
        <f t="shared" si="28"/>
        <v>48</v>
      </c>
      <c r="H1436">
        <v>0.36</v>
      </c>
      <c r="I1436">
        <v>4</v>
      </c>
      <c r="J1436" t="s">
        <v>1247</v>
      </c>
      <c r="K1436">
        <v>2</v>
      </c>
    </row>
    <row r="1437" spans="2:11" x14ac:dyDescent="0.2">
      <c r="B1437" t="s">
        <v>438</v>
      </c>
      <c r="C1437" t="s">
        <v>1705</v>
      </c>
      <c r="D1437" s="1" t="s">
        <v>477</v>
      </c>
      <c r="E1437" t="s">
        <v>2034</v>
      </c>
      <c r="F1437" t="str">
        <f t="shared" si="27"/>
        <v>RectangularHollowSectionsMetric457x152x6.4</v>
      </c>
      <c r="G1437" s="46">
        <f t="shared" si="28"/>
        <v>48</v>
      </c>
      <c r="H1437">
        <v>0.3</v>
      </c>
      <c r="I1437">
        <v>4</v>
      </c>
      <c r="J1437" t="s">
        <v>1247</v>
      </c>
      <c r="K1437">
        <v>2</v>
      </c>
    </row>
    <row r="1438" spans="2:11" x14ac:dyDescent="0.2">
      <c r="B1438" t="s">
        <v>438</v>
      </c>
      <c r="C1438" t="s">
        <v>1705</v>
      </c>
      <c r="D1438" s="1" t="s">
        <v>478</v>
      </c>
      <c r="E1438" t="s">
        <v>2039</v>
      </c>
      <c r="F1438" t="str">
        <f t="shared" si="27"/>
        <v>RectangularHollowSectionsMetric406x305x15.9</v>
      </c>
      <c r="G1438" s="46">
        <f t="shared" si="28"/>
        <v>48</v>
      </c>
      <c r="H1438">
        <v>0.24</v>
      </c>
      <c r="I1438">
        <v>4</v>
      </c>
      <c r="J1438" t="s">
        <v>1247</v>
      </c>
      <c r="K1438">
        <v>2</v>
      </c>
    </row>
    <row r="1439" spans="2:11" x14ac:dyDescent="0.2">
      <c r="B1439" t="s">
        <v>438</v>
      </c>
      <c r="C1439" t="s">
        <v>1705</v>
      </c>
      <c r="D1439" s="1" t="s">
        <v>479</v>
      </c>
      <c r="E1439" t="s">
        <v>2044</v>
      </c>
      <c r="F1439" t="str">
        <f t="shared" si="27"/>
        <v>RectangularHollowSectionsMetric406x305x12.7</v>
      </c>
      <c r="G1439" s="46">
        <f t="shared" si="28"/>
        <v>56.04</v>
      </c>
      <c r="H1439">
        <v>0.6</v>
      </c>
      <c r="I1439">
        <v>4.67</v>
      </c>
      <c r="J1439" t="s">
        <v>1247</v>
      </c>
      <c r="K1439">
        <v>2</v>
      </c>
    </row>
    <row r="1440" spans="2:11" x14ac:dyDescent="0.2">
      <c r="B1440" t="s">
        <v>438</v>
      </c>
      <c r="C1440" t="s">
        <v>1705</v>
      </c>
      <c r="D1440" s="1" t="s">
        <v>480</v>
      </c>
      <c r="E1440" t="s">
        <v>2048</v>
      </c>
      <c r="F1440" t="str">
        <f t="shared" si="27"/>
        <v>RectangularHollowSectionsMetric406x305x9.5</v>
      </c>
      <c r="G1440" s="46">
        <f t="shared" si="28"/>
        <v>56.04</v>
      </c>
      <c r="H1440">
        <v>0.48</v>
      </c>
      <c r="I1440">
        <v>4.67</v>
      </c>
      <c r="J1440" t="s">
        <v>1247</v>
      </c>
      <c r="K1440">
        <v>2</v>
      </c>
    </row>
    <row r="1441" spans="2:11" x14ac:dyDescent="0.2">
      <c r="B1441" t="s">
        <v>438</v>
      </c>
      <c r="C1441" t="s">
        <v>1705</v>
      </c>
      <c r="D1441" s="1" t="s">
        <v>481</v>
      </c>
      <c r="E1441" t="s">
        <v>2053</v>
      </c>
      <c r="F1441" t="str">
        <f t="shared" si="27"/>
        <v>RectangularHollowSectionsMetric406x305x7.9</v>
      </c>
      <c r="G1441" s="46">
        <f t="shared" si="28"/>
        <v>56.04</v>
      </c>
      <c r="H1441">
        <v>0.36</v>
      </c>
      <c r="I1441">
        <v>4.67</v>
      </c>
      <c r="J1441" t="s">
        <v>1247</v>
      </c>
      <c r="K1441">
        <v>2</v>
      </c>
    </row>
    <row r="1442" spans="2:11" x14ac:dyDescent="0.2">
      <c r="B1442" t="s">
        <v>438</v>
      </c>
      <c r="C1442" t="s">
        <v>1705</v>
      </c>
      <c r="D1442" s="1" t="s">
        <v>482</v>
      </c>
      <c r="E1442" t="s">
        <v>2059</v>
      </c>
      <c r="F1442" t="str">
        <f t="shared" si="27"/>
        <v>RectangularHollowSectionsMetric406x203x15.9</v>
      </c>
      <c r="G1442" s="46">
        <f t="shared" si="28"/>
        <v>56.04</v>
      </c>
      <c r="H1442">
        <v>0.31</v>
      </c>
      <c r="I1442">
        <v>4.67</v>
      </c>
      <c r="J1442" t="s">
        <v>1247</v>
      </c>
      <c r="K1442">
        <v>2</v>
      </c>
    </row>
    <row r="1443" spans="2:11" x14ac:dyDescent="0.2">
      <c r="B1443" t="s">
        <v>438</v>
      </c>
      <c r="C1443" t="s">
        <v>1705</v>
      </c>
      <c r="D1443" s="1" t="s">
        <v>483</v>
      </c>
      <c r="E1443" t="s">
        <v>2063</v>
      </c>
      <c r="F1443" t="str">
        <f t="shared" si="27"/>
        <v>RectangularHollowSectionsMetric406x203x12.7</v>
      </c>
      <c r="G1443" s="46">
        <f t="shared" si="28"/>
        <v>48</v>
      </c>
      <c r="H1443">
        <v>0.59</v>
      </c>
      <c r="I1443">
        <v>4</v>
      </c>
      <c r="J1443" t="s">
        <v>1247</v>
      </c>
      <c r="K1443">
        <v>2</v>
      </c>
    </row>
    <row r="1444" spans="2:11" x14ac:dyDescent="0.2">
      <c r="B1444" t="s">
        <v>438</v>
      </c>
      <c r="C1444" t="s">
        <v>1705</v>
      </c>
      <c r="D1444" s="1" t="s">
        <v>484</v>
      </c>
      <c r="E1444" t="s">
        <v>2067</v>
      </c>
      <c r="F1444" t="str">
        <f t="shared" si="27"/>
        <v>RectangularHollowSectionsMetric406x203x9.5</v>
      </c>
      <c r="G1444" s="46">
        <f t="shared" si="28"/>
        <v>48</v>
      </c>
      <c r="H1444">
        <v>0.48</v>
      </c>
      <c r="I1444">
        <v>4</v>
      </c>
      <c r="J1444" t="s">
        <v>1247</v>
      </c>
      <c r="K1444">
        <v>2</v>
      </c>
    </row>
    <row r="1445" spans="2:11" x14ac:dyDescent="0.2">
      <c r="B1445" t="s">
        <v>438</v>
      </c>
      <c r="C1445" t="s">
        <v>1705</v>
      </c>
      <c r="D1445" s="1" t="s">
        <v>485</v>
      </c>
      <c r="E1445" t="s">
        <v>2072</v>
      </c>
      <c r="F1445" t="str">
        <f t="shared" si="27"/>
        <v>RectangularHollowSectionsMetric406x203x7.9</v>
      </c>
      <c r="G1445" s="46">
        <f t="shared" si="28"/>
        <v>48</v>
      </c>
      <c r="H1445">
        <v>0.36</v>
      </c>
      <c r="I1445">
        <v>4</v>
      </c>
      <c r="J1445" t="s">
        <v>1247</v>
      </c>
      <c r="K1445">
        <v>2</v>
      </c>
    </row>
    <row r="1446" spans="2:11" x14ac:dyDescent="0.2">
      <c r="B1446" t="s">
        <v>438</v>
      </c>
      <c r="C1446" t="s">
        <v>1705</v>
      </c>
      <c r="D1446" s="1" t="s">
        <v>486</v>
      </c>
      <c r="E1446" t="s">
        <v>2078</v>
      </c>
      <c r="F1446" t="str">
        <f t="shared" si="27"/>
        <v>RectangularHollowSectionsMetric406x102x12.7</v>
      </c>
      <c r="G1446" s="46">
        <f t="shared" si="28"/>
        <v>48</v>
      </c>
      <c r="H1446">
        <v>0.3</v>
      </c>
      <c r="I1446">
        <v>4</v>
      </c>
      <c r="J1446" t="s">
        <v>1247</v>
      </c>
      <c r="K1446">
        <v>2</v>
      </c>
    </row>
    <row r="1447" spans="2:11" x14ac:dyDescent="0.2">
      <c r="B1447" t="s">
        <v>438</v>
      </c>
      <c r="C1447" t="s">
        <v>1705</v>
      </c>
      <c r="D1447" s="1" t="s">
        <v>487</v>
      </c>
      <c r="E1447" t="s">
        <v>2084</v>
      </c>
      <c r="F1447" t="str">
        <f t="shared" si="27"/>
        <v>RectangularHollowSectionsMetric406x102x9.5</v>
      </c>
      <c r="G1447" s="46">
        <f t="shared" si="28"/>
        <v>39.96</v>
      </c>
      <c r="H1447">
        <v>0.48</v>
      </c>
      <c r="I1447">
        <v>3.33</v>
      </c>
      <c r="J1447" t="s">
        <v>1247</v>
      </c>
      <c r="K1447">
        <v>2</v>
      </c>
    </row>
    <row r="1448" spans="2:11" x14ac:dyDescent="0.2">
      <c r="B1448" t="s">
        <v>438</v>
      </c>
      <c r="C1448" t="s">
        <v>1705</v>
      </c>
      <c r="D1448" s="1" t="s">
        <v>488</v>
      </c>
      <c r="E1448" t="s">
        <v>2089</v>
      </c>
      <c r="F1448" t="str">
        <f t="shared" si="27"/>
        <v>RectangularHollowSectionsMetric406x102x7.9</v>
      </c>
      <c r="G1448" s="46">
        <f t="shared" si="28"/>
        <v>39.96</v>
      </c>
      <c r="H1448">
        <v>0.35</v>
      </c>
      <c r="I1448">
        <v>3.33</v>
      </c>
      <c r="J1448" t="s">
        <v>1247</v>
      </c>
      <c r="K1448">
        <v>2</v>
      </c>
    </row>
    <row r="1449" spans="2:11" x14ac:dyDescent="0.2">
      <c r="B1449" t="s">
        <v>438</v>
      </c>
      <c r="C1449" t="s">
        <v>1705</v>
      </c>
      <c r="D1449" s="1" t="s">
        <v>489</v>
      </c>
      <c r="E1449" t="s">
        <v>2095</v>
      </c>
      <c r="F1449" t="str">
        <f t="shared" si="27"/>
        <v>RectangularHollowSectionsMetric365x305x12.7</v>
      </c>
      <c r="G1449" s="46">
        <f t="shared" si="28"/>
        <v>39.96</v>
      </c>
      <c r="H1449">
        <v>0.3</v>
      </c>
      <c r="I1449">
        <v>3.33</v>
      </c>
      <c r="J1449" t="s">
        <v>1247</v>
      </c>
      <c r="K1449">
        <v>2</v>
      </c>
    </row>
    <row r="1450" spans="2:11" x14ac:dyDescent="0.2">
      <c r="B1450" t="s">
        <v>438</v>
      </c>
      <c r="C1450" t="s">
        <v>1705</v>
      </c>
      <c r="D1450" s="1" t="s">
        <v>490</v>
      </c>
      <c r="E1450" t="s">
        <v>2099</v>
      </c>
      <c r="F1450" t="str">
        <f t="shared" si="27"/>
        <v>RectangularHollowSectionsMetric365x305x9.5</v>
      </c>
      <c r="G1450" s="46">
        <f t="shared" si="28"/>
        <v>50.400000000000006</v>
      </c>
      <c r="H1450">
        <v>0.48</v>
      </c>
      <c r="I1450">
        <v>4.2</v>
      </c>
      <c r="J1450" t="s">
        <v>1247</v>
      </c>
      <c r="K1450">
        <v>2</v>
      </c>
    </row>
    <row r="1451" spans="2:11" x14ac:dyDescent="0.2">
      <c r="B1451" t="s">
        <v>438</v>
      </c>
      <c r="C1451" t="s">
        <v>1705</v>
      </c>
      <c r="D1451" s="1" t="s">
        <v>491</v>
      </c>
      <c r="E1451" t="s">
        <v>2103</v>
      </c>
      <c r="F1451" t="str">
        <f t="shared" si="27"/>
        <v>RectangularHollowSectionsMetric356x254x15.9</v>
      </c>
      <c r="G1451" s="46">
        <f t="shared" si="28"/>
        <v>50.760000000000005</v>
      </c>
      <c r="H1451">
        <v>0.36</v>
      </c>
      <c r="I1451">
        <v>4.2300000000000004</v>
      </c>
      <c r="J1451" t="s">
        <v>1247</v>
      </c>
      <c r="K1451">
        <v>2</v>
      </c>
    </row>
    <row r="1452" spans="2:11" x14ac:dyDescent="0.2">
      <c r="B1452" t="s">
        <v>438</v>
      </c>
      <c r="C1452" t="s">
        <v>1705</v>
      </c>
      <c r="D1452" s="1" t="s">
        <v>492</v>
      </c>
      <c r="E1452" t="s">
        <v>2109</v>
      </c>
      <c r="F1452" t="str">
        <f t="shared" si="27"/>
        <v>RectangularHollowSectionsMetric356x254x12.7</v>
      </c>
      <c r="G1452" s="46">
        <f t="shared" si="28"/>
        <v>48</v>
      </c>
      <c r="H1452">
        <v>0.59</v>
      </c>
      <c r="I1452">
        <v>4</v>
      </c>
      <c r="J1452" t="s">
        <v>1247</v>
      </c>
      <c r="K1452">
        <v>2</v>
      </c>
    </row>
    <row r="1453" spans="2:11" x14ac:dyDescent="0.2">
      <c r="B1453" t="s">
        <v>438</v>
      </c>
      <c r="C1453" t="s">
        <v>1705</v>
      </c>
      <c r="D1453" s="1" t="s">
        <v>493</v>
      </c>
      <c r="E1453" t="s">
        <v>2114</v>
      </c>
      <c r="F1453" t="str">
        <f t="shared" si="27"/>
        <v>RectangularHollowSectionsMetric356x254x9.5</v>
      </c>
      <c r="G1453" s="46">
        <f t="shared" si="28"/>
        <v>48</v>
      </c>
      <c r="H1453">
        <v>0.48</v>
      </c>
      <c r="I1453">
        <v>4</v>
      </c>
      <c r="J1453" t="s">
        <v>1247</v>
      </c>
      <c r="K1453">
        <v>2</v>
      </c>
    </row>
    <row r="1454" spans="2:11" x14ac:dyDescent="0.2">
      <c r="B1454" t="s">
        <v>438</v>
      </c>
      <c r="C1454" t="s">
        <v>1705</v>
      </c>
      <c r="D1454" s="1" t="s">
        <v>494</v>
      </c>
      <c r="E1454" t="s">
        <v>2119</v>
      </c>
      <c r="F1454" t="str">
        <f t="shared" si="27"/>
        <v>RectangularHollowSectionsMetric356x254x7.9</v>
      </c>
      <c r="G1454" s="46">
        <f t="shared" si="28"/>
        <v>48</v>
      </c>
      <c r="H1454">
        <v>0.36</v>
      </c>
      <c r="I1454">
        <v>4</v>
      </c>
      <c r="J1454" t="s">
        <v>1247</v>
      </c>
      <c r="K1454">
        <v>2</v>
      </c>
    </row>
    <row r="1455" spans="2:11" x14ac:dyDescent="0.2">
      <c r="B1455" t="s">
        <v>438</v>
      </c>
      <c r="C1455" t="s">
        <v>1705</v>
      </c>
      <c r="D1455" s="1" t="s">
        <v>495</v>
      </c>
      <c r="E1455" t="s">
        <v>2123</v>
      </c>
      <c r="F1455" t="str">
        <f t="shared" si="27"/>
        <v>RectangularHollowSectionsMetric356x254x6.4</v>
      </c>
      <c r="G1455" s="46">
        <f t="shared" si="28"/>
        <v>48</v>
      </c>
      <c r="H1455">
        <v>0.3</v>
      </c>
      <c r="I1455">
        <v>4</v>
      </c>
      <c r="J1455" t="s">
        <v>1247</v>
      </c>
      <c r="K1455">
        <v>2</v>
      </c>
    </row>
    <row r="1456" spans="2:11" x14ac:dyDescent="0.2">
      <c r="B1456" t="s">
        <v>438</v>
      </c>
      <c r="C1456" t="s">
        <v>1705</v>
      </c>
      <c r="D1456" s="1" t="s">
        <v>496</v>
      </c>
      <c r="E1456" t="s">
        <v>2127</v>
      </c>
      <c r="F1456" t="str">
        <f t="shared" si="27"/>
        <v>RectangularHollowSectionsMetric356x152x15.9</v>
      </c>
      <c r="G1456" s="46">
        <f t="shared" si="28"/>
        <v>48</v>
      </c>
      <c r="H1456">
        <v>0.24</v>
      </c>
      <c r="I1456">
        <v>4</v>
      </c>
      <c r="J1456" t="s">
        <v>1247</v>
      </c>
      <c r="K1456">
        <v>2</v>
      </c>
    </row>
    <row r="1457" spans="2:11" x14ac:dyDescent="0.2">
      <c r="B1457" t="s">
        <v>438</v>
      </c>
      <c r="C1457" t="s">
        <v>1705</v>
      </c>
      <c r="D1457" s="1" t="s">
        <v>497</v>
      </c>
      <c r="E1457" t="s">
        <v>2132</v>
      </c>
      <c r="F1457" t="str">
        <f t="shared" si="27"/>
        <v>RectangularHollowSectionsMetric356x152x12.7</v>
      </c>
      <c r="G1457" s="46">
        <f t="shared" si="28"/>
        <v>39.96</v>
      </c>
      <c r="H1457">
        <v>0.59</v>
      </c>
      <c r="I1457">
        <v>3.33</v>
      </c>
      <c r="J1457" t="s">
        <v>1247</v>
      </c>
      <c r="K1457">
        <v>2</v>
      </c>
    </row>
    <row r="1458" spans="2:11" x14ac:dyDescent="0.2">
      <c r="B1458" t="s">
        <v>438</v>
      </c>
      <c r="C1458" t="s">
        <v>1705</v>
      </c>
      <c r="D1458" s="1" t="s">
        <v>498</v>
      </c>
      <c r="E1458" t="s">
        <v>2137</v>
      </c>
      <c r="F1458" t="str">
        <f t="shared" si="27"/>
        <v>RectangularHollowSectionsMetric356x152x9.5</v>
      </c>
      <c r="G1458" s="46">
        <f t="shared" si="28"/>
        <v>39.96</v>
      </c>
      <c r="H1458">
        <v>0.48</v>
      </c>
      <c r="I1458">
        <v>3.33</v>
      </c>
      <c r="J1458" t="s">
        <v>1247</v>
      </c>
      <c r="K1458">
        <v>2</v>
      </c>
    </row>
    <row r="1459" spans="2:11" x14ac:dyDescent="0.2">
      <c r="B1459" t="s">
        <v>438</v>
      </c>
      <c r="C1459" t="s">
        <v>1705</v>
      </c>
      <c r="D1459" s="1" t="s">
        <v>499</v>
      </c>
      <c r="E1459" t="s">
        <v>2143</v>
      </c>
      <c r="F1459" t="str">
        <f t="shared" si="27"/>
        <v>RectangularHollowSectionsMetric356x152x7.9</v>
      </c>
      <c r="G1459" s="46">
        <f t="shared" si="28"/>
        <v>39.96</v>
      </c>
      <c r="H1459">
        <v>0.36</v>
      </c>
      <c r="I1459">
        <v>3.33</v>
      </c>
      <c r="J1459" t="s">
        <v>1247</v>
      </c>
      <c r="K1459">
        <v>2</v>
      </c>
    </row>
    <row r="1460" spans="2:11" x14ac:dyDescent="0.2">
      <c r="B1460" t="s">
        <v>438</v>
      </c>
      <c r="C1460" t="s">
        <v>1705</v>
      </c>
      <c r="D1460" s="1" t="s">
        <v>500</v>
      </c>
      <c r="E1460" t="s">
        <v>2147</v>
      </c>
      <c r="F1460" t="str">
        <f t="shared" si="27"/>
        <v>RectangularHollowSectionsMetric356x152x6.4</v>
      </c>
      <c r="G1460" s="46">
        <f t="shared" si="28"/>
        <v>39.96</v>
      </c>
      <c r="H1460">
        <v>0.3</v>
      </c>
      <c r="I1460">
        <v>3.33</v>
      </c>
      <c r="J1460" t="s">
        <v>1247</v>
      </c>
      <c r="K1460">
        <v>2</v>
      </c>
    </row>
    <row r="1461" spans="2:11" x14ac:dyDescent="0.2">
      <c r="B1461" t="s">
        <v>438</v>
      </c>
      <c r="C1461" t="s">
        <v>1705</v>
      </c>
      <c r="D1461" s="1" t="s">
        <v>501</v>
      </c>
      <c r="E1461" t="s">
        <v>2151</v>
      </c>
      <c r="F1461" t="str">
        <f t="shared" si="27"/>
        <v>RectangularHollowSectionsMetric356x152x4.8</v>
      </c>
      <c r="G1461" s="46">
        <f t="shared" si="28"/>
        <v>39.96</v>
      </c>
      <c r="H1461">
        <v>0.24</v>
      </c>
      <c r="I1461">
        <v>3.33</v>
      </c>
      <c r="J1461" t="s">
        <v>1247</v>
      </c>
      <c r="K1461">
        <v>2</v>
      </c>
    </row>
    <row r="1462" spans="2:11" x14ac:dyDescent="0.2">
      <c r="B1462" t="s">
        <v>438</v>
      </c>
      <c r="C1462" t="s">
        <v>1705</v>
      </c>
      <c r="D1462" s="1" t="s">
        <v>502</v>
      </c>
      <c r="E1462" t="s">
        <v>2155</v>
      </c>
      <c r="F1462" t="str">
        <f t="shared" si="27"/>
        <v>RectangularHollowSectionsMetric356x102x15.9</v>
      </c>
      <c r="G1462" s="46">
        <f t="shared" si="28"/>
        <v>39.96</v>
      </c>
      <c r="H1462">
        <v>0.18</v>
      </c>
      <c r="I1462">
        <v>3.33</v>
      </c>
      <c r="J1462" t="s">
        <v>1247</v>
      </c>
      <c r="K1462">
        <v>2</v>
      </c>
    </row>
    <row r="1463" spans="2:11" x14ac:dyDescent="0.2">
      <c r="B1463" t="s">
        <v>438</v>
      </c>
      <c r="C1463" t="s">
        <v>1705</v>
      </c>
      <c r="D1463" s="1" t="s">
        <v>503</v>
      </c>
      <c r="E1463" t="s">
        <v>2160</v>
      </c>
      <c r="F1463" t="str">
        <f t="shared" ref="F1463:F1526" si="29">SUBSTITUTE(B1463&amp;C1463&amp;E1463," ","")</f>
        <v>RectangularHollowSectionsMetric356x102x12.7</v>
      </c>
      <c r="G1463" s="46">
        <f t="shared" si="28"/>
        <v>36</v>
      </c>
      <c r="H1463">
        <v>0.57999999999999996</v>
      </c>
      <c r="I1463">
        <v>3</v>
      </c>
      <c r="J1463" t="s">
        <v>1247</v>
      </c>
      <c r="K1463">
        <v>2</v>
      </c>
    </row>
    <row r="1464" spans="2:11" x14ac:dyDescent="0.2">
      <c r="B1464" t="s">
        <v>438</v>
      </c>
      <c r="C1464" t="s">
        <v>1705</v>
      </c>
      <c r="D1464" s="1" t="s">
        <v>504</v>
      </c>
      <c r="E1464" t="s">
        <v>2166</v>
      </c>
      <c r="F1464" t="str">
        <f t="shared" si="29"/>
        <v>RectangularHollowSectionsMetric356x102x9.5</v>
      </c>
      <c r="G1464" s="46">
        <f t="shared" ref="G1464:G1527" si="30">I1464*12</f>
        <v>36</v>
      </c>
      <c r="H1464">
        <v>0.47</v>
      </c>
      <c r="I1464">
        <v>3</v>
      </c>
      <c r="J1464" t="s">
        <v>1247</v>
      </c>
      <c r="K1464">
        <v>2</v>
      </c>
    </row>
    <row r="1465" spans="2:11" x14ac:dyDescent="0.2">
      <c r="B1465" t="s">
        <v>438</v>
      </c>
      <c r="C1465" t="s">
        <v>1705</v>
      </c>
      <c r="D1465" s="1" t="s">
        <v>505</v>
      </c>
      <c r="E1465" t="s">
        <v>2171</v>
      </c>
      <c r="F1465" t="str">
        <f t="shared" si="29"/>
        <v>RectangularHollowSectionsMetric356x102x7.9</v>
      </c>
      <c r="G1465" s="46">
        <f t="shared" si="30"/>
        <v>36</v>
      </c>
      <c r="H1465">
        <v>0.36</v>
      </c>
      <c r="I1465">
        <v>3</v>
      </c>
      <c r="J1465" t="s">
        <v>1247</v>
      </c>
      <c r="K1465">
        <v>2</v>
      </c>
    </row>
    <row r="1466" spans="2:11" x14ac:dyDescent="0.2">
      <c r="B1466" t="s">
        <v>438</v>
      </c>
      <c r="C1466" t="s">
        <v>1705</v>
      </c>
      <c r="D1466" s="1" t="s">
        <v>506</v>
      </c>
      <c r="E1466" t="s">
        <v>2176</v>
      </c>
      <c r="F1466" t="str">
        <f t="shared" si="29"/>
        <v>RectangularHollowSectionsMetric356x102x6.4</v>
      </c>
      <c r="G1466" s="46">
        <f t="shared" si="30"/>
        <v>36</v>
      </c>
      <c r="H1466">
        <v>0.3</v>
      </c>
      <c r="I1466">
        <v>3</v>
      </c>
      <c r="J1466" t="s">
        <v>1247</v>
      </c>
      <c r="K1466">
        <v>2</v>
      </c>
    </row>
    <row r="1467" spans="2:11" x14ac:dyDescent="0.2">
      <c r="B1467" t="s">
        <v>438</v>
      </c>
      <c r="C1467" t="s">
        <v>1705</v>
      </c>
      <c r="D1467" s="1" t="s">
        <v>507</v>
      </c>
      <c r="E1467" t="s">
        <v>2181</v>
      </c>
      <c r="F1467" t="str">
        <f t="shared" si="29"/>
        <v>RectangularHollowSectionsMetric356x102x4.8</v>
      </c>
      <c r="G1467" s="46">
        <f t="shared" si="30"/>
        <v>36</v>
      </c>
      <c r="H1467">
        <v>0.24</v>
      </c>
      <c r="I1467">
        <v>3</v>
      </c>
      <c r="J1467" t="s">
        <v>1247</v>
      </c>
      <c r="K1467">
        <v>2</v>
      </c>
    </row>
    <row r="1468" spans="2:11" x14ac:dyDescent="0.2">
      <c r="B1468" t="s">
        <v>438</v>
      </c>
      <c r="C1468" t="s">
        <v>1705</v>
      </c>
      <c r="D1468" s="1" t="s">
        <v>508</v>
      </c>
      <c r="E1468" t="s">
        <v>2186</v>
      </c>
      <c r="F1468" t="str">
        <f t="shared" si="29"/>
        <v>RectangularHollowSectionsMetric305x254x15.9</v>
      </c>
      <c r="G1468" s="46">
        <f t="shared" si="30"/>
        <v>36</v>
      </c>
      <c r="H1468">
        <v>0.18</v>
      </c>
      <c r="I1468">
        <v>3</v>
      </c>
      <c r="J1468" t="s">
        <v>1247</v>
      </c>
      <c r="K1468">
        <v>2</v>
      </c>
    </row>
    <row r="1469" spans="2:11" x14ac:dyDescent="0.2">
      <c r="B1469" t="s">
        <v>438</v>
      </c>
      <c r="C1469" t="s">
        <v>1705</v>
      </c>
      <c r="D1469" s="1" t="s">
        <v>509</v>
      </c>
      <c r="E1469" t="s">
        <v>2190</v>
      </c>
      <c r="F1469" t="str">
        <f t="shared" si="29"/>
        <v>RectangularHollowSectionsMetric305x254x12.7</v>
      </c>
      <c r="G1469" s="46">
        <f t="shared" si="30"/>
        <v>44.04</v>
      </c>
      <c r="H1469">
        <v>0.59</v>
      </c>
      <c r="I1469">
        <v>3.67</v>
      </c>
      <c r="J1469" t="s">
        <v>1247</v>
      </c>
      <c r="K1469">
        <v>2</v>
      </c>
    </row>
    <row r="1470" spans="2:11" x14ac:dyDescent="0.2">
      <c r="B1470" t="s">
        <v>438</v>
      </c>
      <c r="C1470" t="s">
        <v>1705</v>
      </c>
      <c r="D1470" s="1" t="s">
        <v>510</v>
      </c>
      <c r="E1470" t="s">
        <v>2195</v>
      </c>
      <c r="F1470" t="str">
        <f t="shared" si="29"/>
        <v>RectangularHollowSectionsMetric305x254x9.5</v>
      </c>
      <c r="G1470" s="46">
        <f t="shared" si="30"/>
        <v>44.04</v>
      </c>
      <c r="H1470">
        <v>0.48</v>
      </c>
      <c r="I1470">
        <v>3.67</v>
      </c>
      <c r="J1470" t="s">
        <v>1247</v>
      </c>
      <c r="K1470">
        <v>2</v>
      </c>
    </row>
    <row r="1471" spans="2:11" x14ac:dyDescent="0.2">
      <c r="B1471" t="s">
        <v>438</v>
      </c>
      <c r="C1471" t="s">
        <v>1705</v>
      </c>
      <c r="D1471" s="1" t="s">
        <v>511</v>
      </c>
      <c r="E1471" t="s">
        <v>2199</v>
      </c>
      <c r="F1471" t="str">
        <f t="shared" si="29"/>
        <v>RectangularHollowSectionsMetric305x254x7.9</v>
      </c>
      <c r="G1471" s="46">
        <f t="shared" si="30"/>
        <v>44.04</v>
      </c>
      <c r="H1471">
        <v>0.36</v>
      </c>
      <c r="I1471">
        <v>3.67</v>
      </c>
      <c r="J1471" t="s">
        <v>1247</v>
      </c>
      <c r="K1471">
        <v>2</v>
      </c>
    </row>
    <row r="1472" spans="2:11" x14ac:dyDescent="0.2">
      <c r="B1472" t="s">
        <v>438</v>
      </c>
      <c r="C1472" t="s">
        <v>1705</v>
      </c>
      <c r="D1472" s="1" t="s">
        <v>512</v>
      </c>
      <c r="E1472" t="s">
        <v>2203</v>
      </c>
      <c r="F1472" t="str">
        <f t="shared" si="29"/>
        <v>RectangularHollowSectionsMetric305x254x6.4</v>
      </c>
      <c r="G1472" s="46">
        <f t="shared" si="30"/>
        <v>44.04</v>
      </c>
      <c r="H1472">
        <v>0.3</v>
      </c>
      <c r="I1472">
        <v>3.67</v>
      </c>
      <c r="J1472" t="s">
        <v>1247</v>
      </c>
      <c r="K1472">
        <v>2</v>
      </c>
    </row>
    <row r="1473" spans="2:11" x14ac:dyDescent="0.2">
      <c r="B1473" t="s">
        <v>438</v>
      </c>
      <c r="C1473" t="s">
        <v>1705</v>
      </c>
      <c r="D1473" s="1" t="s">
        <v>513</v>
      </c>
      <c r="E1473" t="s">
        <v>2207</v>
      </c>
      <c r="F1473" t="str">
        <f t="shared" si="29"/>
        <v>RectangularHollowSectionsMetric305x203x15.9</v>
      </c>
      <c r="G1473" s="46">
        <f t="shared" si="30"/>
        <v>44.04</v>
      </c>
      <c r="H1473">
        <v>0.24</v>
      </c>
      <c r="I1473">
        <v>3.67</v>
      </c>
      <c r="J1473" t="s">
        <v>1247</v>
      </c>
      <c r="K1473">
        <v>2</v>
      </c>
    </row>
    <row r="1474" spans="2:11" x14ac:dyDescent="0.2">
      <c r="B1474" t="s">
        <v>438</v>
      </c>
      <c r="C1474" t="s">
        <v>1705</v>
      </c>
      <c r="D1474" s="1" t="s">
        <v>514</v>
      </c>
      <c r="E1474" t="s">
        <v>2213</v>
      </c>
      <c r="F1474" t="str">
        <f t="shared" si="29"/>
        <v>RectangularHollowSectionsMetric305x203x12.7</v>
      </c>
      <c r="G1474" s="46">
        <f t="shared" si="30"/>
        <v>39.96</v>
      </c>
      <c r="H1474">
        <v>0.59</v>
      </c>
      <c r="I1474">
        <v>3.33</v>
      </c>
      <c r="J1474" t="s">
        <v>1247</v>
      </c>
      <c r="K1474">
        <v>2</v>
      </c>
    </row>
    <row r="1475" spans="2:11" x14ac:dyDescent="0.2">
      <c r="B1475" t="s">
        <v>438</v>
      </c>
      <c r="C1475" t="s">
        <v>1705</v>
      </c>
      <c r="D1475" s="1" t="s">
        <v>515</v>
      </c>
      <c r="E1475" t="s">
        <v>2219</v>
      </c>
      <c r="F1475" t="str">
        <f t="shared" si="29"/>
        <v>RectangularHollowSectionsMetric305x203x9.5</v>
      </c>
      <c r="G1475" s="46">
        <f t="shared" si="30"/>
        <v>39.96</v>
      </c>
      <c r="H1475">
        <v>0.48</v>
      </c>
      <c r="I1475">
        <v>3.33</v>
      </c>
      <c r="J1475" t="s">
        <v>1247</v>
      </c>
      <c r="K1475">
        <v>2</v>
      </c>
    </row>
    <row r="1476" spans="2:11" x14ac:dyDescent="0.2">
      <c r="B1476" t="s">
        <v>438</v>
      </c>
      <c r="C1476" t="s">
        <v>1705</v>
      </c>
      <c r="D1476" s="1" t="s">
        <v>516</v>
      </c>
      <c r="E1476" t="s">
        <v>2223</v>
      </c>
      <c r="F1476" t="str">
        <f t="shared" si="29"/>
        <v>RectangularHollowSectionsMetric305x203x7.9</v>
      </c>
      <c r="G1476" s="46">
        <f t="shared" si="30"/>
        <v>39.96</v>
      </c>
      <c r="H1476">
        <v>0.36</v>
      </c>
      <c r="I1476">
        <v>3.33</v>
      </c>
      <c r="J1476" t="s">
        <v>1247</v>
      </c>
      <c r="K1476">
        <v>2</v>
      </c>
    </row>
    <row r="1477" spans="2:11" x14ac:dyDescent="0.2">
      <c r="B1477" t="s">
        <v>438</v>
      </c>
      <c r="C1477" t="s">
        <v>1705</v>
      </c>
      <c r="D1477" s="1" t="s">
        <v>517</v>
      </c>
      <c r="E1477" t="s">
        <v>2227</v>
      </c>
      <c r="F1477" t="str">
        <f t="shared" si="29"/>
        <v>RectangularHollowSectionsMetric305x203x6.4</v>
      </c>
      <c r="G1477" s="46">
        <f t="shared" si="30"/>
        <v>39.96</v>
      </c>
      <c r="H1477">
        <v>0.3</v>
      </c>
      <c r="I1477">
        <v>3.33</v>
      </c>
      <c r="J1477" t="s">
        <v>1247</v>
      </c>
      <c r="K1477">
        <v>2</v>
      </c>
    </row>
    <row r="1478" spans="2:11" x14ac:dyDescent="0.2">
      <c r="B1478" t="s">
        <v>438</v>
      </c>
      <c r="C1478" t="s">
        <v>1705</v>
      </c>
      <c r="D1478" s="1" t="s">
        <v>518</v>
      </c>
      <c r="E1478" t="s">
        <v>2231</v>
      </c>
      <c r="F1478" t="str">
        <f t="shared" si="29"/>
        <v>RectangularHollowSectionsMetric305x203x4.8</v>
      </c>
      <c r="G1478" s="46">
        <f t="shared" si="30"/>
        <v>39.96</v>
      </c>
      <c r="H1478">
        <v>0.24</v>
      </c>
      <c r="I1478">
        <v>3.33</v>
      </c>
      <c r="J1478" t="s">
        <v>1247</v>
      </c>
      <c r="K1478">
        <v>2</v>
      </c>
    </row>
    <row r="1479" spans="2:11" x14ac:dyDescent="0.2">
      <c r="B1479" t="s">
        <v>438</v>
      </c>
      <c r="C1479" t="s">
        <v>1705</v>
      </c>
      <c r="D1479" s="1" t="s">
        <v>519</v>
      </c>
      <c r="E1479" t="s">
        <v>2237</v>
      </c>
      <c r="F1479" t="str">
        <f t="shared" si="29"/>
        <v>RectangularHollowSectionsMetric305x152x15.9</v>
      </c>
      <c r="G1479" s="46">
        <f t="shared" si="30"/>
        <v>39.96</v>
      </c>
      <c r="H1479">
        <v>0.18</v>
      </c>
      <c r="I1479">
        <v>3.33</v>
      </c>
      <c r="J1479" t="s">
        <v>1247</v>
      </c>
      <c r="K1479">
        <v>2</v>
      </c>
    </row>
    <row r="1480" spans="2:11" x14ac:dyDescent="0.2">
      <c r="B1480" t="s">
        <v>438</v>
      </c>
      <c r="C1480" t="s">
        <v>1705</v>
      </c>
      <c r="D1480" s="1" t="s">
        <v>520</v>
      </c>
      <c r="E1480" t="s">
        <v>2243</v>
      </c>
      <c r="F1480" t="str">
        <f t="shared" si="29"/>
        <v>RectangularHollowSectionsMetric305x152x12.7</v>
      </c>
      <c r="G1480" s="46">
        <f t="shared" si="30"/>
        <v>36</v>
      </c>
      <c r="H1480">
        <v>0.57999999999999996</v>
      </c>
      <c r="I1480">
        <v>3</v>
      </c>
      <c r="J1480" t="s">
        <v>1247</v>
      </c>
      <c r="K1480">
        <v>2</v>
      </c>
    </row>
    <row r="1481" spans="2:11" x14ac:dyDescent="0.2">
      <c r="B1481" t="s">
        <v>438</v>
      </c>
      <c r="C1481" t="s">
        <v>1705</v>
      </c>
      <c r="D1481" s="1" t="s">
        <v>521</v>
      </c>
      <c r="E1481" t="s">
        <v>2248</v>
      </c>
      <c r="F1481" t="str">
        <f t="shared" si="29"/>
        <v>RectangularHollowSectionsMetric305x152x9.5</v>
      </c>
      <c r="G1481" s="46">
        <f t="shared" si="30"/>
        <v>36</v>
      </c>
      <c r="H1481">
        <v>0.47</v>
      </c>
      <c r="I1481">
        <v>3</v>
      </c>
      <c r="J1481" t="s">
        <v>1247</v>
      </c>
      <c r="K1481">
        <v>2</v>
      </c>
    </row>
    <row r="1482" spans="2:11" x14ac:dyDescent="0.2">
      <c r="B1482" t="s">
        <v>438</v>
      </c>
      <c r="C1482" t="s">
        <v>1705</v>
      </c>
      <c r="D1482" s="1" t="s">
        <v>522</v>
      </c>
      <c r="E1482" t="s">
        <v>2252</v>
      </c>
      <c r="F1482" t="str">
        <f t="shared" si="29"/>
        <v>RectangularHollowSectionsMetric305x152x7.9</v>
      </c>
      <c r="G1482" s="46">
        <f t="shared" si="30"/>
        <v>36</v>
      </c>
      <c r="H1482">
        <v>0.36</v>
      </c>
      <c r="I1482">
        <v>3</v>
      </c>
      <c r="J1482" t="s">
        <v>1247</v>
      </c>
      <c r="K1482">
        <v>2</v>
      </c>
    </row>
    <row r="1483" spans="2:11" x14ac:dyDescent="0.2">
      <c r="B1483" t="s">
        <v>438</v>
      </c>
      <c r="C1483" t="s">
        <v>1705</v>
      </c>
      <c r="D1483" s="1" t="s">
        <v>523</v>
      </c>
      <c r="E1483" t="s">
        <v>2257</v>
      </c>
      <c r="F1483" t="str">
        <f t="shared" si="29"/>
        <v>RectangularHollowSectionsMetric305x152x6.4</v>
      </c>
      <c r="G1483" s="46">
        <f t="shared" si="30"/>
        <v>36</v>
      </c>
      <c r="H1483">
        <v>0.3</v>
      </c>
      <c r="I1483">
        <v>3</v>
      </c>
      <c r="J1483" t="s">
        <v>1247</v>
      </c>
      <c r="K1483">
        <v>2</v>
      </c>
    </row>
    <row r="1484" spans="2:11" x14ac:dyDescent="0.2">
      <c r="B1484" t="s">
        <v>438</v>
      </c>
      <c r="C1484" t="s">
        <v>1705</v>
      </c>
      <c r="D1484" s="1" t="s">
        <v>524</v>
      </c>
      <c r="E1484" t="s">
        <v>2262</v>
      </c>
      <c r="F1484" t="str">
        <f t="shared" si="29"/>
        <v>RectangularHollowSectionsMetric305x152x4.8</v>
      </c>
      <c r="G1484" s="46">
        <f t="shared" si="30"/>
        <v>36</v>
      </c>
      <c r="H1484">
        <v>0.24</v>
      </c>
      <c r="I1484">
        <v>3</v>
      </c>
      <c r="J1484" t="s">
        <v>1247</v>
      </c>
      <c r="K1484">
        <v>2</v>
      </c>
    </row>
    <row r="1485" spans="2:11" x14ac:dyDescent="0.2">
      <c r="B1485" t="s">
        <v>438</v>
      </c>
      <c r="C1485" t="s">
        <v>1705</v>
      </c>
      <c r="D1485" s="1" t="s">
        <v>525</v>
      </c>
      <c r="E1485" t="s">
        <v>2268</v>
      </c>
      <c r="F1485" t="str">
        <f t="shared" si="29"/>
        <v>RectangularHollowSectionsMetric305x102x15.9</v>
      </c>
      <c r="G1485" s="46">
        <f t="shared" si="30"/>
        <v>36</v>
      </c>
      <c r="H1485">
        <v>0.18</v>
      </c>
      <c r="I1485">
        <v>3</v>
      </c>
      <c r="J1485" t="s">
        <v>1247</v>
      </c>
      <c r="K1485">
        <v>2</v>
      </c>
    </row>
    <row r="1486" spans="2:11" x14ac:dyDescent="0.2">
      <c r="B1486" t="s">
        <v>438</v>
      </c>
      <c r="C1486" t="s">
        <v>1705</v>
      </c>
      <c r="D1486" s="1" t="s">
        <v>526</v>
      </c>
      <c r="E1486" t="s">
        <v>2273</v>
      </c>
      <c r="F1486" t="str">
        <f t="shared" si="29"/>
        <v>RectangularHollowSectionsMetric305x102x12.7</v>
      </c>
      <c r="G1486" s="46">
        <f t="shared" si="30"/>
        <v>31.92</v>
      </c>
      <c r="H1486">
        <v>0.57999999999999996</v>
      </c>
      <c r="I1486">
        <v>2.66</v>
      </c>
      <c r="J1486" t="s">
        <v>1247</v>
      </c>
      <c r="K1486">
        <v>2</v>
      </c>
    </row>
    <row r="1487" spans="2:11" x14ac:dyDescent="0.2">
      <c r="B1487" t="s">
        <v>438</v>
      </c>
      <c r="C1487" t="s">
        <v>1705</v>
      </c>
      <c r="D1487" s="1" t="s">
        <v>527</v>
      </c>
      <c r="E1487" t="s">
        <v>2277</v>
      </c>
      <c r="F1487" t="str">
        <f t="shared" si="29"/>
        <v>RectangularHollowSectionsMetric305x102x9.5</v>
      </c>
      <c r="G1487" s="46">
        <f t="shared" si="30"/>
        <v>31.92</v>
      </c>
      <c r="H1487">
        <v>0.47</v>
      </c>
      <c r="I1487">
        <v>2.66</v>
      </c>
      <c r="J1487" t="s">
        <v>1247</v>
      </c>
      <c r="K1487">
        <v>2</v>
      </c>
    </row>
    <row r="1488" spans="2:11" x14ac:dyDescent="0.2">
      <c r="B1488" t="s">
        <v>438</v>
      </c>
      <c r="C1488" t="s">
        <v>1705</v>
      </c>
      <c r="D1488" s="1" t="s">
        <v>528</v>
      </c>
      <c r="E1488" t="s">
        <v>2281</v>
      </c>
      <c r="F1488" t="str">
        <f t="shared" si="29"/>
        <v>RectangularHollowSectionsMetric305x102x7.9</v>
      </c>
      <c r="G1488" s="46">
        <f t="shared" si="30"/>
        <v>31.92</v>
      </c>
      <c r="H1488">
        <v>0.36</v>
      </c>
      <c r="I1488">
        <v>2.66</v>
      </c>
      <c r="J1488" t="s">
        <v>1247</v>
      </c>
      <c r="K1488">
        <v>2</v>
      </c>
    </row>
    <row r="1489" spans="2:11" x14ac:dyDescent="0.2">
      <c r="B1489" t="s">
        <v>438</v>
      </c>
      <c r="C1489" t="s">
        <v>1705</v>
      </c>
      <c r="D1489" s="1" t="s">
        <v>529</v>
      </c>
      <c r="E1489" t="s">
        <v>2285</v>
      </c>
      <c r="F1489" t="str">
        <f t="shared" si="29"/>
        <v>RectangularHollowSectionsMetric305x102x6.4</v>
      </c>
      <c r="G1489" s="46">
        <f t="shared" si="30"/>
        <v>31.92</v>
      </c>
      <c r="H1489">
        <v>0.3</v>
      </c>
      <c r="I1489">
        <v>2.66</v>
      </c>
      <c r="J1489" t="s">
        <v>1247</v>
      </c>
      <c r="K1489">
        <v>2</v>
      </c>
    </row>
    <row r="1490" spans="2:11" x14ac:dyDescent="0.2">
      <c r="B1490" t="s">
        <v>438</v>
      </c>
      <c r="C1490" t="s">
        <v>1705</v>
      </c>
      <c r="D1490" s="1" t="s">
        <v>530</v>
      </c>
      <c r="E1490" t="s">
        <v>2289</v>
      </c>
      <c r="F1490" t="str">
        <f t="shared" si="29"/>
        <v>RectangularHollowSectionsMetric305x102x4.8</v>
      </c>
      <c r="G1490" s="46">
        <f t="shared" si="30"/>
        <v>31.92</v>
      </c>
      <c r="H1490">
        <v>0.24</v>
      </c>
      <c r="I1490">
        <v>2.66</v>
      </c>
      <c r="J1490" t="s">
        <v>1247</v>
      </c>
      <c r="K1490">
        <v>2</v>
      </c>
    </row>
    <row r="1491" spans="2:11" x14ac:dyDescent="0.2">
      <c r="B1491" t="s">
        <v>438</v>
      </c>
      <c r="C1491" t="s">
        <v>1705</v>
      </c>
      <c r="D1491" s="1" t="s">
        <v>531</v>
      </c>
      <c r="E1491" t="s">
        <v>3946</v>
      </c>
      <c r="F1491" t="str">
        <f t="shared" si="29"/>
        <v>RectangularHollowSectionsMetric305x89x4.8</v>
      </c>
      <c r="G1491" s="46">
        <f t="shared" si="30"/>
        <v>31.92</v>
      </c>
      <c r="H1491">
        <v>0.18</v>
      </c>
      <c r="I1491">
        <v>2.66</v>
      </c>
      <c r="J1491" t="s">
        <v>1247</v>
      </c>
      <c r="K1491">
        <v>2</v>
      </c>
    </row>
    <row r="1492" spans="2:11" x14ac:dyDescent="0.2">
      <c r="B1492" t="s">
        <v>438</v>
      </c>
      <c r="C1492" t="s">
        <v>1705</v>
      </c>
      <c r="D1492" s="1" t="s">
        <v>532</v>
      </c>
      <c r="E1492" t="s">
        <v>2295</v>
      </c>
      <c r="F1492" t="str">
        <f t="shared" si="29"/>
        <v>RectangularHollowSectionsMetric305x89x7.9</v>
      </c>
      <c r="G1492" s="46">
        <f t="shared" si="30"/>
        <v>29.759999999999998</v>
      </c>
      <c r="H1492">
        <v>0.36</v>
      </c>
      <c r="I1492">
        <v>2.48</v>
      </c>
      <c r="J1492" t="s">
        <v>1247</v>
      </c>
      <c r="K1492">
        <v>2</v>
      </c>
    </row>
    <row r="1493" spans="2:11" x14ac:dyDescent="0.2">
      <c r="B1493" t="s">
        <v>438</v>
      </c>
      <c r="C1493" t="s">
        <v>1705</v>
      </c>
      <c r="D1493" s="1" t="s">
        <v>533</v>
      </c>
      <c r="E1493" t="s">
        <v>2299</v>
      </c>
      <c r="F1493" t="str">
        <f t="shared" si="29"/>
        <v>RectangularHollowSectionsMetric305x76x7.9</v>
      </c>
      <c r="G1493" s="46">
        <f t="shared" si="30"/>
        <v>30</v>
      </c>
      <c r="H1493">
        <v>0.3</v>
      </c>
      <c r="I1493">
        <v>2.5</v>
      </c>
      <c r="J1493" t="s">
        <v>1247</v>
      </c>
      <c r="K1493">
        <v>2</v>
      </c>
    </row>
    <row r="1494" spans="2:11" x14ac:dyDescent="0.2">
      <c r="B1494" t="s">
        <v>438</v>
      </c>
      <c r="C1494" t="s">
        <v>1705</v>
      </c>
      <c r="D1494" s="1" t="s">
        <v>534</v>
      </c>
      <c r="E1494" t="s">
        <v>2303</v>
      </c>
      <c r="F1494" t="str">
        <f t="shared" si="29"/>
        <v>RectangularHollowSectionsMetric305x76x6.4</v>
      </c>
      <c r="G1494" s="46">
        <f t="shared" si="30"/>
        <v>29.04</v>
      </c>
      <c r="H1494">
        <v>0.3</v>
      </c>
      <c r="I1494">
        <v>2.42</v>
      </c>
      <c r="J1494" t="s">
        <v>1247</v>
      </c>
      <c r="K1494">
        <v>2</v>
      </c>
    </row>
    <row r="1495" spans="2:11" x14ac:dyDescent="0.2">
      <c r="B1495" t="s">
        <v>438</v>
      </c>
      <c r="C1495" t="s">
        <v>1705</v>
      </c>
      <c r="D1495" s="1" t="s">
        <v>535</v>
      </c>
      <c r="E1495" t="s">
        <v>2306</v>
      </c>
      <c r="F1495" t="str">
        <f t="shared" si="29"/>
        <v>RectangularHollowSectionsMetric305x76x4.8</v>
      </c>
      <c r="G1495" s="46">
        <f t="shared" si="30"/>
        <v>29.160000000000004</v>
      </c>
      <c r="H1495">
        <v>0.24</v>
      </c>
      <c r="I1495">
        <v>2.4300000000000002</v>
      </c>
      <c r="J1495" t="s">
        <v>1247</v>
      </c>
      <c r="K1495">
        <v>2</v>
      </c>
    </row>
    <row r="1496" spans="2:11" x14ac:dyDescent="0.2">
      <c r="B1496" t="s">
        <v>438</v>
      </c>
      <c r="C1496" t="s">
        <v>1705</v>
      </c>
      <c r="D1496" s="1" t="s">
        <v>536</v>
      </c>
      <c r="E1496" t="s">
        <v>2309</v>
      </c>
      <c r="F1496" t="str">
        <f t="shared" si="29"/>
        <v>RectangularHollowSectionsMetric305x51x6.4</v>
      </c>
      <c r="G1496" s="46">
        <f t="shared" si="30"/>
        <v>29.400000000000002</v>
      </c>
      <c r="H1496">
        <v>0.18</v>
      </c>
      <c r="I1496">
        <v>2.4500000000000002</v>
      </c>
      <c r="J1496" t="s">
        <v>1247</v>
      </c>
      <c r="K1496">
        <v>2</v>
      </c>
    </row>
    <row r="1497" spans="2:11" x14ac:dyDescent="0.2">
      <c r="B1497" t="s">
        <v>438</v>
      </c>
      <c r="C1497" t="s">
        <v>1705</v>
      </c>
      <c r="D1497" s="1" t="s">
        <v>537</v>
      </c>
      <c r="E1497" t="s">
        <v>2313</v>
      </c>
      <c r="F1497" t="str">
        <f t="shared" si="29"/>
        <v>RectangularHollowSectionsMetric305x51x4.8</v>
      </c>
      <c r="G1497" s="46">
        <f t="shared" si="30"/>
        <v>27.240000000000002</v>
      </c>
      <c r="H1497">
        <v>0.24</v>
      </c>
      <c r="I1497">
        <v>2.27</v>
      </c>
      <c r="J1497" t="s">
        <v>1247</v>
      </c>
      <c r="K1497">
        <v>2</v>
      </c>
    </row>
    <row r="1498" spans="2:11" x14ac:dyDescent="0.2">
      <c r="B1498" t="s">
        <v>438</v>
      </c>
      <c r="C1498" t="s">
        <v>1705</v>
      </c>
      <c r="D1498" s="1" t="s">
        <v>538</v>
      </c>
      <c r="E1498" t="s">
        <v>2317</v>
      </c>
      <c r="F1498" t="str">
        <f t="shared" si="29"/>
        <v>RectangularHollowSectionsMetric254x203x15.9</v>
      </c>
      <c r="G1498" s="46">
        <f t="shared" si="30"/>
        <v>27.36</v>
      </c>
      <c r="H1498">
        <v>0.18</v>
      </c>
      <c r="I1498">
        <v>2.2799999999999998</v>
      </c>
      <c r="J1498" t="s">
        <v>1247</v>
      </c>
      <c r="K1498">
        <v>2</v>
      </c>
    </row>
    <row r="1499" spans="2:11" x14ac:dyDescent="0.2">
      <c r="B1499" t="s">
        <v>438</v>
      </c>
      <c r="C1499" t="s">
        <v>1705</v>
      </c>
      <c r="D1499" s="1" t="s">
        <v>539</v>
      </c>
      <c r="E1499" t="s">
        <v>2321</v>
      </c>
      <c r="F1499" t="str">
        <f t="shared" si="29"/>
        <v>RectangularHollowSectionsMetric254x203x12.7</v>
      </c>
      <c r="G1499" s="46">
        <f t="shared" si="30"/>
        <v>36</v>
      </c>
      <c r="H1499">
        <v>0.57999999999999996</v>
      </c>
      <c r="I1499">
        <v>3</v>
      </c>
      <c r="J1499" t="s">
        <v>1247</v>
      </c>
      <c r="K1499">
        <v>2</v>
      </c>
    </row>
    <row r="1500" spans="2:11" x14ac:dyDescent="0.2">
      <c r="B1500" t="s">
        <v>438</v>
      </c>
      <c r="C1500" t="s">
        <v>1705</v>
      </c>
      <c r="D1500" s="1" t="s">
        <v>540</v>
      </c>
      <c r="E1500" t="s">
        <v>2326</v>
      </c>
      <c r="F1500" t="str">
        <f t="shared" si="29"/>
        <v>RectangularHollowSectionsMetric254x203x9.5</v>
      </c>
      <c r="G1500" s="46">
        <f t="shared" si="30"/>
        <v>36</v>
      </c>
      <c r="H1500">
        <v>0.47</v>
      </c>
      <c r="I1500">
        <v>3</v>
      </c>
      <c r="J1500" t="s">
        <v>1247</v>
      </c>
      <c r="K1500">
        <v>2</v>
      </c>
    </row>
    <row r="1501" spans="2:11" x14ac:dyDescent="0.2">
      <c r="B1501" t="s">
        <v>438</v>
      </c>
      <c r="C1501" t="s">
        <v>1705</v>
      </c>
      <c r="D1501" s="1" t="s">
        <v>541</v>
      </c>
      <c r="E1501" t="s">
        <v>2330</v>
      </c>
      <c r="F1501" t="str">
        <f t="shared" si="29"/>
        <v>RectangularHollowSectionsMetric254x203x7.9</v>
      </c>
      <c r="G1501" s="46">
        <f t="shared" si="30"/>
        <v>36</v>
      </c>
      <c r="H1501">
        <v>0.36</v>
      </c>
      <c r="I1501">
        <v>3</v>
      </c>
      <c r="J1501" t="s">
        <v>1247</v>
      </c>
      <c r="K1501">
        <v>2</v>
      </c>
    </row>
    <row r="1502" spans="2:11" x14ac:dyDescent="0.2">
      <c r="B1502" t="s">
        <v>438</v>
      </c>
      <c r="C1502" t="s">
        <v>1705</v>
      </c>
      <c r="D1502" s="1" t="s">
        <v>542</v>
      </c>
      <c r="E1502" t="s">
        <v>2334</v>
      </c>
      <c r="F1502" t="str">
        <f t="shared" si="29"/>
        <v>RectangularHollowSectionsMetric254x203x6.4</v>
      </c>
      <c r="G1502" s="46">
        <f t="shared" si="30"/>
        <v>36</v>
      </c>
      <c r="H1502">
        <v>0.3</v>
      </c>
      <c r="I1502">
        <v>3</v>
      </c>
      <c r="J1502" t="s">
        <v>1247</v>
      </c>
      <c r="K1502">
        <v>2</v>
      </c>
    </row>
    <row r="1503" spans="2:11" x14ac:dyDescent="0.2">
      <c r="B1503" t="s">
        <v>438</v>
      </c>
      <c r="C1503" t="s">
        <v>1705</v>
      </c>
      <c r="D1503" s="1" t="s">
        <v>543</v>
      </c>
      <c r="E1503" t="s">
        <v>2338</v>
      </c>
      <c r="F1503" t="str">
        <f t="shared" si="29"/>
        <v>RectangularHollowSectionsMetric254x203x4.8</v>
      </c>
      <c r="G1503" s="46">
        <f t="shared" si="30"/>
        <v>36</v>
      </c>
      <c r="H1503">
        <v>0.24</v>
      </c>
      <c r="I1503">
        <v>3</v>
      </c>
      <c r="J1503" t="s">
        <v>1247</v>
      </c>
      <c r="K1503">
        <v>2</v>
      </c>
    </row>
    <row r="1504" spans="2:11" x14ac:dyDescent="0.2">
      <c r="B1504" t="s">
        <v>438</v>
      </c>
      <c r="C1504" t="s">
        <v>1705</v>
      </c>
      <c r="D1504" s="1" t="s">
        <v>544</v>
      </c>
      <c r="E1504" t="s">
        <v>2342</v>
      </c>
      <c r="F1504" t="str">
        <f t="shared" si="29"/>
        <v>RectangularHollowSectionsMetric254x152x15.9</v>
      </c>
      <c r="G1504" s="46">
        <f t="shared" si="30"/>
        <v>36</v>
      </c>
      <c r="H1504">
        <v>0.18</v>
      </c>
      <c r="I1504">
        <v>3</v>
      </c>
      <c r="J1504" t="s">
        <v>1247</v>
      </c>
      <c r="K1504">
        <v>2</v>
      </c>
    </row>
    <row r="1505" spans="2:11" x14ac:dyDescent="0.2">
      <c r="B1505" t="s">
        <v>438</v>
      </c>
      <c r="C1505" t="s">
        <v>1705</v>
      </c>
      <c r="D1505" s="1" t="s">
        <v>545</v>
      </c>
      <c r="E1505" t="s">
        <v>2347</v>
      </c>
      <c r="F1505" t="str">
        <f t="shared" si="29"/>
        <v>RectangularHollowSectionsMetric254x152x12.7</v>
      </c>
      <c r="G1505" s="46">
        <f t="shared" si="30"/>
        <v>31.92</v>
      </c>
      <c r="H1505">
        <v>0.57999999999999996</v>
      </c>
      <c r="I1505">
        <v>2.66</v>
      </c>
      <c r="J1505" t="s">
        <v>1247</v>
      </c>
      <c r="K1505">
        <v>2</v>
      </c>
    </row>
    <row r="1506" spans="2:11" x14ac:dyDescent="0.2">
      <c r="B1506" t="s">
        <v>438</v>
      </c>
      <c r="C1506" t="s">
        <v>1705</v>
      </c>
      <c r="D1506" s="1" t="s">
        <v>546</v>
      </c>
      <c r="E1506" t="s">
        <v>2350</v>
      </c>
      <c r="F1506" t="str">
        <f t="shared" si="29"/>
        <v>RectangularHollowSectionsMetric254x152x9.5</v>
      </c>
      <c r="G1506" s="46">
        <f t="shared" si="30"/>
        <v>31.92</v>
      </c>
      <c r="H1506">
        <v>0.47</v>
      </c>
      <c r="I1506">
        <v>2.66</v>
      </c>
      <c r="J1506" t="s">
        <v>1247</v>
      </c>
      <c r="K1506">
        <v>2</v>
      </c>
    </row>
    <row r="1507" spans="2:11" x14ac:dyDescent="0.2">
      <c r="B1507" t="s">
        <v>438</v>
      </c>
      <c r="C1507" t="s">
        <v>1705</v>
      </c>
      <c r="D1507" s="1" t="s">
        <v>547</v>
      </c>
      <c r="E1507" t="s">
        <v>2353</v>
      </c>
      <c r="F1507" t="str">
        <f t="shared" si="29"/>
        <v>RectangularHollowSectionsMetric254x152x7.9</v>
      </c>
      <c r="G1507" s="46">
        <f t="shared" si="30"/>
        <v>31.92</v>
      </c>
      <c r="H1507">
        <v>0.36</v>
      </c>
      <c r="I1507">
        <v>2.66</v>
      </c>
      <c r="J1507" t="s">
        <v>1247</v>
      </c>
      <c r="K1507">
        <v>2</v>
      </c>
    </row>
    <row r="1508" spans="2:11" x14ac:dyDescent="0.2">
      <c r="B1508" t="s">
        <v>438</v>
      </c>
      <c r="C1508" t="s">
        <v>1705</v>
      </c>
      <c r="D1508" s="1" t="s">
        <v>548</v>
      </c>
      <c r="E1508" t="s">
        <v>2356</v>
      </c>
      <c r="F1508" t="str">
        <f t="shared" si="29"/>
        <v>RectangularHollowSectionsMetric254x152x6.4</v>
      </c>
      <c r="G1508" s="46">
        <f t="shared" si="30"/>
        <v>31.92</v>
      </c>
      <c r="H1508">
        <v>0.3</v>
      </c>
      <c r="I1508">
        <v>2.66</v>
      </c>
      <c r="J1508" t="s">
        <v>1247</v>
      </c>
      <c r="K1508">
        <v>2</v>
      </c>
    </row>
    <row r="1509" spans="2:11" x14ac:dyDescent="0.2">
      <c r="B1509" t="s">
        <v>438</v>
      </c>
      <c r="C1509" t="s">
        <v>1705</v>
      </c>
      <c r="D1509" s="1" t="s">
        <v>549</v>
      </c>
      <c r="E1509" t="s">
        <v>2360</v>
      </c>
      <c r="F1509" t="str">
        <f t="shared" si="29"/>
        <v>RectangularHollowSectionsMetric254x152x4.8</v>
      </c>
      <c r="G1509" s="46">
        <f t="shared" si="30"/>
        <v>31.92</v>
      </c>
      <c r="H1509">
        <v>0.24</v>
      </c>
      <c r="I1509">
        <v>2.66</v>
      </c>
      <c r="J1509" t="s">
        <v>1247</v>
      </c>
      <c r="K1509">
        <v>2</v>
      </c>
    </row>
    <row r="1510" spans="2:11" x14ac:dyDescent="0.2">
      <c r="B1510" t="s">
        <v>438</v>
      </c>
      <c r="C1510" t="s">
        <v>1705</v>
      </c>
      <c r="D1510" s="1" t="s">
        <v>550</v>
      </c>
      <c r="E1510" t="s">
        <v>2364</v>
      </c>
      <c r="F1510" t="str">
        <f t="shared" si="29"/>
        <v>RectangularHollowSectionsMetric254x127x9.5</v>
      </c>
      <c r="G1510" s="46">
        <f t="shared" si="30"/>
        <v>31.92</v>
      </c>
      <c r="H1510">
        <v>0.18</v>
      </c>
      <c r="I1510">
        <v>2.66</v>
      </c>
      <c r="J1510" t="s">
        <v>1247</v>
      </c>
      <c r="K1510">
        <v>2</v>
      </c>
    </row>
    <row r="1511" spans="2:11" x14ac:dyDescent="0.2">
      <c r="B1511" t="s">
        <v>438</v>
      </c>
      <c r="C1511" t="s">
        <v>1705</v>
      </c>
      <c r="D1511" s="1" t="s">
        <v>551</v>
      </c>
      <c r="E1511" t="s">
        <v>2368</v>
      </c>
      <c r="F1511" t="str">
        <f t="shared" si="29"/>
        <v>RectangularHollowSectionsMetric254x127x7.9</v>
      </c>
      <c r="G1511" s="46">
        <f t="shared" si="30"/>
        <v>28.799999999999997</v>
      </c>
      <c r="H1511">
        <v>0.36</v>
      </c>
      <c r="I1511">
        <v>2.4</v>
      </c>
      <c r="J1511" t="s">
        <v>1247</v>
      </c>
      <c r="K1511">
        <v>2</v>
      </c>
    </row>
    <row r="1512" spans="2:11" x14ac:dyDescent="0.2">
      <c r="B1512" t="s">
        <v>438</v>
      </c>
      <c r="C1512" t="s">
        <v>1705</v>
      </c>
      <c r="D1512" s="1" t="s">
        <v>552</v>
      </c>
      <c r="E1512" t="s">
        <v>2371</v>
      </c>
      <c r="F1512" t="str">
        <f t="shared" si="29"/>
        <v>RectangularHollowSectionsMetric254x127x6.4</v>
      </c>
      <c r="G1512" s="46">
        <f t="shared" si="30"/>
        <v>29.04</v>
      </c>
      <c r="H1512">
        <v>0.3</v>
      </c>
      <c r="I1512">
        <v>2.42</v>
      </c>
      <c r="J1512" t="s">
        <v>1247</v>
      </c>
      <c r="K1512">
        <v>2</v>
      </c>
    </row>
    <row r="1513" spans="2:11" x14ac:dyDescent="0.2">
      <c r="B1513" t="s">
        <v>438</v>
      </c>
      <c r="C1513" t="s">
        <v>1705</v>
      </c>
      <c r="D1513" s="1" t="s">
        <v>553</v>
      </c>
      <c r="E1513" t="s">
        <v>2375</v>
      </c>
      <c r="F1513" t="str">
        <f t="shared" si="29"/>
        <v>RectangularHollowSectionsMetric254x127x4.8</v>
      </c>
      <c r="G1513" s="46">
        <f t="shared" si="30"/>
        <v>29.160000000000004</v>
      </c>
      <c r="H1513">
        <v>0.24</v>
      </c>
      <c r="I1513">
        <v>2.4300000000000002</v>
      </c>
      <c r="J1513" t="s">
        <v>1247</v>
      </c>
      <c r="K1513">
        <v>2</v>
      </c>
    </row>
    <row r="1514" spans="2:11" x14ac:dyDescent="0.2">
      <c r="B1514" t="s">
        <v>438</v>
      </c>
      <c r="C1514" t="s">
        <v>1705</v>
      </c>
      <c r="D1514" s="1" t="s">
        <v>554</v>
      </c>
      <c r="E1514" t="s">
        <v>2379</v>
      </c>
      <c r="F1514" t="str">
        <f t="shared" si="29"/>
        <v>RectangularHollowSectionsMetric254x102x15.9</v>
      </c>
      <c r="G1514" s="46">
        <f t="shared" si="30"/>
        <v>29.400000000000002</v>
      </c>
      <c r="H1514">
        <v>0.18</v>
      </c>
      <c r="I1514">
        <v>2.4500000000000002</v>
      </c>
      <c r="J1514" t="s">
        <v>1247</v>
      </c>
      <c r="K1514">
        <v>2</v>
      </c>
    </row>
    <row r="1515" spans="2:11" x14ac:dyDescent="0.2">
      <c r="B1515" t="s">
        <v>438</v>
      </c>
      <c r="C1515" t="s">
        <v>1705</v>
      </c>
      <c r="D1515" s="1" t="s">
        <v>555</v>
      </c>
      <c r="E1515" t="s">
        <v>2383</v>
      </c>
      <c r="F1515" t="str">
        <f t="shared" si="29"/>
        <v>RectangularHollowSectionsMetric254x102x12.7</v>
      </c>
      <c r="G1515" s="46">
        <f t="shared" si="30"/>
        <v>26.04</v>
      </c>
      <c r="H1515">
        <v>0.57999999999999996</v>
      </c>
      <c r="I1515">
        <v>2.17</v>
      </c>
      <c r="J1515" t="s">
        <v>1247</v>
      </c>
      <c r="K1515">
        <v>2</v>
      </c>
    </row>
    <row r="1516" spans="2:11" x14ac:dyDescent="0.2">
      <c r="B1516" t="s">
        <v>438</v>
      </c>
      <c r="C1516" t="s">
        <v>1705</v>
      </c>
      <c r="D1516" s="1" t="s">
        <v>556</v>
      </c>
      <c r="E1516" t="s">
        <v>2386</v>
      </c>
      <c r="F1516" t="str">
        <f t="shared" si="29"/>
        <v>RectangularHollowSectionsMetric254x102x9.5</v>
      </c>
      <c r="G1516" s="46">
        <f t="shared" si="30"/>
        <v>26.400000000000002</v>
      </c>
      <c r="H1516">
        <v>0.47</v>
      </c>
      <c r="I1516">
        <v>2.2000000000000002</v>
      </c>
      <c r="J1516" t="s">
        <v>1247</v>
      </c>
      <c r="K1516">
        <v>2</v>
      </c>
    </row>
    <row r="1517" spans="2:11" x14ac:dyDescent="0.2">
      <c r="B1517" t="s">
        <v>438</v>
      </c>
      <c r="C1517" t="s">
        <v>1705</v>
      </c>
      <c r="D1517" s="1" t="s">
        <v>557</v>
      </c>
      <c r="E1517" t="s">
        <v>2390</v>
      </c>
      <c r="F1517" t="str">
        <f t="shared" si="29"/>
        <v>RectangularHollowSectionsMetric254x102x7.9</v>
      </c>
      <c r="G1517" s="46">
        <f t="shared" si="30"/>
        <v>26.759999999999998</v>
      </c>
      <c r="H1517">
        <v>0.36</v>
      </c>
      <c r="I1517">
        <v>2.23</v>
      </c>
      <c r="J1517" t="s">
        <v>1247</v>
      </c>
      <c r="K1517">
        <v>2</v>
      </c>
    </row>
    <row r="1518" spans="2:11" x14ac:dyDescent="0.2">
      <c r="B1518" t="s">
        <v>438</v>
      </c>
      <c r="C1518" t="s">
        <v>1705</v>
      </c>
      <c r="D1518" s="1" t="s">
        <v>558</v>
      </c>
      <c r="E1518" t="s">
        <v>2394</v>
      </c>
      <c r="F1518" t="str">
        <f t="shared" si="29"/>
        <v>RectangularHollowSectionsMetric254x102x6.4</v>
      </c>
      <c r="G1518" s="46">
        <f t="shared" si="30"/>
        <v>27</v>
      </c>
      <c r="H1518">
        <v>0.3</v>
      </c>
      <c r="I1518">
        <v>2.25</v>
      </c>
      <c r="J1518" t="s">
        <v>1247</v>
      </c>
      <c r="K1518">
        <v>2</v>
      </c>
    </row>
    <row r="1519" spans="2:11" x14ac:dyDescent="0.2">
      <c r="B1519" t="s">
        <v>438</v>
      </c>
      <c r="C1519" t="s">
        <v>1705</v>
      </c>
      <c r="D1519" s="1" t="s">
        <v>559</v>
      </c>
      <c r="E1519" t="s">
        <v>2398</v>
      </c>
      <c r="F1519" t="str">
        <f t="shared" si="29"/>
        <v>RectangularHollowSectionsMetric254x102x4.8</v>
      </c>
      <c r="G1519" s="46">
        <f t="shared" si="30"/>
        <v>27.240000000000002</v>
      </c>
      <c r="H1519">
        <v>0.24</v>
      </c>
      <c r="I1519">
        <v>2.27</v>
      </c>
      <c r="J1519" t="s">
        <v>1247</v>
      </c>
      <c r="K1519">
        <v>2</v>
      </c>
    </row>
    <row r="1520" spans="2:11" x14ac:dyDescent="0.2">
      <c r="B1520" t="s">
        <v>438</v>
      </c>
      <c r="C1520" t="s">
        <v>1705</v>
      </c>
      <c r="D1520" s="1" t="s">
        <v>560</v>
      </c>
      <c r="E1520" t="s">
        <v>2402</v>
      </c>
      <c r="F1520" t="str">
        <f t="shared" si="29"/>
        <v>RectangularHollowSectionsMetric254x89x4.8</v>
      </c>
      <c r="G1520" s="46">
        <f t="shared" si="30"/>
        <v>27.36</v>
      </c>
      <c r="H1520">
        <v>0.18</v>
      </c>
      <c r="I1520">
        <v>2.2799999999999998</v>
      </c>
      <c r="J1520" t="s">
        <v>1247</v>
      </c>
      <c r="K1520">
        <v>2</v>
      </c>
    </row>
    <row r="1521" spans="2:11" x14ac:dyDescent="0.2">
      <c r="B1521" t="s">
        <v>438</v>
      </c>
      <c r="C1521" t="s">
        <v>1705</v>
      </c>
      <c r="D1521" s="1" t="s">
        <v>561</v>
      </c>
      <c r="E1521" t="s">
        <v>2406</v>
      </c>
      <c r="F1521" t="str">
        <f t="shared" si="29"/>
        <v>RectangularHollowSectionsMetric254x76x9.5</v>
      </c>
      <c r="G1521" s="46">
        <f t="shared" si="30"/>
        <v>26.400000000000002</v>
      </c>
      <c r="H1521">
        <v>0.18</v>
      </c>
      <c r="I1521">
        <v>2.2000000000000002</v>
      </c>
      <c r="J1521" t="s">
        <v>1247</v>
      </c>
      <c r="K1521">
        <v>2</v>
      </c>
    </row>
    <row r="1522" spans="2:11" x14ac:dyDescent="0.2">
      <c r="B1522" t="s">
        <v>438</v>
      </c>
      <c r="C1522" t="s">
        <v>1705</v>
      </c>
      <c r="D1522" s="1" t="s">
        <v>562</v>
      </c>
      <c r="E1522" t="s">
        <v>2409</v>
      </c>
      <c r="F1522" t="str">
        <f t="shared" si="29"/>
        <v>RectangularHollowSectionsMetric254x76x7.9</v>
      </c>
      <c r="G1522" s="46">
        <f t="shared" si="30"/>
        <v>24.839999999999996</v>
      </c>
      <c r="H1522">
        <v>0.36</v>
      </c>
      <c r="I1522">
        <v>2.0699999999999998</v>
      </c>
      <c r="J1522" t="s">
        <v>1247</v>
      </c>
      <c r="K1522">
        <v>2</v>
      </c>
    </row>
    <row r="1523" spans="2:11" x14ac:dyDescent="0.2">
      <c r="B1523" t="s">
        <v>438</v>
      </c>
      <c r="C1523" t="s">
        <v>1705</v>
      </c>
      <c r="D1523" s="1" t="s">
        <v>563</v>
      </c>
      <c r="E1523" t="s">
        <v>2412</v>
      </c>
      <c r="F1523" t="str">
        <f t="shared" si="29"/>
        <v>RectangularHollowSectionsMetric254x76x6.4</v>
      </c>
      <c r="G1523" s="46">
        <f t="shared" si="30"/>
        <v>24.96</v>
      </c>
      <c r="H1523">
        <v>0.3</v>
      </c>
      <c r="I1523">
        <v>2.08</v>
      </c>
      <c r="J1523" t="s">
        <v>1247</v>
      </c>
      <c r="K1523">
        <v>2</v>
      </c>
    </row>
    <row r="1524" spans="2:11" x14ac:dyDescent="0.2">
      <c r="B1524" t="s">
        <v>438</v>
      </c>
      <c r="C1524" t="s">
        <v>1705</v>
      </c>
      <c r="D1524" s="1" t="s">
        <v>564</v>
      </c>
      <c r="E1524" t="s">
        <v>2416</v>
      </c>
      <c r="F1524" t="str">
        <f t="shared" si="29"/>
        <v>RectangularHollowSectionsMetric254x76x4.8</v>
      </c>
      <c r="G1524" s="46">
        <f t="shared" si="30"/>
        <v>25.200000000000003</v>
      </c>
      <c r="H1524">
        <v>0.24</v>
      </c>
      <c r="I1524">
        <v>2.1</v>
      </c>
      <c r="J1524" t="s">
        <v>1247</v>
      </c>
      <c r="K1524">
        <v>2</v>
      </c>
    </row>
    <row r="1525" spans="2:11" x14ac:dyDescent="0.2">
      <c r="B1525" t="s">
        <v>438</v>
      </c>
      <c r="C1525" t="s">
        <v>1705</v>
      </c>
      <c r="D1525" s="1" t="s">
        <v>565</v>
      </c>
      <c r="E1525" t="s">
        <v>2419</v>
      </c>
      <c r="F1525" t="str">
        <f t="shared" si="29"/>
        <v>RectangularHollowSectionsMetric254x76x3.2</v>
      </c>
      <c r="G1525" s="46">
        <f t="shared" si="30"/>
        <v>25.44</v>
      </c>
      <c r="H1525">
        <v>0.18</v>
      </c>
      <c r="I1525">
        <v>2.12</v>
      </c>
      <c r="J1525" t="s">
        <v>1247</v>
      </c>
      <c r="K1525">
        <v>2</v>
      </c>
    </row>
    <row r="1526" spans="2:11" x14ac:dyDescent="0.2">
      <c r="B1526" t="s">
        <v>438</v>
      </c>
      <c r="C1526" t="s">
        <v>1705</v>
      </c>
      <c r="D1526" s="1" t="s">
        <v>566</v>
      </c>
      <c r="E1526" t="s">
        <v>2423</v>
      </c>
      <c r="F1526" t="str">
        <f t="shared" si="29"/>
        <v>RectangularHollowSectionsMetric254x51x9.5</v>
      </c>
      <c r="G1526" s="46">
        <f t="shared" si="30"/>
        <v>25.56</v>
      </c>
      <c r="H1526">
        <v>0.12</v>
      </c>
      <c r="I1526">
        <v>2.13</v>
      </c>
      <c r="J1526" t="s">
        <v>1247</v>
      </c>
      <c r="K1526">
        <v>2</v>
      </c>
    </row>
    <row r="1527" spans="2:11" x14ac:dyDescent="0.2">
      <c r="B1527" t="s">
        <v>438</v>
      </c>
      <c r="C1527" t="s">
        <v>1705</v>
      </c>
      <c r="D1527" s="1" t="s">
        <v>567</v>
      </c>
      <c r="E1527" t="s">
        <v>2427</v>
      </c>
      <c r="F1527" t="str">
        <f t="shared" ref="F1527:F1590" si="31">SUBSTITUTE(B1527&amp;C1527&amp;E1527," ","")</f>
        <v>RectangularHollowSectionsMetric254x51x7.9</v>
      </c>
      <c r="G1527" s="46">
        <f t="shared" si="30"/>
        <v>22.799999999999997</v>
      </c>
      <c r="H1527">
        <v>0.36</v>
      </c>
      <c r="I1527">
        <v>1.9</v>
      </c>
      <c r="J1527" t="s">
        <v>1247</v>
      </c>
      <c r="K1527">
        <v>2</v>
      </c>
    </row>
    <row r="1528" spans="2:11" x14ac:dyDescent="0.2">
      <c r="B1528" t="s">
        <v>438</v>
      </c>
      <c r="C1528" t="s">
        <v>1705</v>
      </c>
      <c r="D1528" s="1" t="s">
        <v>568</v>
      </c>
      <c r="E1528" t="s">
        <v>2431</v>
      </c>
      <c r="F1528" t="str">
        <f t="shared" si="31"/>
        <v>RectangularHollowSectionsMetric254x51x6.4</v>
      </c>
      <c r="G1528" s="46">
        <f t="shared" ref="G1528:G1591" si="32">I1528*12</f>
        <v>23.04</v>
      </c>
      <c r="H1528">
        <v>0.3</v>
      </c>
      <c r="I1528">
        <v>1.92</v>
      </c>
      <c r="J1528" t="s">
        <v>1247</v>
      </c>
      <c r="K1528">
        <v>2</v>
      </c>
    </row>
    <row r="1529" spans="2:11" x14ac:dyDescent="0.2">
      <c r="B1529" t="s">
        <v>438</v>
      </c>
      <c r="C1529" t="s">
        <v>1705</v>
      </c>
      <c r="D1529" s="1" t="s">
        <v>569</v>
      </c>
      <c r="E1529" t="s">
        <v>2434</v>
      </c>
      <c r="F1529" t="str">
        <f t="shared" si="31"/>
        <v>RectangularHollowSectionsMetric254x51x4.8</v>
      </c>
      <c r="G1529" s="46">
        <f t="shared" si="32"/>
        <v>23.16</v>
      </c>
      <c r="H1529">
        <v>0.24</v>
      </c>
      <c r="I1529">
        <v>1.93</v>
      </c>
      <c r="J1529" t="s">
        <v>1247</v>
      </c>
      <c r="K1529">
        <v>2</v>
      </c>
    </row>
    <row r="1530" spans="2:11" x14ac:dyDescent="0.2">
      <c r="B1530" t="s">
        <v>438</v>
      </c>
      <c r="C1530" t="s">
        <v>1705</v>
      </c>
      <c r="D1530" s="1" t="s">
        <v>570</v>
      </c>
      <c r="E1530" t="s">
        <v>2437</v>
      </c>
      <c r="F1530" t="str">
        <f t="shared" si="31"/>
        <v>RectangularHollowSectionsMetric229x178x15.9</v>
      </c>
      <c r="G1530" s="46">
        <f t="shared" si="32"/>
        <v>23.4</v>
      </c>
      <c r="H1530">
        <v>0.18</v>
      </c>
      <c r="I1530">
        <v>1.95</v>
      </c>
      <c r="J1530" t="s">
        <v>1247</v>
      </c>
      <c r="K1530">
        <v>2</v>
      </c>
    </row>
    <row r="1531" spans="2:11" x14ac:dyDescent="0.2">
      <c r="B1531" t="s">
        <v>438</v>
      </c>
      <c r="C1531" t="s">
        <v>1705</v>
      </c>
      <c r="D1531" s="1" t="s">
        <v>571</v>
      </c>
      <c r="E1531" t="s">
        <v>2440</v>
      </c>
      <c r="F1531" t="str">
        <f t="shared" si="31"/>
        <v>RectangularHollowSectionsMetric229x178x12.7</v>
      </c>
      <c r="G1531" s="46">
        <f t="shared" si="32"/>
        <v>30</v>
      </c>
      <c r="H1531">
        <v>0.57999999999999996</v>
      </c>
      <c r="I1531">
        <v>2.5</v>
      </c>
      <c r="J1531" t="s">
        <v>1247</v>
      </c>
      <c r="K1531">
        <v>2</v>
      </c>
    </row>
    <row r="1532" spans="2:11" x14ac:dyDescent="0.2">
      <c r="B1532" t="s">
        <v>438</v>
      </c>
      <c r="C1532" t="s">
        <v>1705</v>
      </c>
      <c r="D1532" s="1" t="s">
        <v>572</v>
      </c>
      <c r="E1532" t="s">
        <v>2443</v>
      </c>
      <c r="F1532" t="str">
        <f t="shared" si="31"/>
        <v>RectangularHollowSectionsMetric229x178x9.5</v>
      </c>
      <c r="G1532" s="46">
        <f t="shared" si="32"/>
        <v>30.36</v>
      </c>
      <c r="H1532">
        <v>0.47</v>
      </c>
      <c r="I1532">
        <v>2.5299999999999998</v>
      </c>
      <c r="J1532" t="s">
        <v>1247</v>
      </c>
      <c r="K1532">
        <v>2</v>
      </c>
    </row>
    <row r="1533" spans="2:11" x14ac:dyDescent="0.2">
      <c r="B1533" t="s">
        <v>438</v>
      </c>
      <c r="C1533" t="s">
        <v>1705</v>
      </c>
      <c r="D1533" s="1" t="s">
        <v>573</v>
      </c>
      <c r="E1533" t="s">
        <v>2447</v>
      </c>
      <c r="F1533" t="str">
        <f t="shared" si="31"/>
        <v>RectangularHollowSectionsMetric229x178x7.9</v>
      </c>
      <c r="G1533" s="46">
        <f t="shared" si="32"/>
        <v>30.839999999999996</v>
      </c>
      <c r="H1533">
        <v>0.36</v>
      </c>
      <c r="I1533">
        <v>2.57</v>
      </c>
      <c r="J1533" t="s">
        <v>1247</v>
      </c>
      <c r="K1533">
        <v>2</v>
      </c>
    </row>
    <row r="1534" spans="2:11" x14ac:dyDescent="0.2">
      <c r="B1534" t="s">
        <v>438</v>
      </c>
      <c r="C1534" t="s">
        <v>1705</v>
      </c>
      <c r="D1534" s="1" t="s">
        <v>574</v>
      </c>
      <c r="E1534" t="s">
        <v>2451</v>
      </c>
      <c r="F1534" t="str">
        <f t="shared" si="31"/>
        <v>RectangularHollowSectionsMetric229x178x6.4</v>
      </c>
      <c r="G1534" s="46">
        <f t="shared" si="32"/>
        <v>30.96</v>
      </c>
      <c r="H1534">
        <v>0.3</v>
      </c>
      <c r="I1534">
        <v>2.58</v>
      </c>
      <c r="J1534" t="s">
        <v>1247</v>
      </c>
      <c r="K1534">
        <v>2</v>
      </c>
    </row>
    <row r="1535" spans="2:11" x14ac:dyDescent="0.2">
      <c r="B1535" t="s">
        <v>438</v>
      </c>
      <c r="C1535" t="s">
        <v>1705</v>
      </c>
      <c r="D1535" s="1" t="s">
        <v>575</v>
      </c>
      <c r="E1535" t="s">
        <v>2454</v>
      </c>
      <c r="F1535" t="str">
        <f t="shared" si="31"/>
        <v>RectangularHollowSectionsMetric229x178x4.8</v>
      </c>
      <c r="G1535" s="46">
        <f t="shared" si="32"/>
        <v>31.200000000000003</v>
      </c>
      <c r="H1535">
        <v>0.24</v>
      </c>
      <c r="I1535">
        <v>2.6</v>
      </c>
      <c r="J1535" t="s">
        <v>1247</v>
      </c>
      <c r="K1535">
        <v>2</v>
      </c>
    </row>
    <row r="1536" spans="2:11" x14ac:dyDescent="0.2">
      <c r="B1536" t="s">
        <v>438</v>
      </c>
      <c r="C1536" t="s">
        <v>1705</v>
      </c>
      <c r="D1536" s="1" t="s">
        <v>576</v>
      </c>
      <c r="E1536" t="s">
        <v>2458</v>
      </c>
      <c r="F1536" t="str">
        <f t="shared" si="31"/>
        <v>RectangularHollowSectionsMetric229x127x15.9</v>
      </c>
      <c r="G1536" s="46">
        <f t="shared" si="32"/>
        <v>31.44</v>
      </c>
      <c r="H1536">
        <v>0.18</v>
      </c>
      <c r="I1536">
        <v>2.62</v>
      </c>
      <c r="J1536" t="s">
        <v>1247</v>
      </c>
      <c r="K1536">
        <v>2</v>
      </c>
    </row>
    <row r="1537" spans="2:11" x14ac:dyDescent="0.2">
      <c r="B1537" t="s">
        <v>438</v>
      </c>
      <c r="C1537" t="s">
        <v>1705</v>
      </c>
      <c r="D1537" s="1" t="s">
        <v>577</v>
      </c>
      <c r="E1537" t="s">
        <v>2462</v>
      </c>
      <c r="F1537" t="str">
        <f t="shared" si="31"/>
        <v>RectangularHollowSectionsMetric229x127x12.7</v>
      </c>
      <c r="G1537" s="46">
        <f t="shared" si="32"/>
        <v>27.96</v>
      </c>
      <c r="H1537">
        <v>0.57999999999999996</v>
      </c>
      <c r="I1537">
        <v>2.33</v>
      </c>
      <c r="J1537" t="s">
        <v>1247</v>
      </c>
      <c r="K1537">
        <v>2</v>
      </c>
    </row>
    <row r="1538" spans="2:11" x14ac:dyDescent="0.2">
      <c r="B1538" t="s">
        <v>438</v>
      </c>
      <c r="C1538" t="s">
        <v>1705</v>
      </c>
      <c r="D1538" s="1" t="s">
        <v>578</v>
      </c>
      <c r="E1538" t="s">
        <v>2466</v>
      </c>
      <c r="F1538" t="str">
        <f t="shared" si="31"/>
        <v>RectangularHollowSectionsMetric229x127x9.5</v>
      </c>
      <c r="G1538" s="46">
        <f t="shared" si="32"/>
        <v>27.96</v>
      </c>
      <c r="H1538">
        <v>0.47</v>
      </c>
      <c r="I1538">
        <v>2.33</v>
      </c>
      <c r="J1538" t="s">
        <v>1247</v>
      </c>
      <c r="K1538">
        <v>2</v>
      </c>
    </row>
    <row r="1539" spans="2:11" x14ac:dyDescent="0.2">
      <c r="B1539" t="s">
        <v>438</v>
      </c>
      <c r="C1539" t="s">
        <v>1705</v>
      </c>
      <c r="D1539" s="1" t="s">
        <v>579</v>
      </c>
      <c r="E1539" t="s">
        <v>2470</v>
      </c>
      <c r="F1539" t="str">
        <f t="shared" si="31"/>
        <v>RectangularHollowSectionsMetric229x127x7.9</v>
      </c>
      <c r="G1539" s="46">
        <f t="shared" si="32"/>
        <v>27.96</v>
      </c>
      <c r="H1539">
        <v>0.36</v>
      </c>
      <c r="I1539">
        <v>2.33</v>
      </c>
      <c r="J1539" t="s">
        <v>1247</v>
      </c>
      <c r="K1539">
        <v>2</v>
      </c>
    </row>
    <row r="1540" spans="2:11" x14ac:dyDescent="0.2">
      <c r="B1540" t="s">
        <v>438</v>
      </c>
      <c r="C1540" t="s">
        <v>1705</v>
      </c>
      <c r="D1540" s="1" t="s">
        <v>580</v>
      </c>
      <c r="E1540" t="s">
        <v>2473</v>
      </c>
      <c r="F1540" t="str">
        <f t="shared" si="31"/>
        <v>RectangularHollowSectionsMetric229x127x6.4</v>
      </c>
      <c r="G1540" s="46">
        <f t="shared" si="32"/>
        <v>27.96</v>
      </c>
      <c r="H1540">
        <v>0.3</v>
      </c>
      <c r="I1540">
        <v>2.33</v>
      </c>
      <c r="J1540" t="s">
        <v>1247</v>
      </c>
      <c r="K1540">
        <v>2</v>
      </c>
    </row>
    <row r="1541" spans="2:11" x14ac:dyDescent="0.2">
      <c r="B1541" t="s">
        <v>438</v>
      </c>
      <c r="C1541" t="s">
        <v>1705</v>
      </c>
      <c r="D1541" s="1" t="s">
        <v>581</v>
      </c>
      <c r="E1541" t="s">
        <v>2475</v>
      </c>
      <c r="F1541" t="str">
        <f t="shared" si="31"/>
        <v>RectangularHollowSectionsMetric229x127x4.8</v>
      </c>
      <c r="G1541" s="46">
        <f t="shared" si="32"/>
        <v>27.96</v>
      </c>
      <c r="H1541">
        <v>0.24</v>
      </c>
      <c r="I1541">
        <v>2.33</v>
      </c>
      <c r="J1541" t="s">
        <v>1247</v>
      </c>
      <c r="K1541">
        <v>2</v>
      </c>
    </row>
    <row r="1542" spans="2:11" x14ac:dyDescent="0.2">
      <c r="B1542" t="s">
        <v>438</v>
      </c>
      <c r="C1542" t="s">
        <v>1705</v>
      </c>
      <c r="D1542" s="1" t="s">
        <v>582</v>
      </c>
      <c r="E1542" t="s">
        <v>2477</v>
      </c>
      <c r="F1542" t="str">
        <f t="shared" si="31"/>
        <v>RectangularHollowSectionsMetric229x76x12.7</v>
      </c>
      <c r="G1542" s="46">
        <f t="shared" si="32"/>
        <v>27.96</v>
      </c>
      <c r="H1542">
        <v>0.18</v>
      </c>
      <c r="I1542">
        <v>2.33</v>
      </c>
      <c r="J1542" t="s">
        <v>1247</v>
      </c>
      <c r="K1542">
        <v>2</v>
      </c>
    </row>
    <row r="1543" spans="2:11" x14ac:dyDescent="0.2">
      <c r="B1543" t="s">
        <v>438</v>
      </c>
      <c r="C1543" t="s">
        <v>1705</v>
      </c>
      <c r="D1543" s="1" t="s">
        <v>583</v>
      </c>
      <c r="E1543" t="s">
        <v>2480</v>
      </c>
      <c r="F1543" t="str">
        <f t="shared" si="31"/>
        <v>RectangularHollowSectionsMetric229x76x9.5</v>
      </c>
      <c r="G1543" s="46">
        <f t="shared" si="32"/>
        <v>22.44</v>
      </c>
      <c r="H1543">
        <v>0.47</v>
      </c>
      <c r="I1543">
        <v>1.87</v>
      </c>
      <c r="J1543" t="s">
        <v>1247</v>
      </c>
      <c r="K1543">
        <v>2</v>
      </c>
    </row>
    <row r="1544" spans="2:11" x14ac:dyDescent="0.2">
      <c r="B1544" t="s">
        <v>438</v>
      </c>
      <c r="C1544" t="s">
        <v>1705</v>
      </c>
      <c r="D1544" s="1" t="s">
        <v>584</v>
      </c>
      <c r="E1544" t="s">
        <v>2483</v>
      </c>
      <c r="F1544" t="str">
        <f t="shared" si="31"/>
        <v>RectangularHollowSectionsMetric229x76x7.9</v>
      </c>
      <c r="G1544" s="46">
        <f t="shared" si="32"/>
        <v>22.799999999999997</v>
      </c>
      <c r="H1544">
        <v>0.36</v>
      </c>
      <c r="I1544">
        <v>1.9</v>
      </c>
      <c r="J1544" t="s">
        <v>1247</v>
      </c>
      <c r="K1544">
        <v>2</v>
      </c>
    </row>
    <row r="1545" spans="2:11" x14ac:dyDescent="0.2">
      <c r="B1545" t="s">
        <v>438</v>
      </c>
      <c r="C1545" t="s">
        <v>1705</v>
      </c>
      <c r="D1545" s="1" t="s">
        <v>585</v>
      </c>
      <c r="E1545" t="s">
        <v>2485</v>
      </c>
      <c r="F1545" t="str">
        <f t="shared" si="31"/>
        <v>RectangularHollowSectionsMetric229x76x6.4</v>
      </c>
      <c r="G1545" s="46">
        <f t="shared" si="32"/>
        <v>23.04</v>
      </c>
      <c r="H1545">
        <v>0.3</v>
      </c>
      <c r="I1545">
        <v>1.92</v>
      </c>
      <c r="J1545" t="s">
        <v>1247</v>
      </c>
      <c r="K1545">
        <v>2</v>
      </c>
    </row>
    <row r="1546" spans="2:11" x14ac:dyDescent="0.2">
      <c r="B1546" t="s">
        <v>438</v>
      </c>
      <c r="C1546" t="s">
        <v>1705</v>
      </c>
      <c r="D1546" s="1" t="s">
        <v>586</v>
      </c>
      <c r="E1546" t="s">
        <v>2488</v>
      </c>
      <c r="F1546" t="str">
        <f t="shared" si="31"/>
        <v>RectangularHollowSectionsMetric229x76x4.8</v>
      </c>
      <c r="G1546" s="46">
        <f t="shared" si="32"/>
        <v>23.16</v>
      </c>
      <c r="H1546">
        <v>0.24</v>
      </c>
      <c r="I1546">
        <v>1.93</v>
      </c>
      <c r="J1546" t="s">
        <v>1247</v>
      </c>
      <c r="K1546">
        <v>2</v>
      </c>
    </row>
    <row r="1547" spans="2:11" x14ac:dyDescent="0.2">
      <c r="B1547" t="s">
        <v>438</v>
      </c>
      <c r="C1547" t="s">
        <v>1705</v>
      </c>
      <c r="D1547" s="1" t="s">
        <v>587</v>
      </c>
      <c r="E1547" t="s">
        <v>2491</v>
      </c>
      <c r="F1547" t="str">
        <f t="shared" si="31"/>
        <v>RectangularHollowSectionsMetric203x152x15.9</v>
      </c>
      <c r="G1547" s="46">
        <f t="shared" si="32"/>
        <v>23.4</v>
      </c>
      <c r="H1547">
        <v>0.18</v>
      </c>
      <c r="I1547">
        <v>1.95</v>
      </c>
      <c r="J1547" t="s">
        <v>1247</v>
      </c>
      <c r="K1547">
        <v>2</v>
      </c>
    </row>
    <row r="1548" spans="2:11" x14ac:dyDescent="0.2">
      <c r="B1548" t="s">
        <v>438</v>
      </c>
      <c r="C1548" t="s">
        <v>1705</v>
      </c>
      <c r="D1548" s="1" t="s">
        <v>588</v>
      </c>
      <c r="E1548" t="s">
        <v>2493</v>
      </c>
      <c r="F1548" t="str">
        <f t="shared" si="31"/>
        <v>RectangularHollowSectionsMetric203x152x12.7</v>
      </c>
      <c r="G1548" s="46">
        <f t="shared" si="32"/>
        <v>27.96</v>
      </c>
      <c r="H1548">
        <v>0.57999999999999996</v>
      </c>
      <c r="I1548">
        <v>2.33</v>
      </c>
      <c r="J1548" t="s">
        <v>1247</v>
      </c>
      <c r="K1548">
        <v>2</v>
      </c>
    </row>
    <row r="1549" spans="2:11" x14ac:dyDescent="0.2">
      <c r="B1549" t="s">
        <v>438</v>
      </c>
      <c r="C1549" t="s">
        <v>1705</v>
      </c>
      <c r="D1549" s="1" t="s">
        <v>589</v>
      </c>
      <c r="E1549" t="s">
        <v>2496</v>
      </c>
      <c r="F1549" t="str">
        <f t="shared" si="31"/>
        <v>RectangularHollowSectionsMetric203x152x9.5</v>
      </c>
      <c r="G1549" s="46">
        <f t="shared" si="32"/>
        <v>27.96</v>
      </c>
      <c r="H1549">
        <v>0.47</v>
      </c>
      <c r="I1549">
        <v>2.33</v>
      </c>
      <c r="J1549" t="s">
        <v>1247</v>
      </c>
      <c r="K1549">
        <v>2</v>
      </c>
    </row>
    <row r="1550" spans="2:11" x14ac:dyDescent="0.2">
      <c r="B1550" t="s">
        <v>438</v>
      </c>
      <c r="C1550" t="s">
        <v>1705</v>
      </c>
      <c r="D1550" s="1" t="s">
        <v>590</v>
      </c>
      <c r="E1550" t="s">
        <v>2499</v>
      </c>
      <c r="F1550" t="str">
        <f t="shared" si="31"/>
        <v>RectangularHollowSectionsMetric203x152x7.9</v>
      </c>
      <c r="G1550" s="46">
        <f t="shared" si="32"/>
        <v>27.96</v>
      </c>
      <c r="H1550">
        <v>0.36</v>
      </c>
      <c r="I1550">
        <v>2.33</v>
      </c>
      <c r="J1550" t="s">
        <v>1247</v>
      </c>
      <c r="K1550">
        <v>2</v>
      </c>
    </row>
    <row r="1551" spans="2:11" x14ac:dyDescent="0.2">
      <c r="B1551" t="s">
        <v>438</v>
      </c>
      <c r="C1551" t="s">
        <v>1705</v>
      </c>
      <c r="D1551" s="1" t="s">
        <v>591</v>
      </c>
      <c r="E1551" t="s">
        <v>2502</v>
      </c>
      <c r="F1551" t="str">
        <f t="shared" si="31"/>
        <v>RectangularHollowSectionsMetric203x152x6.4</v>
      </c>
      <c r="G1551" s="46">
        <f t="shared" si="32"/>
        <v>27.96</v>
      </c>
      <c r="H1551">
        <v>0.3</v>
      </c>
      <c r="I1551">
        <v>2.33</v>
      </c>
      <c r="J1551" t="s">
        <v>1247</v>
      </c>
      <c r="K1551">
        <v>2</v>
      </c>
    </row>
    <row r="1552" spans="2:11" x14ac:dyDescent="0.2">
      <c r="B1552" t="s">
        <v>438</v>
      </c>
      <c r="C1552" t="s">
        <v>1705</v>
      </c>
      <c r="D1552" s="1" t="s">
        <v>592</v>
      </c>
      <c r="E1552" t="s">
        <v>2505</v>
      </c>
      <c r="F1552" t="str">
        <f t="shared" si="31"/>
        <v>RectangularHollowSectionsMetric203x152x4.8</v>
      </c>
      <c r="G1552" s="46">
        <f t="shared" si="32"/>
        <v>27.96</v>
      </c>
      <c r="H1552">
        <v>0.24</v>
      </c>
      <c r="I1552">
        <v>2.33</v>
      </c>
      <c r="J1552" t="s">
        <v>1247</v>
      </c>
      <c r="K1552">
        <v>2</v>
      </c>
    </row>
    <row r="1553" spans="2:11" x14ac:dyDescent="0.2">
      <c r="B1553" t="s">
        <v>438</v>
      </c>
      <c r="C1553" t="s">
        <v>1705</v>
      </c>
      <c r="D1553" s="1" t="s">
        <v>593</v>
      </c>
      <c r="E1553" t="s">
        <v>2508</v>
      </c>
      <c r="F1553" t="str">
        <f t="shared" si="31"/>
        <v>RectangularHollowSectionsMetric203x102x15.9</v>
      </c>
      <c r="G1553" s="46">
        <f t="shared" si="32"/>
        <v>27.96</v>
      </c>
      <c r="H1553">
        <v>0.18</v>
      </c>
      <c r="I1553">
        <v>2.33</v>
      </c>
      <c r="J1553" t="s">
        <v>1247</v>
      </c>
      <c r="K1553">
        <v>2</v>
      </c>
    </row>
    <row r="1554" spans="2:11" x14ac:dyDescent="0.2">
      <c r="B1554" t="s">
        <v>438</v>
      </c>
      <c r="C1554" t="s">
        <v>1705</v>
      </c>
      <c r="D1554" s="1" t="s">
        <v>594</v>
      </c>
      <c r="E1554" t="s">
        <v>2510</v>
      </c>
      <c r="F1554" t="str">
        <f t="shared" si="31"/>
        <v>RectangularHollowSectionsMetric203x102x12.7</v>
      </c>
      <c r="G1554" s="46">
        <f t="shared" si="32"/>
        <v>24</v>
      </c>
      <c r="H1554">
        <v>0.57999999999999996</v>
      </c>
      <c r="I1554">
        <v>2</v>
      </c>
      <c r="J1554" t="s">
        <v>1247</v>
      </c>
      <c r="K1554">
        <v>2</v>
      </c>
    </row>
    <row r="1555" spans="2:11" x14ac:dyDescent="0.2">
      <c r="B1555" t="s">
        <v>438</v>
      </c>
      <c r="C1555" t="s">
        <v>1705</v>
      </c>
      <c r="D1555" s="1" t="s">
        <v>595</v>
      </c>
      <c r="E1555" t="s">
        <v>2512</v>
      </c>
      <c r="F1555" t="str">
        <f t="shared" si="31"/>
        <v>RectangularHollowSectionsMetric203x102x9.5</v>
      </c>
      <c r="G1555" s="46">
        <f t="shared" si="32"/>
        <v>24</v>
      </c>
      <c r="H1555">
        <v>0.47</v>
      </c>
      <c r="I1555">
        <v>2</v>
      </c>
      <c r="J1555" t="s">
        <v>1247</v>
      </c>
      <c r="K1555">
        <v>2</v>
      </c>
    </row>
    <row r="1556" spans="2:11" x14ac:dyDescent="0.2">
      <c r="B1556" t="s">
        <v>438</v>
      </c>
      <c r="C1556" t="s">
        <v>1705</v>
      </c>
      <c r="D1556" s="1" t="s">
        <v>596</v>
      </c>
      <c r="E1556" t="s">
        <v>2514</v>
      </c>
      <c r="F1556" t="str">
        <f t="shared" si="31"/>
        <v>RectangularHollowSectionsMetric203x102x7.9</v>
      </c>
      <c r="G1556" s="46">
        <f t="shared" si="32"/>
        <v>24</v>
      </c>
      <c r="H1556">
        <v>0.36</v>
      </c>
      <c r="I1556">
        <v>2</v>
      </c>
      <c r="J1556" t="s">
        <v>1247</v>
      </c>
      <c r="K1556">
        <v>2</v>
      </c>
    </row>
    <row r="1557" spans="2:11" x14ac:dyDescent="0.2">
      <c r="B1557" t="s">
        <v>438</v>
      </c>
      <c r="C1557" t="s">
        <v>1705</v>
      </c>
      <c r="D1557" s="1" t="s">
        <v>597</v>
      </c>
      <c r="E1557" t="s">
        <v>2517</v>
      </c>
      <c r="F1557" t="str">
        <f t="shared" si="31"/>
        <v>RectangularHollowSectionsMetric203x102x6.4</v>
      </c>
      <c r="G1557" s="46">
        <f t="shared" si="32"/>
        <v>24</v>
      </c>
      <c r="H1557">
        <v>0.3</v>
      </c>
      <c r="I1557">
        <v>2</v>
      </c>
      <c r="J1557" t="s">
        <v>1247</v>
      </c>
      <c r="K1557">
        <v>2</v>
      </c>
    </row>
    <row r="1558" spans="2:11" x14ac:dyDescent="0.2">
      <c r="B1558" t="s">
        <v>438</v>
      </c>
      <c r="C1558" t="s">
        <v>1705</v>
      </c>
      <c r="D1558" s="1" t="s">
        <v>598</v>
      </c>
      <c r="E1558" t="s">
        <v>2519</v>
      </c>
      <c r="F1558" t="str">
        <f t="shared" si="31"/>
        <v>RectangularHollowSectionsMetric203x102x4.8</v>
      </c>
      <c r="G1558" s="46">
        <f t="shared" si="32"/>
        <v>24</v>
      </c>
      <c r="H1558">
        <v>0.24</v>
      </c>
      <c r="I1558">
        <v>2</v>
      </c>
      <c r="J1558" t="s">
        <v>1247</v>
      </c>
      <c r="K1558">
        <v>2</v>
      </c>
    </row>
    <row r="1559" spans="2:11" x14ac:dyDescent="0.2">
      <c r="B1559" t="s">
        <v>438</v>
      </c>
      <c r="C1559" t="s">
        <v>1705</v>
      </c>
      <c r="D1559" s="1" t="s">
        <v>599</v>
      </c>
      <c r="E1559" t="s">
        <v>2521</v>
      </c>
      <c r="F1559" t="str">
        <f t="shared" si="31"/>
        <v>RectangularHollowSectionsMetric203x102x3.2</v>
      </c>
      <c r="G1559" s="46">
        <f t="shared" si="32"/>
        <v>24</v>
      </c>
      <c r="H1559">
        <v>0.18</v>
      </c>
      <c r="I1559">
        <v>2</v>
      </c>
      <c r="J1559" t="s">
        <v>1247</v>
      </c>
      <c r="K1559">
        <v>2</v>
      </c>
    </row>
    <row r="1560" spans="2:11" x14ac:dyDescent="0.2">
      <c r="B1560" t="s">
        <v>438</v>
      </c>
      <c r="C1560" t="s">
        <v>1705</v>
      </c>
      <c r="D1560" s="1" t="s">
        <v>600</v>
      </c>
      <c r="E1560" t="s">
        <v>2524</v>
      </c>
      <c r="F1560" t="str">
        <f t="shared" si="31"/>
        <v>RectangularHollowSectionsMetric203x76x12.7</v>
      </c>
      <c r="G1560" s="46">
        <f t="shared" si="32"/>
        <v>24</v>
      </c>
      <c r="H1560">
        <v>0.12</v>
      </c>
      <c r="I1560">
        <v>2</v>
      </c>
      <c r="J1560" t="s">
        <v>1247</v>
      </c>
      <c r="K1560">
        <v>2</v>
      </c>
    </row>
    <row r="1561" spans="2:11" x14ac:dyDescent="0.2">
      <c r="B1561" t="s">
        <v>438</v>
      </c>
      <c r="C1561" t="s">
        <v>1705</v>
      </c>
      <c r="D1561" s="1" t="s">
        <v>601</v>
      </c>
      <c r="E1561" t="s">
        <v>2526</v>
      </c>
      <c r="F1561" t="str">
        <f t="shared" si="31"/>
        <v>RectangularHollowSectionsMetric203x76x9.5</v>
      </c>
      <c r="G1561" s="46">
        <f t="shared" si="32"/>
        <v>21.96</v>
      </c>
      <c r="H1561">
        <v>0.46</v>
      </c>
      <c r="I1561">
        <v>1.83</v>
      </c>
      <c r="J1561" t="s">
        <v>1247</v>
      </c>
      <c r="K1561">
        <v>2</v>
      </c>
    </row>
    <row r="1562" spans="2:11" x14ac:dyDescent="0.2">
      <c r="B1562" t="s">
        <v>438</v>
      </c>
      <c r="C1562" t="s">
        <v>1705</v>
      </c>
      <c r="D1562" s="1" t="s">
        <v>602</v>
      </c>
      <c r="E1562" t="s">
        <v>2528</v>
      </c>
      <c r="F1562" t="str">
        <f t="shared" si="31"/>
        <v>RectangularHollowSectionsMetric203x76x7.9</v>
      </c>
      <c r="G1562" s="46">
        <f t="shared" si="32"/>
        <v>21.96</v>
      </c>
      <c r="H1562">
        <v>0.35</v>
      </c>
      <c r="I1562">
        <v>1.83</v>
      </c>
      <c r="J1562" t="s">
        <v>1247</v>
      </c>
      <c r="K1562">
        <v>2</v>
      </c>
    </row>
    <row r="1563" spans="2:11" x14ac:dyDescent="0.2">
      <c r="B1563" t="s">
        <v>438</v>
      </c>
      <c r="C1563" t="s">
        <v>1705</v>
      </c>
      <c r="D1563" s="1" t="s">
        <v>603</v>
      </c>
      <c r="E1563" t="s">
        <v>2530</v>
      </c>
      <c r="F1563" t="str">
        <f t="shared" si="31"/>
        <v>RectangularHollowSectionsMetric203x76x6.4</v>
      </c>
      <c r="G1563" s="46">
        <f t="shared" si="32"/>
        <v>21.96</v>
      </c>
      <c r="H1563">
        <v>0.3</v>
      </c>
      <c r="I1563">
        <v>1.83</v>
      </c>
      <c r="J1563" t="s">
        <v>1247</v>
      </c>
      <c r="K1563">
        <v>2</v>
      </c>
    </row>
    <row r="1564" spans="2:11" x14ac:dyDescent="0.2">
      <c r="B1564" t="s">
        <v>438</v>
      </c>
      <c r="C1564" t="s">
        <v>1705</v>
      </c>
      <c r="D1564" s="1" t="s">
        <v>604</v>
      </c>
      <c r="E1564" t="s">
        <v>2533</v>
      </c>
      <c r="F1564" t="str">
        <f t="shared" si="31"/>
        <v>RectangularHollowSectionsMetric203x76x4.8</v>
      </c>
      <c r="G1564" s="46">
        <f t="shared" si="32"/>
        <v>21.96</v>
      </c>
      <c r="H1564">
        <v>0.24</v>
      </c>
      <c r="I1564">
        <v>1.83</v>
      </c>
      <c r="J1564" t="s">
        <v>1247</v>
      </c>
      <c r="K1564">
        <v>2</v>
      </c>
    </row>
    <row r="1565" spans="2:11" x14ac:dyDescent="0.2">
      <c r="B1565" t="s">
        <v>438</v>
      </c>
      <c r="C1565" t="s">
        <v>1705</v>
      </c>
      <c r="D1565" s="1" t="s">
        <v>605</v>
      </c>
      <c r="E1565" t="s">
        <v>2535</v>
      </c>
      <c r="F1565" t="str">
        <f t="shared" si="31"/>
        <v>RectangularHollowSectionsMetric203x76x3.2</v>
      </c>
      <c r="G1565" s="46">
        <f t="shared" si="32"/>
        <v>21.96</v>
      </c>
      <c r="H1565">
        <v>0.18</v>
      </c>
      <c r="I1565">
        <v>1.83</v>
      </c>
      <c r="J1565" t="s">
        <v>1247</v>
      </c>
      <c r="K1565">
        <v>2</v>
      </c>
    </row>
    <row r="1566" spans="2:11" x14ac:dyDescent="0.2">
      <c r="B1566" t="s">
        <v>438</v>
      </c>
      <c r="C1566" t="s">
        <v>1705</v>
      </c>
      <c r="D1566" s="1" t="s">
        <v>606</v>
      </c>
      <c r="E1566" t="s">
        <v>2537</v>
      </c>
      <c r="F1566" t="str">
        <f t="shared" si="31"/>
        <v>RectangularHollowSectionsMetric203x51x9.5</v>
      </c>
      <c r="G1566" s="46">
        <f t="shared" si="32"/>
        <v>21.96</v>
      </c>
      <c r="H1566">
        <v>0.12</v>
      </c>
      <c r="I1566">
        <v>1.83</v>
      </c>
      <c r="J1566" t="s">
        <v>1247</v>
      </c>
      <c r="K1566">
        <v>2</v>
      </c>
    </row>
    <row r="1567" spans="2:11" x14ac:dyDescent="0.2">
      <c r="B1567" t="s">
        <v>438</v>
      </c>
      <c r="C1567" t="s">
        <v>1705</v>
      </c>
      <c r="D1567" s="1" t="s">
        <v>607</v>
      </c>
      <c r="E1567" t="s">
        <v>2539</v>
      </c>
      <c r="F1567" t="str">
        <f t="shared" si="31"/>
        <v>RectangularHollowSectionsMetric203x51x7.9</v>
      </c>
      <c r="G1567" s="46">
        <f t="shared" si="32"/>
        <v>18.84</v>
      </c>
      <c r="H1567">
        <v>0.36</v>
      </c>
      <c r="I1567">
        <v>1.57</v>
      </c>
      <c r="J1567" t="s">
        <v>1247</v>
      </c>
      <c r="K1567">
        <v>2</v>
      </c>
    </row>
    <row r="1568" spans="2:11" x14ac:dyDescent="0.2">
      <c r="B1568" t="s">
        <v>438</v>
      </c>
      <c r="C1568" t="s">
        <v>1705</v>
      </c>
      <c r="D1568" s="1" t="s">
        <v>608</v>
      </c>
      <c r="E1568" t="s">
        <v>2542</v>
      </c>
      <c r="F1568" t="str">
        <f t="shared" si="31"/>
        <v>RectangularHollowSectionsMetric203x51x6.4</v>
      </c>
      <c r="G1568" s="46">
        <f t="shared" si="32"/>
        <v>18.96</v>
      </c>
      <c r="H1568">
        <v>0.3</v>
      </c>
      <c r="I1568">
        <v>1.58</v>
      </c>
      <c r="J1568" t="s">
        <v>1247</v>
      </c>
      <c r="K1568">
        <v>2</v>
      </c>
    </row>
    <row r="1569" spans="2:11" x14ac:dyDescent="0.2">
      <c r="B1569" t="s">
        <v>438</v>
      </c>
      <c r="C1569" t="s">
        <v>1705</v>
      </c>
      <c r="D1569" s="1" t="s">
        <v>609</v>
      </c>
      <c r="E1569" t="s">
        <v>2544</v>
      </c>
      <c r="F1569" t="str">
        <f t="shared" si="31"/>
        <v>RectangularHollowSectionsMetric203x51x4.8</v>
      </c>
      <c r="G1569" s="46">
        <f t="shared" si="32"/>
        <v>19.200000000000003</v>
      </c>
      <c r="H1569">
        <v>0.24</v>
      </c>
      <c r="I1569">
        <v>1.6</v>
      </c>
      <c r="J1569" t="s">
        <v>1247</v>
      </c>
      <c r="K1569">
        <v>2</v>
      </c>
    </row>
    <row r="1570" spans="2:11" x14ac:dyDescent="0.2">
      <c r="B1570" t="s">
        <v>438</v>
      </c>
      <c r="C1570" t="s">
        <v>1705</v>
      </c>
      <c r="D1570" s="1" t="s">
        <v>610</v>
      </c>
      <c r="E1570" t="s">
        <v>2546</v>
      </c>
      <c r="F1570" t="str">
        <f t="shared" si="31"/>
        <v>RectangularHollowSectionsMetric203x51x3.2</v>
      </c>
      <c r="G1570" s="46">
        <f t="shared" si="32"/>
        <v>19.440000000000001</v>
      </c>
      <c r="H1570">
        <v>0.18</v>
      </c>
      <c r="I1570">
        <v>1.62</v>
      </c>
      <c r="J1570" t="s">
        <v>1247</v>
      </c>
      <c r="K1570">
        <v>2</v>
      </c>
    </row>
    <row r="1571" spans="2:11" x14ac:dyDescent="0.2">
      <c r="B1571" t="s">
        <v>438</v>
      </c>
      <c r="C1571" t="s">
        <v>1705</v>
      </c>
      <c r="D1571" s="1" t="s">
        <v>611</v>
      </c>
      <c r="E1571" t="s">
        <v>2549</v>
      </c>
      <c r="F1571" t="str">
        <f t="shared" si="31"/>
        <v>RectangularHollowSectionsMetric178x127x15.9</v>
      </c>
      <c r="G1571" s="46">
        <f t="shared" si="32"/>
        <v>19.559999999999999</v>
      </c>
      <c r="H1571">
        <v>0.12</v>
      </c>
      <c r="I1571">
        <v>1.63</v>
      </c>
      <c r="J1571" t="s">
        <v>1247</v>
      </c>
      <c r="K1571">
        <v>2</v>
      </c>
    </row>
    <row r="1572" spans="2:11" x14ac:dyDescent="0.2">
      <c r="B1572" t="s">
        <v>438</v>
      </c>
      <c r="C1572" t="s">
        <v>1705</v>
      </c>
      <c r="D1572" s="1" t="s">
        <v>612</v>
      </c>
      <c r="E1572" t="s">
        <v>2551</v>
      </c>
      <c r="F1572" t="str">
        <f t="shared" si="31"/>
        <v>RectangularHollowSectionsMetric178x127x12.7</v>
      </c>
      <c r="G1572" s="46">
        <f t="shared" si="32"/>
        <v>24</v>
      </c>
      <c r="H1572">
        <v>0.56999999999999995</v>
      </c>
      <c r="I1572">
        <v>2</v>
      </c>
      <c r="J1572" t="s">
        <v>1247</v>
      </c>
      <c r="K1572">
        <v>2</v>
      </c>
    </row>
    <row r="1573" spans="2:11" x14ac:dyDescent="0.2">
      <c r="B1573" t="s">
        <v>438</v>
      </c>
      <c r="C1573" t="s">
        <v>1705</v>
      </c>
      <c r="D1573" s="1" t="s">
        <v>613</v>
      </c>
      <c r="E1573" t="s">
        <v>2553</v>
      </c>
      <c r="F1573" t="str">
        <f t="shared" si="31"/>
        <v>RectangularHollowSectionsMetric178x127x9.5</v>
      </c>
      <c r="G1573" s="46">
        <f t="shared" si="32"/>
        <v>24</v>
      </c>
      <c r="H1573">
        <v>0.46</v>
      </c>
      <c r="I1573">
        <v>2</v>
      </c>
      <c r="J1573" t="s">
        <v>1247</v>
      </c>
      <c r="K1573">
        <v>2</v>
      </c>
    </row>
    <row r="1574" spans="2:11" x14ac:dyDescent="0.2">
      <c r="B1574" t="s">
        <v>438</v>
      </c>
      <c r="C1574" t="s">
        <v>1705</v>
      </c>
      <c r="D1574" s="1" t="s">
        <v>614</v>
      </c>
      <c r="E1574" t="s">
        <v>2556</v>
      </c>
      <c r="F1574" t="str">
        <f t="shared" si="31"/>
        <v>RectangularHollowSectionsMetric178x127x7.9</v>
      </c>
      <c r="G1574" s="46">
        <f t="shared" si="32"/>
        <v>24</v>
      </c>
      <c r="H1574">
        <v>0.35</v>
      </c>
      <c r="I1574">
        <v>2</v>
      </c>
      <c r="J1574" t="s">
        <v>1247</v>
      </c>
      <c r="K1574">
        <v>2</v>
      </c>
    </row>
    <row r="1575" spans="2:11" x14ac:dyDescent="0.2">
      <c r="B1575" t="s">
        <v>438</v>
      </c>
      <c r="C1575" t="s">
        <v>1705</v>
      </c>
      <c r="D1575" s="1" t="s">
        <v>615</v>
      </c>
      <c r="E1575" t="s">
        <v>2559</v>
      </c>
      <c r="F1575" t="str">
        <f t="shared" si="31"/>
        <v>RectangularHollowSectionsMetric178x127x6.4</v>
      </c>
      <c r="G1575" s="46">
        <f t="shared" si="32"/>
        <v>24</v>
      </c>
      <c r="H1575">
        <v>0.3</v>
      </c>
      <c r="I1575">
        <v>2</v>
      </c>
      <c r="J1575" t="s">
        <v>1247</v>
      </c>
      <c r="K1575">
        <v>2</v>
      </c>
    </row>
    <row r="1576" spans="2:11" x14ac:dyDescent="0.2">
      <c r="B1576" t="s">
        <v>438</v>
      </c>
      <c r="C1576" t="s">
        <v>1705</v>
      </c>
      <c r="D1576" s="1" t="s">
        <v>616</v>
      </c>
      <c r="E1576" t="s">
        <v>2562</v>
      </c>
      <c r="F1576" t="str">
        <f t="shared" si="31"/>
        <v>RectangularHollowSectionsMetric178x127x4.8</v>
      </c>
      <c r="G1576" s="46">
        <f t="shared" si="32"/>
        <v>24</v>
      </c>
      <c r="H1576">
        <v>0.24</v>
      </c>
      <c r="I1576">
        <v>2</v>
      </c>
      <c r="J1576" t="s">
        <v>1247</v>
      </c>
      <c r="K1576">
        <v>2</v>
      </c>
    </row>
    <row r="1577" spans="2:11" x14ac:dyDescent="0.2">
      <c r="B1577" t="s">
        <v>438</v>
      </c>
      <c r="C1577" t="s">
        <v>1705</v>
      </c>
      <c r="D1577" s="1" t="s">
        <v>617</v>
      </c>
      <c r="E1577" t="s">
        <v>2565</v>
      </c>
      <c r="F1577" t="str">
        <f t="shared" si="31"/>
        <v>RectangularHollowSectionsMetric178x127x3.2</v>
      </c>
      <c r="G1577" s="46">
        <f t="shared" si="32"/>
        <v>24</v>
      </c>
      <c r="H1577">
        <v>0.18</v>
      </c>
      <c r="I1577">
        <v>2</v>
      </c>
      <c r="J1577" t="s">
        <v>1247</v>
      </c>
      <c r="K1577">
        <v>2</v>
      </c>
    </row>
    <row r="1578" spans="2:11" x14ac:dyDescent="0.2">
      <c r="B1578" t="s">
        <v>438</v>
      </c>
      <c r="C1578" t="s">
        <v>1705</v>
      </c>
      <c r="D1578" s="1" t="s">
        <v>618</v>
      </c>
      <c r="E1578" t="s">
        <v>2567</v>
      </c>
      <c r="F1578" t="str">
        <f t="shared" si="31"/>
        <v>RectangularHollowSectionsMetric178x102x12.7</v>
      </c>
      <c r="G1578" s="46">
        <f t="shared" si="32"/>
        <v>24</v>
      </c>
      <c r="H1578">
        <v>0.12</v>
      </c>
      <c r="I1578">
        <v>2</v>
      </c>
      <c r="J1578" t="s">
        <v>1247</v>
      </c>
      <c r="K1578">
        <v>2</v>
      </c>
    </row>
    <row r="1579" spans="2:11" x14ac:dyDescent="0.2">
      <c r="B1579" t="s">
        <v>438</v>
      </c>
      <c r="C1579" t="s">
        <v>1705</v>
      </c>
      <c r="D1579" s="1" t="s">
        <v>619</v>
      </c>
      <c r="E1579" t="s">
        <v>2570</v>
      </c>
      <c r="F1579" t="str">
        <f t="shared" si="31"/>
        <v>RectangularHollowSectionsMetric178x102x9.5</v>
      </c>
      <c r="G1579" s="46">
        <f t="shared" si="32"/>
        <v>21.96</v>
      </c>
      <c r="H1579">
        <v>0.46</v>
      </c>
      <c r="I1579">
        <v>1.83</v>
      </c>
      <c r="J1579" t="s">
        <v>1247</v>
      </c>
      <c r="K1579">
        <v>2</v>
      </c>
    </row>
    <row r="1580" spans="2:11" x14ac:dyDescent="0.2">
      <c r="B1580" t="s">
        <v>438</v>
      </c>
      <c r="C1580" t="s">
        <v>1705</v>
      </c>
      <c r="D1580" s="1" t="s">
        <v>620</v>
      </c>
      <c r="E1580" t="s">
        <v>2572</v>
      </c>
      <c r="F1580" t="str">
        <f t="shared" si="31"/>
        <v>RectangularHollowSectionsMetric178x102x7.9</v>
      </c>
      <c r="G1580" s="46">
        <f t="shared" si="32"/>
        <v>21.96</v>
      </c>
      <c r="H1580">
        <v>0.35</v>
      </c>
      <c r="I1580">
        <v>1.83</v>
      </c>
      <c r="J1580" t="s">
        <v>1247</v>
      </c>
      <c r="K1580">
        <v>2</v>
      </c>
    </row>
    <row r="1581" spans="2:11" x14ac:dyDescent="0.2">
      <c r="B1581" t="s">
        <v>438</v>
      </c>
      <c r="C1581" t="s">
        <v>1705</v>
      </c>
      <c r="D1581" s="1" t="s">
        <v>621</v>
      </c>
      <c r="E1581" t="s">
        <v>2574</v>
      </c>
      <c r="F1581" t="str">
        <f t="shared" si="31"/>
        <v>RectangularHollowSectionsMetric178x102x6.4</v>
      </c>
      <c r="G1581" s="46">
        <f t="shared" si="32"/>
        <v>21.96</v>
      </c>
      <c r="H1581">
        <v>0.28999999999999998</v>
      </c>
      <c r="I1581">
        <v>1.83</v>
      </c>
      <c r="J1581" t="s">
        <v>1247</v>
      </c>
      <c r="K1581">
        <v>2</v>
      </c>
    </row>
    <row r="1582" spans="2:11" x14ac:dyDescent="0.2">
      <c r="B1582" t="s">
        <v>438</v>
      </c>
      <c r="C1582" t="s">
        <v>1705</v>
      </c>
      <c r="D1582" s="1" t="s">
        <v>622</v>
      </c>
      <c r="E1582" t="s">
        <v>2576</v>
      </c>
      <c r="F1582" t="str">
        <f t="shared" si="31"/>
        <v>RectangularHollowSectionsMetric178x102x4.8</v>
      </c>
      <c r="G1582" s="46">
        <f t="shared" si="32"/>
        <v>21.96</v>
      </c>
      <c r="H1582">
        <v>0.24</v>
      </c>
      <c r="I1582">
        <v>1.83</v>
      </c>
      <c r="J1582" t="s">
        <v>1247</v>
      </c>
      <c r="K1582">
        <v>2</v>
      </c>
    </row>
    <row r="1583" spans="2:11" x14ac:dyDescent="0.2">
      <c r="B1583" t="s">
        <v>438</v>
      </c>
      <c r="C1583" t="s">
        <v>1705</v>
      </c>
      <c r="D1583" s="1" t="s">
        <v>623</v>
      </c>
      <c r="E1583" t="s">
        <v>2579</v>
      </c>
      <c r="F1583" t="str">
        <f t="shared" si="31"/>
        <v>RectangularHollowSectionsMetric178x102x3.2</v>
      </c>
      <c r="G1583" s="46">
        <f t="shared" si="32"/>
        <v>21.96</v>
      </c>
      <c r="H1583">
        <v>0.18</v>
      </c>
      <c r="I1583">
        <v>1.83</v>
      </c>
      <c r="J1583" t="s">
        <v>1247</v>
      </c>
      <c r="K1583">
        <v>2</v>
      </c>
    </row>
    <row r="1584" spans="2:11" x14ac:dyDescent="0.2">
      <c r="B1584" t="s">
        <v>438</v>
      </c>
      <c r="C1584" t="s">
        <v>1705</v>
      </c>
      <c r="D1584" s="1" t="s">
        <v>624</v>
      </c>
      <c r="E1584" t="s">
        <v>2582</v>
      </c>
      <c r="F1584" t="str">
        <f t="shared" si="31"/>
        <v>RectangularHollowSectionsMetric178x76x12.7</v>
      </c>
      <c r="G1584" s="46">
        <f t="shared" si="32"/>
        <v>21.96</v>
      </c>
      <c r="H1584">
        <v>0.12</v>
      </c>
      <c r="I1584">
        <v>1.83</v>
      </c>
      <c r="J1584" t="s">
        <v>1247</v>
      </c>
      <c r="K1584">
        <v>2</v>
      </c>
    </row>
    <row r="1585" spans="2:11" x14ac:dyDescent="0.2">
      <c r="B1585" t="s">
        <v>438</v>
      </c>
      <c r="C1585" t="s">
        <v>1705</v>
      </c>
      <c r="D1585" s="1" t="s">
        <v>625</v>
      </c>
      <c r="E1585" t="s">
        <v>2585</v>
      </c>
      <c r="F1585" t="str">
        <f t="shared" si="31"/>
        <v>RectangularHollowSectionsMetric178x76x9.5</v>
      </c>
      <c r="G1585" s="46">
        <f t="shared" si="32"/>
        <v>19.559999999999999</v>
      </c>
      <c r="H1585">
        <v>0.45</v>
      </c>
      <c r="I1585">
        <v>1.63</v>
      </c>
      <c r="J1585" t="s">
        <v>1247</v>
      </c>
      <c r="K1585">
        <v>2</v>
      </c>
    </row>
    <row r="1586" spans="2:11" x14ac:dyDescent="0.2">
      <c r="B1586" t="s">
        <v>438</v>
      </c>
      <c r="C1586" t="s">
        <v>1705</v>
      </c>
      <c r="D1586" s="1" t="s">
        <v>626</v>
      </c>
      <c r="E1586" t="s">
        <v>2587</v>
      </c>
      <c r="F1586" t="str">
        <f t="shared" si="31"/>
        <v>RectangularHollowSectionsMetric178x76x7.9</v>
      </c>
      <c r="G1586" s="46">
        <f t="shared" si="32"/>
        <v>19.559999999999999</v>
      </c>
      <c r="H1586">
        <v>0.35</v>
      </c>
      <c r="I1586">
        <v>1.63</v>
      </c>
      <c r="J1586" t="s">
        <v>1247</v>
      </c>
      <c r="K1586">
        <v>2</v>
      </c>
    </row>
    <row r="1587" spans="2:11" x14ac:dyDescent="0.2">
      <c r="B1587" t="s">
        <v>438</v>
      </c>
      <c r="C1587" t="s">
        <v>1705</v>
      </c>
      <c r="D1587" s="1" t="s">
        <v>627</v>
      </c>
      <c r="E1587" t="s">
        <v>2590</v>
      </c>
      <c r="F1587" t="str">
        <f t="shared" si="31"/>
        <v>RectangularHollowSectionsMetric178x76x6.4</v>
      </c>
      <c r="G1587" s="46">
        <f t="shared" si="32"/>
        <v>19.559999999999999</v>
      </c>
      <c r="H1587">
        <v>0.28999999999999998</v>
      </c>
      <c r="I1587">
        <v>1.63</v>
      </c>
      <c r="J1587" t="s">
        <v>1247</v>
      </c>
      <c r="K1587">
        <v>2</v>
      </c>
    </row>
    <row r="1588" spans="2:11" x14ac:dyDescent="0.2">
      <c r="B1588" t="s">
        <v>438</v>
      </c>
      <c r="C1588" t="s">
        <v>1705</v>
      </c>
      <c r="D1588" s="1" t="s">
        <v>628</v>
      </c>
      <c r="E1588" t="s">
        <v>2593</v>
      </c>
      <c r="F1588" t="str">
        <f t="shared" si="31"/>
        <v>RectangularHollowSectionsMetric178x76x4.8</v>
      </c>
      <c r="G1588" s="46">
        <f t="shared" si="32"/>
        <v>19.559999999999999</v>
      </c>
      <c r="H1588">
        <v>0.24</v>
      </c>
      <c r="I1588">
        <v>1.63</v>
      </c>
      <c r="J1588" t="s">
        <v>1247</v>
      </c>
      <c r="K1588">
        <v>2</v>
      </c>
    </row>
    <row r="1589" spans="2:11" x14ac:dyDescent="0.2">
      <c r="B1589" t="s">
        <v>438</v>
      </c>
      <c r="C1589" t="s">
        <v>1705</v>
      </c>
      <c r="D1589" s="1" t="s">
        <v>629</v>
      </c>
      <c r="E1589" t="s">
        <v>2596</v>
      </c>
      <c r="F1589" t="str">
        <f t="shared" si="31"/>
        <v>RectangularHollowSectionsMetric178x76x3.2</v>
      </c>
      <c r="G1589" s="46">
        <f t="shared" si="32"/>
        <v>19.559999999999999</v>
      </c>
      <c r="H1589">
        <v>0.18</v>
      </c>
      <c r="I1589">
        <v>1.63</v>
      </c>
      <c r="J1589" t="s">
        <v>1247</v>
      </c>
      <c r="K1589">
        <v>2</v>
      </c>
    </row>
    <row r="1590" spans="2:11" x14ac:dyDescent="0.2">
      <c r="B1590" t="s">
        <v>438</v>
      </c>
      <c r="C1590" t="s">
        <v>1705</v>
      </c>
      <c r="D1590" s="1" t="s">
        <v>630</v>
      </c>
      <c r="E1590" t="s">
        <v>2030</v>
      </c>
      <c r="F1590" t="str">
        <f t="shared" si="31"/>
        <v>RectangularHollowSectionsMetric152x152x3.2</v>
      </c>
      <c r="G1590" s="46">
        <f t="shared" si="32"/>
        <v>19.559999999999999</v>
      </c>
      <c r="H1590">
        <v>0.12</v>
      </c>
      <c r="I1590">
        <v>1.63</v>
      </c>
      <c r="J1590" t="s">
        <v>1247</v>
      </c>
      <c r="K1590">
        <v>2</v>
      </c>
    </row>
    <row r="1591" spans="2:11" x14ac:dyDescent="0.2">
      <c r="B1591" t="s">
        <v>438</v>
      </c>
      <c r="C1591" t="s">
        <v>1705</v>
      </c>
      <c r="D1591" s="1" t="s">
        <v>632</v>
      </c>
      <c r="E1591" t="s">
        <v>2600</v>
      </c>
      <c r="F1591" t="str">
        <f t="shared" ref="F1591:F1654" si="33">SUBSTITUTE(B1591&amp;C1591&amp;E1591," ","")</f>
        <v>RectangularHollowSectionsMetric152x127x12.7</v>
      </c>
      <c r="G1591" s="46">
        <f t="shared" si="32"/>
        <v>21.96</v>
      </c>
      <c r="H1591">
        <v>0.45</v>
      </c>
      <c r="I1591">
        <v>1.83</v>
      </c>
      <c r="J1591" t="s">
        <v>1247</v>
      </c>
      <c r="K1591">
        <v>2</v>
      </c>
    </row>
    <row r="1592" spans="2:11" x14ac:dyDescent="0.2">
      <c r="B1592" t="s">
        <v>438</v>
      </c>
      <c r="C1592" t="s">
        <v>1705</v>
      </c>
      <c r="D1592" s="1" t="s">
        <v>633</v>
      </c>
      <c r="E1592" t="s">
        <v>2602</v>
      </c>
      <c r="F1592" t="str">
        <f t="shared" si="33"/>
        <v>RectangularHollowSectionsMetric152x127x9.5</v>
      </c>
      <c r="G1592" s="46">
        <f t="shared" ref="G1592:G1655" si="34">I1592*12</f>
        <v>21.96</v>
      </c>
      <c r="H1592">
        <v>0.35</v>
      </c>
      <c r="I1592">
        <v>1.83</v>
      </c>
      <c r="J1592" t="s">
        <v>1247</v>
      </c>
      <c r="K1592">
        <v>2</v>
      </c>
    </row>
    <row r="1593" spans="2:11" x14ac:dyDescent="0.2">
      <c r="B1593" t="s">
        <v>438</v>
      </c>
      <c r="C1593" t="s">
        <v>1705</v>
      </c>
      <c r="D1593" s="1" t="s">
        <v>634</v>
      </c>
      <c r="E1593" t="s">
        <v>2604</v>
      </c>
      <c r="F1593" t="str">
        <f t="shared" si="33"/>
        <v>RectangularHollowSectionsMetric152x127x7.9</v>
      </c>
      <c r="G1593" s="46">
        <f t="shared" si="34"/>
        <v>21.96</v>
      </c>
      <c r="H1593">
        <v>0.3</v>
      </c>
      <c r="I1593">
        <v>1.83</v>
      </c>
      <c r="J1593" t="s">
        <v>1247</v>
      </c>
      <c r="K1593">
        <v>2</v>
      </c>
    </row>
    <row r="1594" spans="2:11" x14ac:dyDescent="0.2">
      <c r="B1594" t="s">
        <v>438</v>
      </c>
      <c r="C1594" t="s">
        <v>1705</v>
      </c>
      <c r="D1594" s="1" t="s">
        <v>635</v>
      </c>
      <c r="E1594" t="s">
        <v>2607</v>
      </c>
      <c r="F1594" t="str">
        <f t="shared" si="33"/>
        <v>RectangularHollowSectionsMetric152x127x6.4</v>
      </c>
      <c r="G1594" s="46">
        <f t="shared" si="34"/>
        <v>21.96</v>
      </c>
      <c r="H1594">
        <v>0.24</v>
      </c>
      <c r="I1594">
        <v>1.83</v>
      </c>
      <c r="J1594" t="s">
        <v>1247</v>
      </c>
      <c r="K1594">
        <v>2</v>
      </c>
    </row>
    <row r="1595" spans="2:11" x14ac:dyDescent="0.2">
      <c r="B1595" t="s">
        <v>438</v>
      </c>
      <c r="C1595" t="s">
        <v>1705</v>
      </c>
      <c r="D1595" s="1" t="s">
        <v>636</v>
      </c>
      <c r="E1595" t="s">
        <v>2609</v>
      </c>
      <c r="F1595" t="str">
        <f t="shared" si="33"/>
        <v>RectangularHollowSectionsMetric152x127x4.8</v>
      </c>
      <c r="G1595" s="46">
        <f t="shared" si="34"/>
        <v>21.96</v>
      </c>
      <c r="H1595">
        <v>0.18</v>
      </c>
      <c r="I1595">
        <v>1.83</v>
      </c>
      <c r="J1595" t="s">
        <v>1247</v>
      </c>
      <c r="K1595">
        <v>2</v>
      </c>
    </row>
    <row r="1596" spans="2:11" x14ac:dyDescent="0.2">
      <c r="B1596" t="s">
        <v>438</v>
      </c>
      <c r="C1596" t="s">
        <v>1705</v>
      </c>
      <c r="D1596" s="1" t="s">
        <v>637</v>
      </c>
      <c r="E1596" t="s">
        <v>2612</v>
      </c>
      <c r="F1596" t="str">
        <f t="shared" si="33"/>
        <v>RectangularHollowSectionsMetric152x102x12.7</v>
      </c>
      <c r="G1596" s="46">
        <f t="shared" si="34"/>
        <v>19.919999999999998</v>
      </c>
      <c r="H1596">
        <v>0.45</v>
      </c>
      <c r="I1596">
        <v>1.66</v>
      </c>
      <c r="J1596" t="s">
        <v>1247</v>
      </c>
      <c r="K1596">
        <v>2</v>
      </c>
    </row>
    <row r="1597" spans="2:11" x14ac:dyDescent="0.2">
      <c r="B1597" t="s">
        <v>438</v>
      </c>
      <c r="C1597" t="s">
        <v>1705</v>
      </c>
      <c r="D1597" s="1" t="s">
        <v>638</v>
      </c>
      <c r="E1597" t="s">
        <v>2614</v>
      </c>
      <c r="F1597" t="str">
        <f t="shared" si="33"/>
        <v>RectangularHollowSectionsMetric152x102x9.5</v>
      </c>
      <c r="G1597" s="46">
        <f t="shared" si="34"/>
        <v>19.919999999999998</v>
      </c>
      <c r="H1597">
        <v>0.35</v>
      </c>
      <c r="I1597">
        <v>1.66</v>
      </c>
      <c r="J1597" t="s">
        <v>1247</v>
      </c>
      <c r="K1597">
        <v>2</v>
      </c>
    </row>
    <row r="1598" spans="2:11" x14ac:dyDescent="0.2">
      <c r="B1598" t="s">
        <v>438</v>
      </c>
      <c r="C1598" t="s">
        <v>1705</v>
      </c>
      <c r="D1598" s="1" t="s">
        <v>639</v>
      </c>
      <c r="E1598" t="s">
        <v>2617</v>
      </c>
      <c r="F1598" t="str">
        <f t="shared" si="33"/>
        <v>RectangularHollowSectionsMetric152x102x7.9</v>
      </c>
      <c r="G1598" s="46">
        <f t="shared" si="34"/>
        <v>19.919999999999998</v>
      </c>
      <c r="H1598">
        <v>0.28999999999999998</v>
      </c>
      <c r="I1598">
        <v>1.66</v>
      </c>
      <c r="J1598" t="s">
        <v>1247</v>
      </c>
      <c r="K1598">
        <v>2</v>
      </c>
    </row>
    <row r="1599" spans="2:11" x14ac:dyDescent="0.2">
      <c r="B1599" t="s">
        <v>438</v>
      </c>
      <c r="C1599" t="s">
        <v>1705</v>
      </c>
      <c r="D1599" s="1" t="s">
        <v>640</v>
      </c>
      <c r="E1599" t="s">
        <v>2620</v>
      </c>
      <c r="F1599" t="str">
        <f t="shared" si="33"/>
        <v>RectangularHollowSectionsMetric152x102x6.4</v>
      </c>
      <c r="G1599" s="46">
        <f t="shared" si="34"/>
        <v>19.919999999999998</v>
      </c>
      <c r="H1599">
        <v>0.24</v>
      </c>
      <c r="I1599">
        <v>1.66</v>
      </c>
      <c r="J1599" t="s">
        <v>1247</v>
      </c>
      <c r="K1599">
        <v>2</v>
      </c>
    </row>
    <row r="1600" spans="2:11" x14ac:dyDescent="0.2">
      <c r="B1600" t="s">
        <v>438</v>
      </c>
      <c r="C1600" t="s">
        <v>1705</v>
      </c>
      <c r="D1600" s="1" t="s">
        <v>641</v>
      </c>
      <c r="E1600" t="s">
        <v>2623</v>
      </c>
      <c r="F1600" t="str">
        <f t="shared" si="33"/>
        <v>RectangularHollowSectionsMetric152x102x4.8</v>
      </c>
      <c r="G1600" s="46">
        <f t="shared" si="34"/>
        <v>19.919999999999998</v>
      </c>
      <c r="H1600">
        <v>0.18</v>
      </c>
      <c r="I1600">
        <v>1.66</v>
      </c>
      <c r="J1600" t="s">
        <v>1247</v>
      </c>
      <c r="K1600">
        <v>2</v>
      </c>
    </row>
    <row r="1601" spans="2:11" x14ac:dyDescent="0.2">
      <c r="B1601" t="s">
        <v>438</v>
      </c>
      <c r="C1601" t="s">
        <v>1705</v>
      </c>
      <c r="D1601" s="1" t="s">
        <v>642</v>
      </c>
      <c r="E1601" t="s">
        <v>2625</v>
      </c>
      <c r="F1601" t="str">
        <f t="shared" si="33"/>
        <v>RectangularHollowSectionsMetric152x102x3.2</v>
      </c>
      <c r="G1601" s="46">
        <f t="shared" si="34"/>
        <v>19.919999999999998</v>
      </c>
      <c r="H1601">
        <v>0.12</v>
      </c>
      <c r="I1601">
        <v>1.66</v>
      </c>
      <c r="J1601" t="s">
        <v>1247</v>
      </c>
      <c r="K1601">
        <v>2</v>
      </c>
    </row>
    <row r="1602" spans="2:11" x14ac:dyDescent="0.2">
      <c r="B1602" t="s">
        <v>438</v>
      </c>
      <c r="C1602" t="s">
        <v>1705</v>
      </c>
      <c r="D1602" s="1" t="s">
        <v>643</v>
      </c>
      <c r="E1602" t="s">
        <v>2628</v>
      </c>
      <c r="F1602" t="str">
        <f t="shared" si="33"/>
        <v>RectangularHollowSectionsMetric152x76x12.7</v>
      </c>
      <c r="G1602" s="46">
        <f t="shared" si="34"/>
        <v>18</v>
      </c>
      <c r="H1602">
        <v>0.44</v>
      </c>
      <c r="I1602">
        <v>1.5</v>
      </c>
      <c r="J1602" t="s">
        <v>1247</v>
      </c>
      <c r="K1602">
        <v>2</v>
      </c>
    </row>
    <row r="1603" spans="2:11" x14ac:dyDescent="0.2">
      <c r="B1603" t="s">
        <v>438</v>
      </c>
      <c r="C1603" t="s">
        <v>1705</v>
      </c>
      <c r="D1603" s="1" t="s">
        <v>644</v>
      </c>
      <c r="E1603" t="s">
        <v>2631</v>
      </c>
      <c r="F1603" t="str">
        <f t="shared" si="33"/>
        <v>RectangularHollowSectionsMetric152x76x9.5</v>
      </c>
      <c r="G1603" s="46">
        <f t="shared" si="34"/>
        <v>18</v>
      </c>
      <c r="H1603">
        <v>0.34</v>
      </c>
      <c r="I1603">
        <v>1.5</v>
      </c>
      <c r="J1603" t="s">
        <v>1247</v>
      </c>
      <c r="K1603">
        <v>2</v>
      </c>
    </row>
    <row r="1604" spans="2:11" x14ac:dyDescent="0.2">
      <c r="B1604" t="s">
        <v>438</v>
      </c>
      <c r="C1604" t="s">
        <v>1705</v>
      </c>
      <c r="D1604" s="1" t="s">
        <v>645</v>
      </c>
      <c r="E1604" t="s">
        <v>2633</v>
      </c>
      <c r="F1604" t="str">
        <f t="shared" si="33"/>
        <v>RectangularHollowSectionsMetric152x76x7.9</v>
      </c>
      <c r="G1604" s="46">
        <f t="shared" si="34"/>
        <v>18</v>
      </c>
      <c r="H1604">
        <v>0.28999999999999998</v>
      </c>
      <c r="I1604">
        <v>1.5</v>
      </c>
      <c r="J1604" t="s">
        <v>1247</v>
      </c>
      <c r="K1604">
        <v>2</v>
      </c>
    </row>
    <row r="1605" spans="2:11" x14ac:dyDescent="0.2">
      <c r="B1605" t="s">
        <v>438</v>
      </c>
      <c r="C1605" t="s">
        <v>1705</v>
      </c>
      <c r="D1605" s="1" t="s">
        <v>646</v>
      </c>
      <c r="E1605" t="s">
        <v>2636</v>
      </c>
      <c r="F1605" t="str">
        <f t="shared" si="33"/>
        <v>RectangularHollowSectionsMetric152x76x6.4</v>
      </c>
      <c r="G1605" s="46">
        <f t="shared" si="34"/>
        <v>18</v>
      </c>
      <c r="H1605">
        <v>0.24</v>
      </c>
      <c r="I1605">
        <v>1.5</v>
      </c>
      <c r="J1605" t="s">
        <v>1247</v>
      </c>
      <c r="K1605">
        <v>2</v>
      </c>
    </row>
    <row r="1606" spans="2:11" x14ac:dyDescent="0.2">
      <c r="B1606" t="s">
        <v>438</v>
      </c>
      <c r="C1606" t="s">
        <v>1705</v>
      </c>
      <c r="D1606" s="1" t="s">
        <v>647</v>
      </c>
      <c r="E1606" t="s">
        <v>2639</v>
      </c>
      <c r="F1606" t="str">
        <f t="shared" si="33"/>
        <v>RectangularHollowSectionsMetric152x76x4.8</v>
      </c>
      <c r="G1606" s="46">
        <f t="shared" si="34"/>
        <v>18</v>
      </c>
      <c r="H1606">
        <v>0.18</v>
      </c>
      <c r="I1606">
        <v>1.5</v>
      </c>
      <c r="J1606" t="s">
        <v>1247</v>
      </c>
      <c r="K1606">
        <v>2</v>
      </c>
    </row>
    <row r="1607" spans="2:11" x14ac:dyDescent="0.2">
      <c r="B1607" t="s">
        <v>438</v>
      </c>
      <c r="C1607" t="s">
        <v>1705</v>
      </c>
      <c r="D1607" s="1" t="s">
        <v>648</v>
      </c>
      <c r="E1607" t="s">
        <v>2642</v>
      </c>
      <c r="F1607" t="str">
        <f t="shared" si="33"/>
        <v>RectangularHollowSectionsMetric152x76x3.2</v>
      </c>
      <c r="G1607" s="46">
        <f t="shared" si="34"/>
        <v>18</v>
      </c>
      <c r="H1607">
        <v>0.12</v>
      </c>
      <c r="I1607">
        <v>1.5</v>
      </c>
      <c r="J1607" t="s">
        <v>1247</v>
      </c>
      <c r="K1607">
        <v>2</v>
      </c>
    </row>
    <row r="1608" spans="2:11" x14ac:dyDescent="0.2">
      <c r="B1608" t="s">
        <v>438</v>
      </c>
      <c r="C1608" t="s">
        <v>1705</v>
      </c>
      <c r="D1608" s="1" t="s">
        <v>649</v>
      </c>
      <c r="E1608" t="s">
        <v>2645</v>
      </c>
      <c r="F1608" t="str">
        <f t="shared" si="33"/>
        <v>RectangularHollowSectionsMetric152x51x9.5</v>
      </c>
      <c r="G1608" s="46">
        <f t="shared" si="34"/>
        <v>14.76</v>
      </c>
      <c r="H1608">
        <v>0.34</v>
      </c>
      <c r="I1608">
        <v>1.23</v>
      </c>
      <c r="J1608" t="s">
        <v>1247</v>
      </c>
      <c r="K1608">
        <v>2</v>
      </c>
    </row>
    <row r="1609" spans="2:11" x14ac:dyDescent="0.2">
      <c r="B1609" t="s">
        <v>438</v>
      </c>
      <c r="C1609" t="s">
        <v>1705</v>
      </c>
      <c r="D1609" s="1" t="s">
        <v>650</v>
      </c>
      <c r="E1609" t="s">
        <v>2648</v>
      </c>
      <c r="F1609" t="str">
        <f t="shared" si="33"/>
        <v>RectangularHollowSectionsMetric152x51x7.9</v>
      </c>
      <c r="G1609" s="46">
        <f t="shared" si="34"/>
        <v>15</v>
      </c>
      <c r="H1609">
        <v>0.28999999999999998</v>
      </c>
      <c r="I1609">
        <v>1.25</v>
      </c>
      <c r="J1609" t="s">
        <v>1247</v>
      </c>
      <c r="K1609">
        <v>2</v>
      </c>
    </row>
    <row r="1610" spans="2:11" x14ac:dyDescent="0.2">
      <c r="B1610" t="s">
        <v>438</v>
      </c>
      <c r="C1610" t="s">
        <v>1705</v>
      </c>
      <c r="D1610" s="1" t="s">
        <v>651</v>
      </c>
      <c r="E1610" t="s">
        <v>2651</v>
      </c>
      <c r="F1610" t="str">
        <f t="shared" si="33"/>
        <v>RectangularHollowSectionsMetric152x51x6.4</v>
      </c>
      <c r="G1610" s="46">
        <f t="shared" si="34"/>
        <v>15.24</v>
      </c>
      <c r="H1610">
        <v>0.24</v>
      </c>
      <c r="I1610">
        <v>1.27</v>
      </c>
      <c r="J1610" t="s">
        <v>1247</v>
      </c>
      <c r="K1610">
        <v>2</v>
      </c>
    </row>
    <row r="1611" spans="2:11" x14ac:dyDescent="0.2">
      <c r="B1611" t="s">
        <v>438</v>
      </c>
      <c r="C1611" t="s">
        <v>1705</v>
      </c>
      <c r="D1611" s="1" t="s">
        <v>652</v>
      </c>
      <c r="E1611" t="s">
        <v>2654</v>
      </c>
      <c r="F1611" t="str">
        <f t="shared" si="33"/>
        <v>RectangularHollowSectionsMetric152x51x4.8</v>
      </c>
      <c r="G1611" s="46">
        <f t="shared" si="34"/>
        <v>15.36</v>
      </c>
      <c r="H1611">
        <v>0.18</v>
      </c>
      <c r="I1611">
        <v>1.28</v>
      </c>
      <c r="J1611" t="s">
        <v>1247</v>
      </c>
      <c r="K1611">
        <v>2</v>
      </c>
    </row>
    <row r="1612" spans="2:11" x14ac:dyDescent="0.2">
      <c r="B1612" t="s">
        <v>438</v>
      </c>
      <c r="C1612" t="s">
        <v>1705</v>
      </c>
      <c r="D1612" s="1" t="s">
        <v>653</v>
      </c>
      <c r="E1612" t="s">
        <v>2657</v>
      </c>
      <c r="F1612" t="str">
        <f t="shared" si="33"/>
        <v>RectangularHollowSectionsMetric152x51x3.2</v>
      </c>
      <c r="G1612" s="46">
        <f t="shared" si="34"/>
        <v>15.600000000000001</v>
      </c>
      <c r="H1612">
        <v>0.12</v>
      </c>
      <c r="I1612">
        <v>1.3</v>
      </c>
      <c r="J1612" t="s">
        <v>1247</v>
      </c>
      <c r="K1612">
        <v>2</v>
      </c>
    </row>
    <row r="1613" spans="2:11" x14ac:dyDescent="0.2">
      <c r="B1613" t="s">
        <v>438</v>
      </c>
      <c r="C1613" t="s">
        <v>1705</v>
      </c>
      <c r="D1613" s="1" t="s">
        <v>654</v>
      </c>
      <c r="E1613" t="s">
        <v>2660</v>
      </c>
      <c r="F1613" t="str">
        <f t="shared" si="33"/>
        <v>RectangularHollowSectionsMetric127x102x12.7</v>
      </c>
      <c r="G1613" s="46">
        <f t="shared" si="34"/>
        <v>18</v>
      </c>
      <c r="H1613">
        <v>0.45</v>
      </c>
      <c r="I1613">
        <v>1.5</v>
      </c>
      <c r="J1613" t="s">
        <v>1247</v>
      </c>
      <c r="K1613">
        <v>2</v>
      </c>
    </row>
    <row r="1614" spans="2:11" x14ac:dyDescent="0.2">
      <c r="B1614" t="s">
        <v>438</v>
      </c>
      <c r="C1614" t="s">
        <v>1705</v>
      </c>
      <c r="D1614" s="1" t="s">
        <v>655</v>
      </c>
      <c r="E1614" t="s">
        <v>2663</v>
      </c>
      <c r="F1614" t="str">
        <f t="shared" si="33"/>
        <v>RectangularHollowSectionsMetric127x102x9.5</v>
      </c>
      <c r="G1614" s="46">
        <f t="shared" si="34"/>
        <v>18</v>
      </c>
      <c r="H1614">
        <v>0.34</v>
      </c>
      <c r="I1614">
        <v>1.5</v>
      </c>
      <c r="J1614" t="s">
        <v>1247</v>
      </c>
      <c r="K1614">
        <v>2</v>
      </c>
    </row>
    <row r="1615" spans="2:11" x14ac:dyDescent="0.2">
      <c r="B1615" t="s">
        <v>438</v>
      </c>
      <c r="C1615" t="s">
        <v>1705</v>
      </c>
      <c r="D1615" s="1" t="s">
        <v>656</v>
      </c>
      <c r="E1615" t="s">
        <v>2666</v>
      </c>
      <c r="F1615" t="str">
        <f t="shared" si="33"/>
        <v>RectangularHollowSectionsMetric127x102x7.9</v>
      </c>
      <c r="G1615" s="46">
        <f t="shared" si="34"/>
        <v>18</v>
      </c>
      <c r="H1615">
        <v>0.28999999999999998</v>
      </c>
      <c r="I1615">
        <v>1.5</v>
      </c>
      <c r="J1615" t="s">
        <v>1247</v>
      </c>
      <c r="K1615">
        <v>2</v>
      </c>
    </row>
    <row r="1616" spans="2:11" x14ac:dyDescent="0.2">
      <c r="B1616" t="s">
        <v>438</v>
      </c>
      <c r="C1616" t="s">
        <v>1705</v>
      </c>
      <c r="D1616" s="1" t="s">
        <v>657</v>
      </c>
      <c r="E1616" t="s">
        <v>2669</v>
      </c>
      <c r="F1616" t="str">
        <f t="shared" si="33"/>
        <v>RectangularHollowSectionsMetric127x102x6.4</v>
      </c>
      <c r="G1616" s="46">
        <f t="shared" si="34"/>
        <v>18</v>
      </c>
      <c r="H1616">
        <v>0.24</v>
      </c>
      <c r="I1616">
        <v>1.5</v>
      </c>
      <c r="J1616" t="s">
        <v>1247</v>
      </c>
      <c r="K1616">
        <v>2</v>
      </c>
    </row>
    <row r="1617" spans="2:11" x14ac:dyDescent="0.2">
      <c r="B1617" t="s">
        <v>438</v>
      </c>
      <c r="C1617" t="s">
        <v>1705</v>
      </c>
      <c r="D1617" s="1" t="s">
        <v>658</v>
      </c>
      <c r="E1617" t="s">
        <v>2672</v>
      </c>
      <c r="F1617" t="str">
        <f t="shared" si="33"/>
        <v>RectangularHollowSectionsMetric127x102x4.8</v>
      </c>
      <c r="G1617" s="46">
        <f t="shared" si="34"/>
        <v>18</v>
      </c>
      <c r="H1617">
        <v>0.18</v>
      </c>
      <c r="I1617">
        <v>1.5</v>
      </c>
      <c r="J1617" t="s">
        <v>1247</v>
      </c>
      <c r="K1617">
        <v>2</v>
      </c>
    </row>
    <row r="1618" spans="2:11" x14ac:dyDescent="0.2">
      <c r="B1618" t="s">
        <v>438</v>
      </c>
      <c r="C1618" t="s">
        <v>1705</v>
      </c>
      <c r="D1618" s="1" t="s">
        <v>659</v>
      </c>
      <c r="E1618" t="s">
        <v>2675</v>
      </c>
      <c r="F1618" t="str">
        <f t="shared" si="33"/>
        <v>RectangularHollowSectionsMetric127x76x12.7</v>
      </c>
      <c r="G1618" s="46">
        <f t="shared" si="34"/>
        <v>18</v>
      </c>
      <c r="H1618">
        <v>0.44</v>
      </c>
      <c r="I1618">
        <v>1.5</v>
      </c>
      <c r="J1618" t="s">
        <v>1247</v>
      </c>
      <c r="K1618">
        <v>2</v>
      </c>
    </row>
    <row r="1619" spans="2:11" x14ac:dyDescent="0.2">
      <c r="B1619" t="s">
        <v>438</v>
      </c>
      <c r="C1619" t="s">
        <v>1705</v>
      </c>
      <c r="D1619" s="1" t="s">
        <v>660</v>
      </c>
      <c r="E1619" t="s">
        <v>2677</v>
      </c>
      <c r="F1619" t="str">
        <f t="shared" si="33"/>
        <v>RectangularHollowSectionsMetric127x76x9.5</v>
      </c>
      <c r="G1619" s="46">
        <f t="shared" si="34"/>
        <v>18</v>
      </c>
      <c r="H1619">
        <v>0.34</v>
      </c>
      <c r="I1619">
        <v>1.5</v>
      </c>
      <c r="J1619" t="s">
        <v>1247</v>
      </c>
      <c r="K1619">
        <v>2</v>
      </c>
    </row>
    <row r="1620" spans="2:11" x14ac:dyDescent="0.2">
      <c r="B1620" t="s">
        <v>438</v>
      </c>
      <c r="C1620" t="s">
        <v>1705</v>
      </c>
      <c r="D1620" s="1" t="s">
        <v>661</v>
      </c>
      <c r="E1620" t="s">
        <v>2679</v>
      </c>
      <c r="F1620" t="str">
        <f t="shared" si="33"/>
        <v>RectangularHollowSectionsMetric127x76x7.9</v>
      </c>
      <c r="G1620" s="46">
        <f t="shared" si="34"/>
        <v>18</v>
      </c>
      <c r="H1620">
        <v>0.28999999999999998</v>
      </c>
      <c r="I1620">
        <v>1.5</v>
      </c>
      <c r="J1620" t="s">
        <v>1247</v>
      </c>
      <c r="K1620">
        <v>2</v>
      </c>
    </row>
    <row r="1621" spans="2:11" x14ac:dyDescent="0.2">
      <c r="B1621" t="s">
        <v>438</v>
      </c>
      <c r="C1621" t="s">
        <v>1705</v>
      </c>
      <c r="D1621" s="1" t="s">
        <v>662</v>
      </c>
      <c r="E1621" t="s">
        <v>2682</v>
      </c>
      <c r="F1621" t="str">
        <f t="shared" si="33"/>
        <v>RectangularHollowSectionsMetric127x76x6.4</v>
      </c>
      <c r="G1621" s="46">
        <f t="shared" si="34"/>
        <v>18</v>
      </c>
      <c r="H1621">
        <v>0.23</v>
      </c>
      <c r="I1621">
        <v>1.5</v>
      </c>
      <c r="J1621" t="s">
        <v>1247</v>
      </c>
      <c r="K1621">
        <v>2</v>
      </c>
    </row>
    <row r="1622" spans="2:11" x14ac:dyDescent="0.2">
      <c r="B1622" t="s">
        <v>438</v>
      </c>
      <c r="C1622" t="s">
        <v>1705</v>
      </c>
      <c r="D1622" s="1" t="s">
        <v>663</v>
      </c>
      <c r="E1622" t="s">
        <v>2684</v>
      </c>
      <c r="F1622" t="str">
        <f t="shared" si="33"/>
        <v>RectangularHollowSectionsMetric127x76x4.8</v>
      </c>
      <c r="G1622" s="46">
        <f t="shared" si="34"/>
        <v>18</v>
      </c>
      <c r="H1622">
        <v>0.18</v>
      </c>
      <c r="I1622">
        <v>1.5</v>
      </c>
      <c r="J1622" t="s">
        <v>1247</v>
      </c>
      <c r="K1622">
        <v>2</v>
      </c>
    </row>
    <row r="1623" spans="2:11" x14ac:dyDescent="0.2">
      <c r="B1623" t="s">
        <v>438</v>
      </c>
      <c r="C1623" t="s">
        <v>1705</v>
      </c>
      <c r="D1623" s="1" t="s">
        <v>664</v>
      </c>
      <c r="E1623" t="s">
        <v>2686</v>
      </c>
      <c r="F1623" t="str">
        <f t="shared" si="33"/>
        <v>RectangularHollowSectionsMetric127x76x3.2</v>
      </c>
      <c r="G1623" s="46">
        <f t="shared" si="34"/>
        <v>18</v>
      </c>
      <c r="H1623">
        <v>0.12</v>
      </c>
      <c r="I1623">
        <v>1.5</v>
      </c>
      <c r="J1623" t="s">
        <v>1247</v>
      </c>
      <c r="K1623">
        <v>2</v>
      </c>
    </row>
    <row r="1624" spans="2:11" x14ac:dyDescent="0.2">
      <c r="B1624" t="s">
        <v>438</v>
      </c>
      <c r="C1624" t="s">
        <v>1705</v>
      </c>
      <c r="D1624" s="1" t="s">
        <v>665</v>
      </c>
      <c r="E1624" t="s">
        <v>2688</v>
      </c>
      <c r="F1624" t="str">
        <f t="shared" si="33"/>
        <v>RectangularHollowSectionsMetric127x64x6.4</v>
      </c>
      <c r="G1624" s="46">
        <f t="shared" si="34"/>
        <v>14.16</v>
      </c>
      <c r="H1624">
        <v>0.24</v>
      </c>
      <c r="I1624">
        <v>1.18</v>
      </c>
      <c r="J1624" t="s">
        <v>1247</v>
      </c>
      <c r="K1624">
        <v>2</v>
      </c>
    </row>
    <row r="1625" spans="2:11" x14ac:dyDescent="0.2">
      <c r="B1625" t="s">
        <v>438</v>
      </c>
      <c r="C1625" t="s">
        <v>1705</v>
      </c>
      <c r="D1625" s="1" t="s">
        <v>666</v>
      </c>
      <c r="E1625" t="s">
        <v>2690</v>
      </c>
      <c r="F1625" t="str">
        <f t="shared" si="33"/>
        <v>RectangularHollowSectionsMetric127x64x4.8</v>
      </c>
      <c r="G1625" s="46">
        <f t="shared" si="34"/>
        <v>14.399999999999999</v>
      </c>
      <c r="H1625">
        <v>0.18</v>
      </c>
      <c r="I1625">
        <v>1.2</v>
      </c>
      <c r="J1625" t="s">
        <v>1247</v>
      </c>
      <c r="K1625">
        <v>2</v>
      </c>
    </row>
    <row r="1626" spans="2:11" x14ac:dyDescent="0.2">
      <c r="B1626" t="s">
        <v>438</v>
      </c>
      <c r="C1626" t="s">
        <v>1705</v>
      </c>
      <c r="D1626" s="1" t="s">
        <v>667</v>
      </c>
      <c r="E1626" t="s">
        <v>2693</v>
      </c>
      <c r="F1626" t="str">
        <f t="shared" si="33"/>
        <v>RectangularHollowSectionsMetric127x64x3.2</v>
      </c>
      <c r="G1626" s="46">
        <f t="shared" si="34"/>
        <v>14.64</v>
      </c>
      <c r="H1626">
        <v>0.12</v>
      </c>
      <c r="I1626">
        <v>1.22</v>
      </c>
      <c r="J1626" t="s">
        <v>1247</v>
      </c>
      <c r="K1626">
        <v>2</v>
      </c>
    </row>
    <row r="1627" spans="2:11" x14ac:dyDescent="0.2">
      <c r="B1627" t="s">
        <v>438</v>
      </c>
      <c r="C1627" t="s">
        <v>1705</v>
      </c>
      <c r="D1627" s="1" t="s">
        <v>668</v>
      </c>
      <c r="E1627" t="s">
        <v>2695</v>
      </c>
      <c r="F1627" t="str">
        <f t="shared" si="33"/>
        <v>RectangularHollowSectionsMetric127x51x9.5</v>
      </c>
      <c r="G1627" s="46">
        <f t="shared" si="34"/>
        <v>12.84</v>
      </c>
      <c r="H1627">
        <v>0.34</v>
      </c>
      <c r="I1627">
        <v>1.07</v>
      </c>
      <c r="J1627" t="s">
        <v>1247</v>
      </c>
      <c r="K1627">
        <v>2</v>
      </c>
    </row>
    <row r="1628" spans="2:11" x14ac:dyDescent="0.2">
      <c r="B1628" t="s">
        <v>438</v>
      </c>
      <c r="C1628" t="s">
        <v>1705</v>
      </c>
      <c r="D1628" s="1" t="s">
        <v>669</v>
      </c>
      <c r="E1628" t="s">
        <v>2697</v>
      </c>
      <c r="F1628" t="str">
        <f t="shared" si="33"/>
        <v>RectangularHollowSectionsMetric127x51x7.9</v>
      </c>
      <c r="G1628" s="46">
        <f t="shared" si="34"/>
        <v>12.96</v>
      </c>
      <c r="H1628">
        <v>0.28999999999999998</v>
      </c>
      <c r="I1628">
        <v>1.08</v>
      </c>
      <c r="J1628" t="s">
        <v>1247</v>
      </c>
      <c r="K1628">
        <v>2</v>
      </c>
    </row>
    <row r="1629" spans="2:11" x14ac:dyDescent="0.2">
      <c r="B1629" t="s">
        <v>438</v>
      </c>
      <c r="C1629" t="s">
        <v>1705</v>
      </c>
      <c r="D1629" s="1" t="s">
        <v>670</v>
      </c>
      <c r="E1629" t="s">
        <v>2699</v>
      </c>
      <c r="F1629" t="str">
        <f t="shared" si="33"/>
        <v>RectangularHollowSectionsMetric127x51x6.4</v>
      </c>
      <c r="G1629" s="46">
        <f t="shared" si="34"/>
        <v>13.200000000000001</v>
      </c>
      <c r="H1629">
        <v>0.23</v>
      </c>
      <c r="I1629">
        <v>1.1000000000000001</v>
      </c>
      <c r="J1629" t="s">
        <v>1247</v>
      </c>
      <c r="K1629">
        <v>2</v>
      </c>
    </row>
    <row r="1630" spans="2:11" x14ac:dyDescent="0.2">
      <c r="B1630" t="s">
        <v>438</v>
      </c>
      <c r="C1630" t="s">
        <v>1705</v>
      </c>
      <c r="D1630" s="1" t="s">
        <v>671</v>
      </c>
      <c r="E1630" t="s">
        <v>2701</v>
      </c>
      <c r="F1630" t="str">
        <f t="shared" si="33"/>
        <v>RectangularHollowSectionsMetric127x51x4.8</v>
      </c>
      <c r="G1630" s="46">
        <f t="shared" si="34"/>
        <v>13.440000000000001</v>
      </c>
      <c r="H1630">
        <v>0.18</v>
      </c>
      <c r="I1630">
        <v>1.1200000000000001</v>
      </c>
      <c r="J1630" t="s">
        <v>1247</v>
      </c>
      <c r="K1630">
        <v>2</v>
      </c>
    </row>
    <row r="1631" spans="2:11" x14ac:dyDescent="0.2">
      <c r="B1631" t="s">
        <v>438</v>
      </c>
      <c r="C1631" t="s">
        <v>1705</v>
      </c>
      <c r="D1631" s="1" t="s">
        <v>672</v>
      </c>
      <c r="E1631" t="s">
        <v>2703</v>
      </c>
      <c r="F1631" t="str">
        <f t="shared" si="33"/>
        <v>RectangularHollowSectionsMetric127x51x3.2</v>
      </c>
      <c r="G1631" s="46">
        <f t="shared" si="34"/>
        <v>13.559999999999999</v>
      </c>
      <c r="H1631">
        <v>0.12</v>
      </c>
      <c r="I1631">
        <v>1.1299999999999999</v>
      </c>
      <c r="J1631" t="s">
        <v>1247</v>
      </c>
      <c r="K1631">
        <v>2</v>
      </c>
    </row>
    <row r="1632" spans="2:11" x14ac:dyDescent="0.2">
      <c r="B1632" t="s">
        <v>438</v>
      </c>
      <c r="C1632" t="s">
        <v>1705</v>
      </c>
      <c r="D1632" s="1" t="s">
        <v>673</v>
      </c>
      <c r="E1632" t="s">
        <v>3947</v>
      </c>
      <c r="F1632" t="str">
        <f t="shared" si="33"/>
        <v>RectangularHollowSectionsMetric102x76x9.5</v>
      </c>
      <c r="G1632" s="46">
        <f t="shared" si="34"/>
        <v>14.04</v>
      </c>
      <c r="H1632">
        <v>0.34</v>
      </c>
      <c r="I1632">
        <v>1.17</v>
      </c>
      <c r="J1632" t="s">
        <v>1247</v>
      </c>
      <c r="K1632">
        <v>2</v>
      </c>
    </row>
    <row r="1633" spans="2:11" x14ac:dyDescent="0.2">
      <c r="B1633" t="s">
        <v>438</v>
      </c>
      <c r="C1633" t="s">
        <v>1705</v>
      </c>
      <c r="D1633" s="1" t="s">
        <v>674</v>
      </c>
      <c r="E1633" t="s">
        <v>3948</v>
      </c>
      <c r="F1633" t="str">
        <f t="shared" si="33"/>
        <v>RectangularHollowSectionsMetric102x76x7.9</v>
      </c>
      <c r="G1633" s="46">
        <f t="shared" si="34"/>
        <v>14.04</v>
      </c>
      <c r="H1633">
        <v>0.28999999999999998</v>
      </c>
      <c r="I1633">
        <v>1.17</v>
      </c>
      <c r="J1633" t="s">
        <v>1247</v>
      </c>
      <c r="K1633">
        <v>2</v>
      </c>
    </row>
    <row r="1634" spans="2:11" x14ac:dyDescent="0.2">
      <c r="B1634" t="s">
        <v>438</v>
      </c>
      <c r="C1634" t="s">
        <v>1705</v>
      </c>
      <c r="D1634" s="1" t="s">
        <v>675</v>
      </c>
      <c r="E1634" t="s">
        <v>2710</v>
      </c>
      <c r="F1634" t="str">
        <f t="shared" si="33"/>
        <v>RectangularHollowSectionsMetric102x76x6.4</v>
      </c>
      <c r="G1634" s="46">
        <f t="shared" si="34"/>
        <v>14.04</v>
      </c>
      <c r="H1634">
        <v>0.23</v>
      </c>
      <c r="I1634">
        <v>1.17</v>
      </c>
      <c r="J1634" t="s">
        <v>1247</v>
      </c>
      <c r="K1634">
        <v>2</v>
      </c>
    </row>
    <row r="1635" spans="2:11" x14ac:dyDescent="0.2">
      <c r="B1635" t="s">
        <v>438</v>
      </c>
      <c r="C1635" t="s">
        <v>1705</v>
      </c>
      <c r="D1635" s="1" t="s">
        <v>676</v>
      </c>
      <c r="E1635" t="s">
        <v>2712</v>
      </c>
      <c r="F1635" t="str">
        <f t="shared" si="33"/>
        <v>RectangularHollowSectionsMetric102x76x4.8</v>
      </c>
      <c r="G1635" s="46">
        <f t="shared" si="34"/>
        <v>14.04</v>
      </c>
      <c r="H1635">
        <v>0.18</v>
      </c>
      <c r="I1635">
        <v>1.17</v>
      </c>
      <c r="J1635" t="s">
        <v>1247</v>
      </c>
      <c r="K1635">
        <v>2</v>
      </c>
    </row>
    <row r="1636" spans="2:11" x14ac:dyDescent="0.2">
      <c r="B1636" t="s">
        <v>438</v>
      </c>
      <c r="C1636" t="s">
        <v>1705</v>
      </c>
      <c r="D1636" s="1" t="s">
        <v>677</v>
      </c>
      <c r="E1636" t="s">
        <v>3949</v>
      </c>
      <c r="F1636" t="str">
        <f t="shared" si="33"/>
        <v>RectangularHollowSectionsMetric102x76x3.2</v>
      </c>
      <c r="G1636" s="46">
        <f t="shared" si="34"/>
        <v>14.04</v>
      </c>
      <c r="H1636">
        <v>0.12</v>
      </c>
      <c r="I1636">
        <v>1.17</v>
      </c>
      <c r="J1636" t="s">
        <v>1247</v>
      </c>
      <c r="K1636">
        <v>2</v>
      </c>
    </row>
    <row r="1637" spans="2:11" x14ac:dyDescent="0.2">
      <c r="B1637" t="s">
        <v>438</v>
      </c>
      <c r="C1637" t="s">
        <v>1705</v>
      </c>
      <c r="D1637" s="1" t="s">
        <v>678</v>
      </c>
      <c r="E1637" t="s">
        <v>2716</v>
      </c>
      <c r="F1637" t="str">
        <f t="shared" si="33"/>
        <v>RectangularHollowSectionsMetric102x64x7.9</v>
      </c>
      <c r="G1637" s="46">
        <f t="shared" si="34"/>
        <v>12</v>
      </c>
      <c r="H1637">
        <v>0.28999999999999998</v>
      </c>
      <c r="I1637">
        <v>1</v>
      </c>
      <c r="J1637" t="s">
        <v>1247</v>
      </c>
      <c r="K1637">
        <v>2</v>
      </c>
    </row>
    <row r="1638" spans="2:11" x14ac:dyDescent="0.2">
      <c r="B1638" t="s">
        <v>438</v>
      </c>
      <c r="C1638" t="s">
        <v>1705</v>
      </c>
      <c r="D1638" s="1" t="s">
        <v>679</v>
      </c>
      <c r="E1638" t="s">
        <v>2718</v>
      </c>
      <c r="F1638" t="str">
        <f t="shared" si="33"/>
        <v>RectangularHollowSectionsMetric102x64x6.4</v>
      </c>
      <c r="G1638" s="46">
        <f t="shared" si="34"/>
        <v>12.24</v>
      </c>
      <c r="H1638">
        <v>0.23</v>
      </c>
      <c r="I1638">
        <v>1.02</v>
      </c>
      <c r="J1638" t="s">
        <v>1247</v>
      </c>
      <c r="K1638">
        <v>2</v>
      </c>
    </row>
    <row r="1639" spans="2:11" x14ac:dyDescent="0.2">
      <c r="B1639" t="s">
        <v>438</v>
      </c>
      <c r="C1639" t="s">
        <v>1705</v>
      </c>
      <c r="D1639" s="1" t="s">
        <v>680</v>
      </c>
      <c r="E1639" t="s">
        <v>2721</v>
      </c>
      <c r="F1639" t="str">
        <f t="shared" si="33"/>
        <v>RectangularHollowSectionsMetric102x64x4.8</v>
      </c>
      <c r="G1639" s="46">
        <f t="shared" si="34"/>
        <v>12.36</v>
      </c>
      <c r="H1639">
        <v>0.18</v>
      </c>
      <c r="I1639">
        <v>1.03</v>
      </c>
      <c r="J1639" t="s">
        <v>1247</v>
      </c>
      <c r="K1639">
        <v>2</v>
      </c>
    </row>
    <row r="1640" spans="2:11" x14ac:dyDescent="0.2">
      <c r="B1640" t="s">
        <v>438</v>
      </c>
      <c r="C1640" t="s">
        <v>1705</v>
      </c>
      <c r="D1640" s="1" t="s">
        <v>681</v>
      </c>
      <c r="E1640" t="s">
        <v>2172</v>
      </c>
      <c r="F1640" t="str">
        <f t="shared" si="33"/>
        <v>RectangularHollowSectionsMetric76x76x9.5</v>
      </c>
      <c r="G1640" s="46">
        <f t="shared" si="34"/>
        <v>10.8</v>
      </c>
      <c r="H1640">
        <v>0.34</v>
      </c>
      <c r="I1640">
        <v>0.9</v>
      </c>
      <c r="J1640" t="s">
        <v>1247</v>
      </c>
      <c r="K1640">
        <v>2</v>
      </c>
    </row>
    <row r="1641" spans="2:11" x14ac:dyDescent="0.2">
      <c r="B1641" t="s">
        <v>438</v>
      </c>
      <c r="C1641" t="s">
        <v>1705</v>
      </c>
      <c r="D1641" s="1" t="s">
        <v>682</v>
      </c>
      <c r="E1641" t="s">
        <v>2725</v>
      </c>
      <c r="F1641" t="str">
        <f t="shared" si="33"/>
        <v>RectangularHollowSectionsMetric102x51x7.9</v>
      </c>
      <c r="G1641" s="46">
        <f t="shared" si="34"/>
        <v>11.004000000000001</v>
      </c>
      <c r="H1641">
        <v>0.28999999999999998</v>
      </c>
      <c r="I1641">
        <v>0.91700000000000004</v>
      </c>
      <c r="J1641" t="s">
        <v>1247</v>
      </c>
      <c r="K1641">
        <v>2</v>
      </c>
    </row>
    <row r="1642" spans="2:11" x14ac:dyDescent="0.2">
      <c r="B1642" t="s">
        <v>438</v>
      </c>
      <c r="C1642" t="s">
        <v>1705</v>
      </c>
      <c r="D1642" s="1" t="s">
        <v>683</v>
      </c>
      <c r="E1642" t="s">
        <v>2728</v>
      </c>
      <c r="F1642" t="str">
        <f t="shared" si="33"/>
        <v>RectangularHollowSectionsMetric102x51x6.4</v>
      </c>
      <c r="G1642" s="46">
        <f t="shared" si="34"/>
        <v>11.196000000000002</v>
      </c>
      <c r="H1642">
        <v>0.23</v>
      </c>
      <c r="I1642">
        <v>0.93300000000000005</v>
      </c>
      <c r="J1642" t="s">
        <v>1247</v>
      </c>
      <c r="K1642">
        <v>2</v>
      </c>
    </row>
    <row r="1643" spans="2:11" x14ac:dyDescent="0.2">
      <c r="B1643" t="s">
        <v>438</v>
      </c>
      <c r="C1643" t="s">
        <v>1705</v>
      </c>
      <c r="D1643" s="1" t="s">
        <v>684</v>
      </c>
      <c r="E1643" t="s">
        <v>2731</v>
      </c>
      <c r="F1643" t="str">
        <f t="shared" si="33"/>
        <v>RectangularHollowSectionsMetric102x51x4.8</v>
      </c>
      <c r="G1643" s="46">
        <f t="shared" si="34"/>
        <v>11.399999999999999</v>
      </c>
      <c r="H1643">
        <v>0.18</v>
      </c>
      <c r="I1643">
        <v>0.95</v>
      </c>
      <c r="J1643" t="s">
        <v>1247</v>
      </c>
      <c r="K1643">
        <v>2</v>
      </c>
    </row>
    <row r="1644" spans="2:11" x14ac:dyDescent="0.2">
      <c r="B1644" t="s">
        <v>438</v>
      </c>
      <c r="C1644" t="s">
        <v>1705</v>
      </c>
      <c r="D1644" s="1" t="s">
        <v>685</v>
      </c>
      <c r="E1644" t="s">
        <v>2734</v>
      </c>
      <c r="F1644" t="str">
        <f t="shared" si="33"/>
        <v>RectangularHollowSectionsMetric102x51x3.2</v>
      </c>
      <c r="G1644" s="46">
        <f t="shared" si="34"/>
        <v>11.603999999999999</v>
      </c>
      <c r="H1644">
        <v>0.12</v>
      </c>
      <c r="I1644">
        <v>0.96699999999999997</v>
      </c>
      <c r="J1644" t="s">
        <v>1247</v>
      </c>
      <c r="K1644">
        <v>2</v>
      </c>
    </row>
    <row r="1645" spans="2:11" x14ac:dyDescent="0.2">
      <c r="B1645" t="s">
        <v>438</v>
      </c>
      <c r="C1645" t="s">
        <v>1705</v>
      </c>
      <c r="D1645" s="1" t="s">
        <v>691</v>
      </c>
      <c r="E1645" t="s">
        <v>2737</v>
      </c>
      <c r="F1645" t="str">
        <f t="shared" si="33"/>
        <v>RectangularHollowSectionsMetric89x64x9.5</v>
      </c>
      <c r="G1645" s="46">
        <f t="shared" si="34"/>
        <v>10.8</v>
      </c>
      <c r="H1645">
        <v>0.34</v>
      </c>
      <c r="I1645">
        <v>0.9</v>
      </c>
      <c r="J1645" t="s">
        <v>1247</v>
      </c>
      <c r="K1645">
        <v>2</v>
      </c>
    </row>
    <row r="1646" spans="2:11" x14ac:dyDescent="0.2">
      <c r="B1646" t="s">
        <v>438</v>
      </c>
      <c r="C1646" t="s">
        <v>1705</v>
      </c>
      <c r="D1646" s="1" t="s">
        <v>692</v>
      </c>
      <c r="E1646" t="s">
        <v>2740</v>
      </c>
      <c r="F1646" t="str">
        <f t="shared" si="33"/>
        <v>RectangularHollowSectionsMetric89x64x7.9</v>
      </c>
      <c r="G1646" s="46">
        <f t="shared" si="34"/>
        <v>11.004000000000001</v>
      </c>
      <c r="H1646">
        <v>0.28999999999999998</v>
      </c>
      <c r="I1646">
        <v>0.91700000000000004</v>
      </c>
      <c r="J1646" t="s">
        <v>1247</v>
      </c>
      <c r="K1646">
        <v>2</v>
      </c>
    </row>
    <row r="1647" spans="2:11" x14ac:dyDescent="0.2">
      <c r="B1647" t="s">
        <v>438</v>
      </c>
      <c r="C1647" t="s">
        <v>1705</v>
      </c>
      <c r="D1647" s="1" t="s">
        <v>693</v>
      </c>
      <c r="E1647" t="s">
        <v>2743</v>
      </c>
      <c r="F1647" t="str">
        <f t="shared" si="33"/>
        <v>RectangularHollowSectionsMetric89x64x6.4</v>
      </c>
      <c r="G1647" s="46">
        <f t="shared" si="34"/>
        <v>11.196000000000002</v>
      </c>
      <c r="H1647">
        <v>0.23</v>
      </c>
      <c r="I1647">
        <v>0.93300000000000005</v>
      </c>
      <c r="J1647" t="s">
        <v>1247</v>
      </c>
      <c r="K1647">
        <v>2</v>
      </c>
    </row>
    <row r="1648" spans="2:11" x14ac:dyDescent="0.2">
      <c r="B1648" t="s">
        <v>438</v>
      </c>
      <c r="C1648" t="s">
        <v>1705</v>
      </c>
      <c r="D1648" s="1" t="s">
        <v>694</v>
      </c>
      <c r="E1648" t="s">
        <v>2746</v>
      </c>
      <c r="F1648" t="str">
        <f t="shared" si="33"/>
        <v>RectangularHollowSectionsMetric89x64x4.8</v>
      </c>
      <c r="G1648" s="46">
        <f t="shared" si="34"/>
        <v>11.399999999999999</v>
      </c>
      <c r="H1648">
        <v>0.18</v>
      </c>
      <c r="I1648">
        <v>0.95</v>
      </c>
      <c r="J1648" t="s">
        <v>1247</v>
      </c>
      <c r="K1648">
        <v>2</v>
      </c>
    </row>
    <row r="1649" spans="2:11" x14ac:dyDescent="0.2">
      <c r="B1649" t="s">
        <v>438</v>
      </c>
      <c r="C1649" t="s">
        <v>1705</v>
      </c>
      <c r="D1649" s="1" t="s">
        <v>695</v>
      </c>
      <c r="E1649" t="s">
        <v>2749</v>
      </c>
      <c r="F1649" t="str">
        <f t="shared" si="33"/>
        <v>RectangularHollowSectionsMetric89x64x3.2</v>
      </c>
      <c r="G1649" s="46">
        <f t="shared" si="34"/>
        <v>11.603999999999999</v>
      </c>
      <c r="H1649">
        <v>0.12</v>
      </c>
      <c r="I1649">
        <v>0.96699999999999997</v>
      </c>
      <c r="J1649" t="s">
        <v>1247</v>
      </c>
      <c r="K1649">
        <v>2</v>
      </c>
    </row>
    <row r="1650" spans="2:11" x14ac:dyDescent="0.2">
      <c r="B1650" t="s">
        <v>438</v>
      </c>
      <c r="C1650" t="s">
        <v>1705</v>
      </c>
      <c r="D1650" s="1" t="s">
        <v>696</v>
      </c>
      <c r="E1650" t="s">
        <v>2752</v>
      </c>
      <c r="F1650" t="str">
        <f t="shared" si="33"/>
        <v>RectangularHollowSectionsMetric76x64x7.9</v>
      </c>
      <c r="G1650" s="46">
        <f t="shared" si="34"/>
        <v>9.9959999999999987</v>
      </c>
      <c r="H1650">
        <v>0.26400000000000001</v>
      </c>
      <c r="I1650">
        <v>0.83299999999999996</v>
      </c>
      <c r="J1650" t="s">
        <v>1247</v>
      </c>
      <c r="K1650">
        <v>2</v>
      </c>
    </row>
    <row r="1651" spans="2:11" x14ac:dyDescent="0.2">
      <c r="B1651" t="s">
        <v>438</v>
      </c>
      <c r="C1651" t="s">
        <v>1705</v>
      </c>
      <c r="D1651" s="1" t="s">
        <v>697</v>
      </c>
      <c r="E1651" t="s">
        <v>2755</v>
      </c>
      <c r="F1651" t="str">
        <f t="shared" si="33"/>
        <v>RectangularHollowSectionsMetric76x64x6.4</v>
      </c>
      <c r="G1651" s="46">
        <f t="shared" si="34"/>
        <v>10.199999999999999</v>
      </c>
      <c r="H1651">
        <v>0.216</v>
      </c>
      <c r="I1651">
        <v>0.85</v>
      </c>
      <c r="J1651" t="s">
        <v>1247</v>
      </c>
      <c r="K1651">
        <v>2</v>
      </c>
    </row>
    <row r="1652" spans="2:11" x14ac:dyDescent="0.2">
      <c r="B1652" t="s">
        <v>438</v>
      </c>
      <c r="C1652" t="s">
        <v>1705</v>
      </c>
      <c r="D1652" s="1" t="s">
        <v>698</v>
      </c>
      <c r="E1652" t="s">
        <v>2758</v>
      </c>
      <c r="F1652" t="str">
        <f t="shared" si="33"/>
        <v>RectangularHollowSectionsMetric76x64x4.8</v>
      </c>
      <c r="G1652" s="46">
        <f t="shared" si="34"/>
        <v>10.404</v>
      </c>
      <c r="H1652">
        <v>0.16500000000000001</v>
      </c>
      <c r="I1652">
        <v>0.86699999999999999</v>
      </c>
      <c r="J1652" t="s">
        <v>1247</v>
      </c>
      <c r="K1652">
        <v>2</v>
      </c>
    </row>
    <row r="1653" spans="2:11" x14ac:dyDescent="0.2">
      <c r="B1653" t="s">
        <v>438</v>
      </c>
      <c r="C1653" t="s">
        <v>1705</v>
      </c>
      <c r="D1653" s="1" t="s">
        <v>699</v>
      </c>
      <c r="E1653" t="s">
        <v>2761</v>
      </c>
      <c r="F1653" t="str">
        <f t="shared" si="33"/>
        <v>RectangularHollowSectionsMetric76x64x3.2</v>
      </c>
      <c r="G1653" s="46">
        <f t="shared" si="34"/>
        <v>10.596</v>
      </c>
      <c r="H1653">
        <v>0.112</v>
      </c>
      <c r="I1653">
        <v>0.88300000000000001</v>
      </c>
      <c r="J1653" t="s">
        <v>1247</v>
      </c>
      <c r="K1653">
        <v>2</v>
      </c>
    </row>
    <row r="1654" spans="2:11" x14ac:dyDescent="0.2">
      <c r="B1654" t="s">
        <v>438</v>
      </c>
      <c r="C1654" t="s">
        <v>1705</v>
      </c>
      <c r="D1654" s="1" t="s">
        <v>700</v>
      </c>
      <c r="E1654" t="s">
        <v>2764</v>
      </c>
      <c r="F1654" t="str">
        <f t="shared" si="33"/>
        <v>RectangularHollowSectionsMetric76x51x7.9</v>
      </c>
      <c r="G1654" s="46">
        <f t="shared" si="34"/>
        <v>9.9599999999999991</v>
      </c>
      <c r="H1654">
        <v>0.26100000000000001</v>
      </c>
      <c r="I1654">
        <v>0.83</v>
      </c>
      <c r="J1654" t="s">
        <v>1247</v>
      </c>
      <c r="K1654">
        <v>2</v>
      </c>
    </row>
    <row r="1655" spans="2:11" x14ac:dyDescent="0.2">
      <c r="B1655" t="s">
        <v>438</v>
      </c>
      <c r="C1655" t="s">
        <v>1705</v>
      </c>
      <c r="D1655" s="1" t="s">
        <v>701</v>
      </c>
      <c r="E1655" t="s">
        <v>2767</v>
      </c>
      <c r="F1655" t="str">
        <f t="shared" ref="F1655:F1670" si="35">SUBSTITUTE(B1655&amp;C1655&amp;E1655," ","")</f>
        <v>RectangularHollowSectionsMetric76x51x6.4</v>
      </c>
      <c r="G1655" s="46">
        <f t="shared" si="34"/>
        <v>9.9599999999999991</v>
      </c>
      <c r="H1655">
        <v>0.214</v>
      </c>
      <c r="I1655">
        <v>0.83</v>
      </c>
      <c r="J1655" t="s">
        <v>1247</v>
      </c>
      <c r="K1655">
        <v>2</v>
      </c>
    </row>
    <row r="1656" spans="2:11" x14ac:dyDescent="0.2">
      <c r="B1656" t="s">
        <v>438</v>
      </c>
      <c r="C1656" t="s">
        <v>1705</v>
      </c>
      <c r="D1656" s="1" t="s">
        <v>702</v>
      </c>
      <c r="E1656" t="s">
        <v>2770</v>
      </c>
      <c r="F1656" t="str">
        <f t="shared" si="35"/>
        <v>RectangularHollowSectionsMetric76x51x4.8</v>
      </c>
      <c r="G1656" s="46">
        <f t="shared" ref="G1656:G1670" si="36">I1656*12</f>
        <v>9.9599999999999991</v>
      </c>
      <c r="H1656">
        <v>0.16400000000000001</v>
      </c>
      <c r="I1656">
        <v>0.83</v>
      </c>
      <c r="J1656" t="s">
        <v>1247</v>
      </c>
      <c r="K1656">
        <v>2</v>
      </c>
    </row>
    <row r="1657" spans="2:11" x14ac:dyDescent="0.2">
      <c r="B1657" t="s">
        <v>438</v>
      </c>
      <c r="C1657" t="s">
        <v>1705</v>
      </c>
      <c r="D1657" s="1" t="s">
        <v>703</v>
      </c>
      <c r="E1657" t="s">
        <v>2773</v>
      </c>
      <c r="F1657" t="str">
        <f t="shared" si="35"/>
        <v>RectangularHollowSectionsMetric76x51x3.2</v>
      </c>
      <c r="G1657" s="46">
        <f t="shared" si="36"/>
        <v>9.9599999999999991</v>
      </c>
      <c r="H1657">
        <v>0.112</v>
      </c>
      <c r="I1657">
        <v>0.83</v>
      </c>
      <c r="J1657" t="s">
        <v>1247</v>
      </c>
      <c r="K1657">
        <v>2</v>
      </c>
    </row>
    <row r="1658" spans="2:11" x14ac:dyDescent="0.2">
      <c r="B1658" t="s">
        <v>438</v>
      </c>
      <c r="C1658" t="s">
        <v>1705</v>
      </c>
      <c r="D1658" s="1" t="s">
        <v>704</v>
      </c>
      <c r="E1658" t="s">
        <v>2776</v>
      </c>
      <c r="F1658" t="str">
        <f t="shared" si="35"/>
        <v>RectangularHollowSectionsMetric76x38x6.4</v>
      </c>
      <c r="G1658" s="46">
        <f t="shared" si="36"/>
        <v>8.1960000000000015</v>
      </c>
      <c r="H1658">
        <v>0.23</v>
      </c>
      <c r="I1658">
        <v>0.68300000000000005</v>
      </c>
      <c r="J1658" t="s">
        <v>1247</v>
      </c>
      <c r="K1658">
        <v>2</v>
      </c>
    </row>
    <row r="1659" spans="2:11" x14ac:dyDescent="0.2">
      <c r="B1659" t="s">
        <v>438</v>
      </c>
      <c r="C1659" t="s">
        <v>1705</v>
      </c>
      <c r="D1659" s="1" t="s">
        <v>705</v>
      </c>
      <c r="E1659" t="s">
        <v>2779</v>
      </c>
      <c r="F1659" t="str">
        <f t="shared" si="35"/>
        <v>RectangularHollowSectionsMetric76x38x4.8</v>
      </c>
      <c r="G1659" s="46">
        <f t="shared" si="36"/>
        <v>8.3999999999999986</v>
      </c>
      <c r="H1659">
        <v>0.18</v>
      </c>
      <c r="I1659">
        <v>0.7</v>
      </c>
      <c r="J1659" t="s">
        <v>1247</v>
      </c>
      <c r="K1659">
        <v>2</v>
      </c>
    </row>
    <row r="1660" spans="2:11" x14ac:dyDescent="0.2">
      <c r="B1660" t="s">
        <v>438</v>
      </c>
      <c r="C1660" t="s">
        <v>1705</v>
      </c>
      <c r="D1660" s="1" t="s">
        <v>706</v>
      </c>
      <c r="E1660" t="s">
        <v>2782</v>
      </c>
      <c r="F1660" t="str">
        <f t="shared" si="35"/>
        <v>RectangularHollowSectionsMetric76x38x3.2</v>
      </c>
      <c r="G1660" s="46">
        <f t="shared" si="36"/>
        <v>8.6039999999999992</v>
      </c>
      <c r="H1660">
        <v>0.12</v>
      </c>
      <c r="I1660">
        <v>0.71699999999999997</v>
      </c>
      <c r="J1660" t="s">
        <v>1247</v>
      </c>
      <c r="K1660">
        <v>2</v>
      </c>
    </row>
    <row r="1661" spans="2:11" x14ac:dyDescent="0.2">
      <c r="B1661" t="s">
        <v>438</v>
      </c>
      <c r="C1661" t="s">
        <v>1705</v>
      </c>
      <c r="D1661" s="1" t="s">
        <v>707</v>
      </c>
      <c r="E1661" t="s">
        <v>2784</v>
      </c>
      <c r="F1661" t="str">
        <f t="shared" si="35"/>
        <v>RectangularHollowSectionsMetric76x25x3.2</v>
      </c>
      <c r="G1661" s="46">
        <f t="shared" si="36"/>
        <v>7.5960000000000001</v>
      </c>
      <c r="H1661">
        <v>0.12</v>
      </c>
      <c r="I1661">
        <v>0.63300000000000001</v>
      </c>
      <c r="J1661" t="s">
        <v>1247</v>
      </c>
      <c r="K1661">
        <v>2</v>
      </c>
    </row>
    <row r="1662" spans="2:11" x14ac:dyDescent="0.2">
      <c r="B1662" t="s">
        <v>438</v>
      </c>
      <c r="C1662" t="s">
        <v>1705</v>
      </c>
      <c r="D1662" s="1" t="s">
        <v>708</v>
      </c>
      <c r="E1662" t="s">
        <v>2787</v>
      </c>
      <c r="F1662" t="str">
        <f t="shared" si="35"/>
        <v>RectangularHollowSectionsMetric64x38x6.4</v>
      </c>
      <c r="G1662" s="46">
        <f t="shared" si="36"/>
        <v>7.1999999999999993</v>
      </c>
      <c r="H1662">
        <v>0.23</v>
      </c>
      <c r="I1662">
        <v>0.6</v>
      </c>
      <c r="J1662" t="s">
        <v>1247</v>
      </c>
      <c r="K1662">
        <v>2</v>
      </c>
    </row>
    <row r="1663" spans="2:11" x14ac:dyDescent="0.2">
      <c r="B1663" t="s">
        <v>438</v>
      </c>
      <c r="C1663" t="s">
        <v>1705</v>
      </c>
      <c r="D1663" s="1" t="s">
        <v>709</v>
      </c>
      <c r="E1663" t="s">
        <v>2790</v>
      </c>
      <c r="F1663" t="str">
        <f t="shared" si="35"/>
        <v>RectangularHollowSectionsMetric64x38x4.8</v>
      </c>
      <c r="G1663" s="46">
        <f t="shared" si="36"/>
        <v>7.4039999999999999</v>
      </c>
      <c r="H1663">
        <v>0.18</v>
      </c>
      <c r="I1663">
        <v>0.61699999999999999</v>
      </c>
      <c r="J1663" t="s">
        <v>1247</v>
      </c>
      <c r="K1663">
        <v>2</v>
      </c>
    </row>
    <row r="1664" spans="2:11" x14ac:dyDescent="0.2">
      <c r="B1664" t="s">
        <v>438</v>
      </c>
      <c r="C1664" t="s">
        <v>1705</v>
      </c>
      <c r="D1664" s="1" t="s">
        <v>710</v>
      </c>
      <c r="E1664" t="s">
        <v>2793</v>
      </c>
      <c r="F1664" t="str">
        <f t="shared" si="35"/>
        <v>RectangularHollowSectionsMetric64x38x3.2</v>
      </c>
      <c r="G1664" s="46">
        <f t="shared" si="36"/>
        <v>7.5960000000000001</v>
      </c>
      <c r="H1664">
        <v>0.12</v>
      </c>
      <c r="I1664">
        <v>0.63300000000000001</v>
      </c>
      <c r="J1664" t="s">
        <v>1247</v>
      </c>
      <c r="K1664">
        <v>2</v>
      </c>
    </row>
    <row r="1665" spans="2:11" x14ac:dyDescent="0.2">
      <c r="B1665" t="s">
        <v>438</v>
      </c>
      <c r="C1665" t="s">
        <v>1705</v>
      </c>
      <c r="D1665" s="1" t="s">
        <v>795</v>
      </c>
      <c r="E1665" s="70" t="s">
        <v>2214</v>
      </c>
      <c r="F1665" t="str">
        <f t="shared" si="35"/>
        <v>RectangularHollowSectionsMetric57x57x6.4</v>
      </c>
      <c r="G1665" s="46">
        <f t="shared" si="36"/>
        <v>7.1999999999999993</v>
      </c>
      <c r="H1665">
        <v>0.23</v>
      </c>
      <c r="I1665">
        <v>0.6</v>
      </c>
      <c r="J1665" t="s">
        <v>1247</v>
      </c>
      <c r="K1665">
        <v>2</v>
      </c>
    </row>
    <row r="1666" spans="2:11" x14ac:dyDescent="0.2">
      <c r="B1666" t="s">
        <v>438</v>
      </c>
      <c r="C1666" t="s">
        <v>1705</v>
      </c>
      <c r="D1666" s="1" t="s">
        <v>1507</v>
      </c>
      <c r="E1666" s="70" t="s">
        <v>2220</v>
      </c>
      <c r="F1666" t="str">
        <f t="shared" si="35"/>
        <v>RectangularHollowSectionsMetric57x57x4.8</v>
      </c>
      <c r="G1666" s="46">
        <f t="shared" si="36"/>
        <v>8.3999999999999986</v>
      </c>
      <c r="H1666">
        <v>0.18</v>
      </c>
      <c r="I1666">
        <v>0.7</v>
      </c>
      <c r="J1666" t="s">
        <v>1247</v>
      </c>
      <c r="K1666">
        <v>2</v>
      </c>
    </row>
    <row r="1667" spans="2:11" x14ac:dyDescent="0.2">
      <c r="B1667" t="s">
        <v>438</v>
      </c>
      <c r="C1667" t="s">
        <v>1705</v>
      </c>
      <c r="D1667" s="1" t="s">
        <v>1508</v>
      </c>
      <c r="E1667" s="70" t="s">
        <v>2224</v>
      </c>
      <c r="F1667" t="str">
        <f t="shared" si="35"/>
        <v>RectangularHollowSectionsMetric57x57x3.2</v>
      </c>
      <c r="G1667" s="46">
        <f t="shared" si="36"/>
        <v>8.6039999999999992</v>
      </c>
      <c r="H1667">
        <v>0.12</v>
      </c>
      <c r="I1667">
        <v>0.71699999999999997</v>
      </c>
      <c r="J1667" t="s">
        <v>1247</v>
      </c>
      <c r="K1667">
        <v>2</v>
      </c>
    </row>
    <row r="1668" spans="2:11" x14ac:dyDescent="0.2">
      <c r="B1668" t="s">
        <v>438</v>
      </c>
      <c r="C1668" t="s">
        <v>1705</v>
      </c>
      <c r="D1668" s="1" t="s">
        <v>711</v>
      </c>
      <c r="E1668" t="s">
        <v>2796</v>
      </c>
      <c r="F1668" t="str">
        <f t="shared" si="35"/>
        <v>RectangularHollowSectionsMetric51x38x4.8</v>
      </c>
      <c r="G1668" s="46">
        <f t="shared" si="36"/>
        <v>6.3960000000000008</v>
      </c>
      <c r="H1668">
        <v>0.17</v>
      </c>
      <c r="I1668">
        <v>0.53300000000000003</v>
      </c>
      <c r="J1668" t="s">
        <v>1247</v>
      </c>
      <c r="K1668">
        <v>2</v>
      </c>
    </row>
    <row r="1669" spans="2:11" x14ac:dyDescent="0.2">
      <c r="B1669" t="s">
        <v>438</v>
      </c>
      <c r="C1669" t="s">
        <v>1705</v>
      </c>
      <c r="D1669" s="1" t="s">
        <v>712</v>
      </c>
      <c r="E1669" t="s">
        <v>2797</v>
      </c>
      <c r="F1669" t="str">
        <f t="shared" si="35"/>
        <v>RectangularHollowSectionsMetric51x25x4.8</v>
      </c>
      <c r="G1669" s="46">
        <f t="shared" si="36"/>
        <v>5.4</v>
      </c>
      <c r="H1669">
        <v>0.17</v>
      </c>
      <c r="I1669">
        <v>0.45</v>
      </c>
      <c r="J1669" t="s">
        <v>1247</v>
      </c>
      <c r="K1669">
        <v>2</v>
      </c>
    </row>
    <row r="1670" spans="2:11" x14ac:dyDescent="0.2">
      <c r="B1670" t="s">
        <v>438</v>
      </c>
      <c r="C1670" t="s">
        <v>1705</v>
      </c>
      <c r="D1670" s="1" t="s">
        <v>713</v>
      </c>
      <c r="E1670" t="s">
        <v>2798</v>
      </c>
      <c r="F1670" t="str">
        <f t="shared" si="35"/>
        <v>RectangularHollowSectionsMetric51x25x3.2</v>
      </c>
      <c r="G1670" s="46">
        <f t="shared" si="36"/>
        <v>5.6040000000000001</v>
      </c>
      <c r="H1670">
        <v>0.11</v>
      </c>
      <c r="I1670">
        <v>0.46700000000000003</v>
      </c>
      <c r="J1670" t="s">
        <v>1247</v>
      </c>
      <c r="K1670">
        <v>2</v>
      </c>
    </row>
    <row r="1671" spans="2:11" x14ac:dyDescent="0.2">
      <c r="D1671" s="1"/>
      <c r="E1671" s="1"/>
    </row>
    <row r="1672" spans="2:11" x14ac:dyDescent="0.2">
      <c r="B1672" t="s">
        <v>439</v>
      </c>
      <c r="C1672" t="s">
        <v>1705</v>
      </c>
      <c r="D1672" s="1" t="s">
        <v>714</v>
      </c>
      <c r="E1672" t="s">
        <v>1713</v>
      </c>
      <c r="F1672" t="str">
        <f t="shared" ref="F1672:F1735" si="37">SUBSTITUTE(B1672&amp;C1672&amp;E1672," ","")</f>
        <v>SquareHollowSectionsMetric406x406x15.9</v>
      </c>
      <c r="G1672" s="46">
        <f>I1672*12</f>
        <v>63.96</v>
      </c>
      <c r="H1672">
        <v>0.6</v>
      </c>
      <c r="I1672">
        <v>5.33</v>
      </c>
      <c r="J1672" t="s">
        <v>1247</v>
      </c>
      <c r="K1672">
        <v>2</v>
      </c>
    </row>
    <row r="1673" spans="2:11" x14ac:dyDescent="0.2">
      <c r="B1673" t="s">
        <v>439</v>
      </c>
      <c r="C1673" t="s">
        <v>1705</v>
      </c>
      <c r="D1673" s="1" t="s">
        <v>715</v>
      </c>
      <c r="E1673" t="s">
        <v>1725</v>
      </c>
      <c r="F1673" t="str">
        <f t="shared" si="37"/>
        <v>SquareHollowSectionsMetric406x406x12.7</v>
      </c>
      <c r="G1673" s="46">
        <f t="shared" ref="G1673:G1736" si="38">I1673*12</f>
        <v>63.96</v>
      </c>
      <c r="H1673">
        <v>0.48</v>
      </c>
      <c r="I1673">
        <v>5.33</v>
      </c>
      <c r="J1673" t="s">
        <v>1247</v>
      </c>
      <c r="K1673">
        <v>2</v>
      </c>
    </row>
    <row r="1674" spans="2:11" x14ac:dyDescent="0.2">
      <c r="B1674" t="s">
        <v>439</v>
      </c>
      <c r="C1674" t="s">
        <v>1705</v>
      </c>
      <c r="D1674" s="1" t="s">
        <v>716</v>
      </c>
      <c r="E1674" t="s">
        <v>1737</v>
      </c>
      <c r="F1674" t="str">
        <f t="shared" si="37"/>
        <v>SquareHollowSectionsMetric406x406x9.5</v>
      </c>
      <c r="G1674" s="46">
        <f t="shared" si="38"/>
        <v>63.96</v>
      </c>
      <c r="H1674">
        <v>0.37</v>
      </c>
      <c r="I1674">
        <v>5.33</v>
      </c>
      <c r="J1674" t="s">
        <v>1247</v>
      </c>
      <c r="K1674">
        <v>2</v>
      </c>
    </row>
    <row r="1675" spans="2:11" x14ac:dyDescent="0.2">
      <c r="B1675" t="s">
        <v>439</v>
      </c>
      <c r="C1675" t="s">
        <v>1705</v>
      </c>
      <c r="D1675" s="1" t="s">
        <v>717</v>
      </c>
      <c r="E1675" t="s">
        <v>1749</v>
      </c>
      <c r="F1675" t="str">
        <f t="shared" si="37"/>
        <v>SquareHollowSectionsMetric406x406x7.9</v>
      </c>
      <c r="G1675" s="46">
        <f t="shared" si="38"/>
        <v>63.96</v>
      </c>
      <c r="H1675">
        <v>0.31</v>
      </c>
      <c r="I1675">
        <v>5.33</v>
      </c>
      <c r="J1675" t="s">
        <v>1247</v>
      </c>
      <c r="K1675">
        <v>2</v>
      </c>
    </row>
    <row r="1676" spans="2:11" x14ac:dyDescent="0.2">
      <c r="B1676" t="s">
        <v>439</v>
      </c>
      <c r="C1676" t="s">
        <v>1705</v>
      </c>
      <c r="D1676" s="1" t="s">
        <v>718</v>
      </c>
      <c r="E1676" t="s">
        <v>1761</v>
      </c>
      <c r="F1676" t="str">
        <f t="shared" si="37"/>
        <v>SquareHollowSectionsMetric356x356x15.9</v>
      </c>
      <c r="G1676" s="46">
        <f t="shared" si="38"/>
        <v>55.92</v>
      </c>
      <c r="H1676">
        <v>0.6</v>
      </c>
      <c r="I1676">
        <v>4.66</v>
      </c>
      <c r="J1676" t="s">
        <v>1247</v>
      </c>
      <c r="K1676">
        <v>2</v>
      </c>
    </row>
    <row r="1677" spans="2:11" x14ac:dyDescent="0.2">
      <c r="B1677" t="s">
        <v>439</v>
      </c>
      <c r="C1677" t="s">
        <v>1705</v>
      </c>
      <c r="D1677" s="1" t="s">
        <v>719</v>
      </c>
      <c r="E1677" t="s">
        <v>1773</v>
      </c>
      <c r="F1677" t="str">
        <f t="shared" si="37"/>
        <v>SquareHollowSectionsMetric356x356x12.7</v>
      </c>
      <c r="G1677" s="46">
        <f t="shared" si="38"/>
        <v>55.92</v>
      </c>
      <c r="H1677">
        <v>0.48</v>
      </c>
      <c r="I1677">
        <v>4.66</v>
      </c>
      <c r="J1677" t="s">
        <v>1247</v>
      </c>
      <c r="K1677">
        <v>2</v>
      </c>
    </row>
    <row r="1678" spans="2:11" x14ac:dyDescent="0.2">
      <c r="B1678" t="s">
        <v>439</v>
      </c>
      <c r="C1678" t="s">
        <v>1705</v>
      </c>
      <c r="D1678" s="1" t="s">
        <v>720</v>
      </c>
      <c r="E1678" t="s">
        <v>1785</v>
      </c>
      <c r="F1678" t="str">
        <f t="shared" si="37"/>
        <v>SquareHollowSectionsMetric356x356x9.5</v>
      </c>
      <c r="G1678" s="46">
        <f t="shared" si="38"/>
        <v>55.92</v>
      </c>
      <c r="H1678">
        <v>0.36</v>
      </c>
      <c r="I1678">
        <v>4.66</v>
      </c>
      <c r="J1678" t="s">
        <v>1247</v>
      </c>
      <c r="K1678">
        <v>2</v>
      </c>
    </row>
    <row r="1679" spans="2:11" x14ac:dyDescent="0.2">
      <c r="B1679" t="s">
        <v>439</v>
      </c>
      <c r="C1679" t="s">
        <v>1705</v>
      </c>
      <c r="D1679" s="1" t="s">
        <v>721</v>
      </c>
      <c r="E1679" t="s">
        <v>1797</v>
      </c>
      <c r="F1679" t="str">
        <f t="shared" si="37"/>
        <v>SquareHollowSectionsMetric356x356x7.9</v>
      </c>
      <c r="G1679" s="46">
        <f t="shared" si="38"/>
        <v>55.92</v>
      </c>
      <c r="H1679">
        <v>0.31</v>
      </c>
      <c r="I1679">
        <v>4.66</v>
      </c>
      <c r="J1679" t="s">
        <v>1247</v>
      </c>
      <c r="K1679">
        <v>2</v>
      </c>
    </row>
    <row r="1680" spans="2:11" x14ac:dyDescent="0.2">
      <c r="B1680" t="s">
        <v>439</v>
      </c>
      <c r="C1680" t="s">
        <v>1705</v>
      </c>
      <c r="D1680" s="1" t="s">
        <v>722</v>
      </c>
      <c r="E1680" t="s">
        <v>1809</v>
      </c>
      <c r="F1680" t="str">
        <f t="shared" si="37"/>
        <v>SquareHollowSectionsMetric305x305x15.9</v>
      </c>
      <c r="G1680" s="46">
        <f t="shared" si="38"/>
        <v>48</v>
      </c>
      <c r="H1680">
        <v>0.59</v>
      </c>
      <c r="I1680">
        <v>4</v>
      </c>
      <c r="J1680" t="s">
        <v>1247</v>
      </c>
      <c r="K1680">
        <v>2</v>
      </c>
    </row>
    <row r="1681" spans="2:11" x14ac:dyDescent="0.2">
      <c r="B1681" t="s">
        <v>439</v>
      </c>
      <c r="C1681" t="s">
        <v>1705</v>
      </c>
      <c r="D1681" s="1" t="s">
        <v>723</v>
      </c>
      <c r="E1681" t="s">
        <v>1819</v>
      </c>
      <c r="F1681" t="str">
        <f t="shared" si="37"/>
        <v>SquareHollowSectionsMetric305x305x12.7</v>
      </c>
      <c r="G1681" s="46">
        <f t="shared" si="38"/>
        <v>48</v>
      </c>
      <c r="H1681">
        <v>0.48</v>
      </c>
      <c r="I1681">
        <v>4</v>
      </c>
      <c r="J1681" t="s">
        <v>1247</v>
      </c>
      <c r="K1681">
        <v>2</v>
      </c>
    </row>
    <row r="1682" spans="2:11" x14ac:dyDescent="0.2">
      <c r="B1682" t="s">
        <v>439</v>
      </c>
      <c r="C1682" t="s">
        <v>1705</v>
      </c>
      <c r="D1682" s="1" t="s">
        <v>724</v>
      </c>
      <c r="E1682" t="s">
        <v>1829</v>
      </c>
      <c r="F1682" t="str">
        <f t="shared" si="37"/>
        <v>SquareHollowSectionsMetric305x305x9.5</v>
      </c>
      <c r="G1682" s="46">
        <f t="shared" si="38"/>
        <v>48</v>
      </c>
      <c r="H1682">
        <v>0.36</v>
      </c>
      <c r="I1682">
        <v>4</v>
      </c>
      <c r="J1682" t="s">
        <v>1247</v>
      </c>
      <c r="K1682">
        <v>2</v>
      </c>
    </row>
    <row r="1683" spans="2:11" x14ac:dyDescent="0.2">
      <c r="B1683" t="s">
        <v>439</v>
      </c>
      <c r="C1683" t="s">
        <v>1705</v>
      </c>
      <c r="D1683" s="1" t="s">
        <v>725</v>
      </c>
      <c r="E1683" t="s">
        <v>1839</v>
      </c>
      <c r="F1683" t="str">
        <f t="shared" si="37"/>
        <v>SquareHollowSectionsMetric305x305x7.9</v>
      </c>
      <c r="G1683" s="46">
        <f t="shared" si="38"/>
        <v>48</v>
      </c>
      <c r="H1683">
        <v>0.3</v>
      </c>
      <c r="I1683">
        <v>4</v>
      </c>
      <c r="J1683" t="s">
        <v>1247</v>
      </c>
      <c r="K1683">
        <v>2</v>
      </c>
    </row>
    <row r="1684" spans="2:11" x14ac:dyDescent="0.2">
      <c r="B1684" t="s">
        <v>439</v>
      </c>
      <c r="C1684" t="s">
        <v>1705</v>
      </c>
      <c r="D1684" s="1" t="s">
        <v>726</v>
      </c>
      <c r="E1684" t="s">
        <v>1850</v>
      </c>
      <c r="F1684" t="str">
        <f t="shared" si="37"/>
        <v>SquareHollowSectionsMetric305x305x6.4</v>
      </c>
      <c r="G1684" s="46">
        <f t="shared" si="38"/>
        <v>48</v>
      </c>
      <c r="H1684">
        <v>0.24</v>
      </c>
      <c r="I1684">
        <v>4</v>
      </c>
      <c r="J1684" t="s">
        <v>1247</v>
      </c>
      <c r="K1684">
        <v>2</v>
      </c>
    </row>
    <row r="1685" spans="2:11" x14ac:dyDescent="0.2">
      <c r="B1685" t="s">
        <v>439</v>
      </c>
      <c r="C1685" t="s">
        <v>1705</v>
      </c>
      <c r="D1685" s="1" t="s">
        <v>727</v>
      </c>
      <c r="E1685" t="s">
        <v>1860</v>
      </c>
      <c r="F1685" t="str">
        <f t="shared" si="37"/>
        <v>SquareHollowSectionsMetric254x254x15.9</v>
      </c>
      <c r="G1685" s="46">
        <f t="shared" si="38"/>
        <v>39.96</v>
      </c>
      <c r="H1685">
        <v>0.57999999999999996</v>
      </c>
      <c r="I1685">
        <v>3.33</v>
      </c>
      <c r="J1685" t="s">
        <v>1247</v>
      </c>
      <c r="K1685">
        <v>2</v>
      </c>
    </row>
    <row r="1686" spans="2:11" x14ac:dyDescent="0.2">
      <c r="B1686" t="s">
        <v>439</v>
      </c>
      <c r="C1686" t="s">
        <v>1705</v>
      </c>
      <c r="D1686" s="1" t="s">
        <v>728</v>
      </c>
      <c r="E1686" t="s">
        <v>1870</v>
      </c>
      <c r="F1686" t="str">
        <f t="shared" si="37"/>
        <v>SquareHollowSectionsMetric254x254x12.7</v>
      </c>
      <c r="G1686" s="46">
        <f t="shared" si="38"/>
        <v>39.96</v>
      </c>
      <c r="H1686">
        <v>0.47</v>
      </c>
      <c r="I1686">
        <v>3.33</v>
      </c>
      <c r="J1686" t="s">
        <v>1247</v>
      </c>
      <c r="K1686">
        <v>2</v>
      </c>
    </row>
    <row r="1687" spans="2:11" x14ac:dyDescent="0.2">
      <c r="B1687" t="s">
        <v>439</v>
      </c>
      <c r="C1687" t="s">
        <v>1705</v>
      </c>
      <c r="D1687" s="1" t="s">
        <v>729</v>
      </c>
      <c r="E1687" t="s">
        <v>1880</v>
      </c>
      <c r="F1687" t="str">
        <f t="shared" si="37"/>
        <v>SquareHollowSectionsMetric254x254x9.5</v>
      </c>
      <c r="G1687" s="46">
        <f t="shared" si="38"/>
        <v>39.96</v>
      </c>
      <c r="H1687">
        <v>0.36</v>
      </c>
      <c r="I1687">
        <v>3.33</v>
      </c>
      <c r="J1687" t="s">
        <v>1247</v>
      </c>
      <c r="K1687">
        <v>2</v>
      </c>
    </row>
    <row r="1688" spans="2:11" x14ac:dyDescent="0.2">
      <c r="B1688" t="s">
        <v>439</v>
      </c>
      <c r="C1688" t="s">
        <v>1705</v>
      </c>
      <c r="D1688" s="1" t="s">
        <v>730</v>
      </c>
      <c r="E1688" t="s">
        <v>1888</v>
      </c>
      <c r="F1688" t="str">
        <f t="shared" si="37"/>
        <v>SquareHollowSectionsMetric254x254x7.9</v>
      </c>
      <c r="G1688" s="46">
        <f t="shared" si="38"/>
        <v>39.96</v>
      </c>
      <c r="H1688">
        <v>0.3</v>
      </c>
      <c r="I1688">
        <v>3.33</v>
      </c>
      <c r="J1688" t="s">
        <v>1247</v>
      </c>
      <c r="K1688">
        <v>2</v>
      </c>
    </row>
    <row r="1689" spans="2:11" x14ac:dyDescent="0.2">
      <c r="B1689" t="s">
        <v>439</v>
      </c>
      <c r="C1689" t="s">
        <v>1705</v>
      </c>
      <c r="D1689" s="1" t="s">
        <v>731</v>
      </c>
      <c r="E1689" t="s">
        <v>1896</v>
      </c>
      <c r="F1689" t="str">
        <f t="shared" si="37"/>
        <v>SquareHollowSectionsMetric254x254x6.4</v>
      </c>
      <c r="G1689" s="46">
        <f t="shared" si="38"/>
        <v>39.96</v>
      </c>
      <c r="H1689">
        <v>0.24</v>
      </c>
      <c r="I1689">
        <v>3.33</v>
      </c>
      <c r="J1689" t="s">
        <v>1247</v>
      </c>
      <c r="K1689">
        <v>2</v>
      </c>
    </row>
    <row r="1690" spans="2:11" x14ac:dyDescent="0.2">
      <c r="B1690" t="s">
        <v>439</v>
      </c>
      <c r="C1690" t="s">
        <v>1705</v>
      </c>
      <c r="D1690" s="1" t="s">
        <v>732</v>
      </c>
      <c r="E1690" t="s">
        <v>1904</v>
      </c>
      <c r="F1690" t="str">
        <f t="shared" si="37"/>
        <v>SquareHollowSectionsMetric254x254x4.8</v>
      </c>
      <c r="G1690" s="46">
        <f t="shared" si="38"/>
        <v>39.96</v>
      </c>
      <c r="H1690">
        <v>0.18</v>
      </c>
      <c r="I1690">
        <v>3.33</v>
      </c>
      <c r="J1690" t="s">
        <v>1247</v>
      </c>
      <c r="K1690">
        <v>2</v>
      </c>
    </row>
    <row r="1691" spans="2:11" x14ac:dyDescent="0.2">
      <c r="B1691" t="s">
        <v>439</v>
      </c>
      <c r="C1691" t="s">
        <v>1705</v>
      </c>
      <c r="D1691" s="1" t="s">
        <v>733</v>
      </c>
      <c r="E1691" t="s">
        <v>1911</v>
      </c>
      <c r="F1691" t="str">
        <f t="shared" si="37"/>
        <v>SquareHollowSectionsMetric203x203x15.9</v>
      </c>
      <c r="G1691" s="46">
        <f t="shared" si="38"/>
        <v>31.92</v>
      </c>
      <c r="H1691">
        <v>0.57999999999999996</v>
      </c>
      <c r="I1691">
        <v>2.66</v>
      </c>
      <c r="J1691" t="s">
        <v>1247</v>
      </c>
      <c r="K1691">
        <v>2</v>
      </c>
    </row>
    <row r="1692" spans="2:11" x14ac:dyDescent="0.2">
      <c r="B1692" t="s">
        <v>439</v>
      </c>
      <c r="C1692" t="s">
        <v>1705</v>
      </c>
      <c r="D1692" s="1" t="s">
        <v>734</v>
      </c>
      <c r="E1692" t="s">
        <v>1918</v>
      </c>
      <c r="F1692" t="str">
        <f t="shared" si="37"/>
        <v>SquareHollowSectionsMetric203x203x12.7</v>
      </c>
      <c r="G1692" s="46">
        <f t="shared" si="38"/>
        <v>31.92</v>
      </c>
      <c r="H1692">
        <v>0.47</v>
      </c>
      <c r="I1692">
        <v>2.66</v>
      </c>
      <c r="J1692" t="s">
        <v>1247</v>
      </c>
      <c r="K1692">
        <v>2</v>
      </c>
    </row>
    <row r="1693" spans="2:11" x14ac:dyDescent="0.2">
      <c r="B1693" t="s">
        <v>439</v>
      </c>
      <c r="C1693" t="s">
        <v>1705</v>
      </c>
      <c r="D1693" s="1" t="s">
        <v>735</v>
      </c>
      <c r="E1693" t="s">
        <v>1926</v>
      </c>
      <c r="F1693" t="str">
        <f t="shared" si="37"/>
        <v>SquareHollowSectionsMetric203x203x9.5</v>
      </c>
      <c r="G1693" s="46">
        <f t="shared" si="38"/>
        <v>31.92</v>
      </c>
      <c r="H1693">
        <v>0.36</v>
      </c>
      <c r="I1693">
        <v>2.66</v>
      </c>
      <c r="J1693" t="s">
        <v>1247</v>
      </c>
      <c r="K1693">
        <v>2</v>
      </c>
    </row>
    <row r="1694" spans="2:11" x14ac:dyDescent="0.2">
      <c r="B1694" t="s">
        <v>439</v>
      </c>
      <c r="C1694" t="s">
        <v>1705</v>
      </c>
      <c r="D1694" s="1" t="s">
        <v>736</v>
      </c>
      <c r="E1694" t="s">
        <v>1934</v>
      </c>
      <c r="F1694" t="str">
        <f t="shared" si="37"/>
        <v>SquareHollowSectionsMetric203x203x7.9</v>
      </c>
      <c r="G1694" s="46">
        <f t="shared" si="38"/>
        <v>31.92</v>
      </c>
      <c r="H1694">
        <v>0.3</v>
      </c>
      <c r="I1694">
        <v>2.66</v>
      </c>
      <c r="J1694" t="s">
        <v>1247</v>
      </c>
      <c r="K1694">
        <v>2</v>
      </c>
    </row>
    <row r="1695" spans="2:11" x14ac:dyDescent="0.2">
      <c r="B1695" t="s">
        <v>439</v>
      </c>
      <c r="C1695" t="s">
        <v>1705</v>
      </c>
      <c r="D1695" s="1" t="s">
        <v>737</v>
      </c>
      <c r="E1695" t="s">
        <v>1942</v>
      </c>
      <c r="F1695" t="str">
        <f t="shared" si="37"/>
        <v>SquareHollowSectionsMetric203x203x6.4</v>
      </c>
      <c r="G1695" s="46">
        <f t="shared" si="38"/>
        <v>31.92</v>
      </c>
      <c r="H1695">
        <v>0.24</v>
      </c>
      <c r="I1695">
        <v>2.66</v>
      </c>
      <c r="J1695" t="s">
        <v>1247</v>
      </c>
      <c r="K1695">
        <v>2</v>
      </c>
    </row>
    <row r="1696" spans="2:11" x14ac:dyDescent="0.2">
      <c r="B1696" t="s">
        <v>439</v>
      </c>
      <c r="C1696" t="s">
        <v>1705</v>
      </c>
      <c r="D1696" s="1" t="s">
        <v>738</v>
      </c>
      <c r="E1696" t="s">
        <v>1950</v>
      </c>
      <c r="F1696" t="str">
        <f t="shared" si="37"/>
        <v>SquareHollowSectionsMetric203x203x4.8</v>
      </c>
      <c r="G1696" s="46">
        <f t="shared" si="38"/>
        <v>31.92</v>
      </c>
      <c r="H1696">
        <v>0.18</v>
      </c>
      <c r="I1696">
        <v>2.66</v>
      </c>
      <c r="J1696" t="s">
        <v>1247</v>
      </c>
      <c r="K1696">
        <v>2</v>
      </c>
    </row>
    <row r="1697" spans="2:11" x14ac:dyDescent="0.2">
      <c r="B1697" t="s">
        <v>439</v>
      </c>
      <c r="C1697" t="s">
        <v>1705</v>
      </c>
      <c r="D1697" s="1" t="s">
        <v>739</v>
      </c>
      <c r="E1697" t="s">
        <v>1956</v>
      </c>
      <c r="F1697" t="str">
        <f t="shared" si="37"/>
        <v>SquareHollowSectionsMetric178x178x15.9</v>
      </c>
      <c r="G1697" s="46">
        <f t="shared" si="38"/>
        <v>27.96</v>
      </c>
      <c r="H1697">
        <v>0.56999999999999995</v>
      </c>
      <c r="I1697">
        <v>2.33</v>
      </c>
      <c r="J1697" t="s">
        <v>1247</v>
      </c>
      <c r="K1697">
        <v>2</v>
      </c>
    </row>
    <row r="1698" spans="2:11" x14ac:dyDescent="0.2">
      <c r="B1698" t="s">
        <v>439</v>
      </c>
      <c r="C1698" t="s">
        <v>1705</v>
      </c>
      <c r="D1698" s="1" t="s">
        <v>740</v>
      </c>
      <c r="E1698" t="s">
        <v>1964</v>
      </c>
      <c r="F1698" t="str">
        <f t="shared" si="37"/>
        <v>SquareHollowSectionsMetric178x178x12.7</v>
      </c>
      <c r="G1698" s="46">
        <f t="shared" si="38"/>
        <v>27.96</v>
      </c>
      <c r="H1698">
        <v>0.47</v>
      </c>
      <c r="I1698">
        <v>2.33</v>
      </c>
      <c r="J1698" t="s">
        <v>1247</v>
      </c>
      <c r="K1698">
        <v>2</v>
      </c>
    </row>
    <row r="1699" spans="2:11" x14ac:dyDescent="0.2">
      <c r="B1699" t="s">
        <v>439</v>
      </c>
      <c r="C1699" t="s">
        <v>1705</v>
      </c>
      <c r="D1699" s="1" t="s">
        <v>741</v>
      </c>
      <c r="E1699" t="s">
        <v>1971</v>
      </c>
      <c r="F1699" t="str">
        <f t="shared" si="37"/>
        <v>SquareHollowSectionsMetric178x178x9.5</v>
      </c>
      <c r="G1699" s="46">
        <f t="shared" si="38"/>
        <v>27.96</v>
      </c>
      <c r="H1699">
        <v>0.36</v>
      </c>
      <c r="I1699">
        <v>2.33</v>
      </c>
      <c r="J1699" t="s">
        <v>1247</v>
      </c>
      <c r="K1699">
        <v>2</v>
      </c>
    </row>
    <row r="1700" spans="2:11" x14ac:dyDescent="0.2">
      <c r="B1700" t="s">
        <v>439</v>
      </c>
      <c r="C1700" t="s">
        <v>1705</v>
      </c>
      <c r="D1700" s="1" t="s">
        <v>742</v>
      </c>
      <c r="E1700" t="s">
        <v>1978</v>
      </c>
      <c r="F1700" t="str">
        <f t="shared" si="37"/>
        <v>SquareHollowSectionsMetric178x178x7.9</v>
      </c>
      <c r="G1700" s="46">
        <f t="shared" si="38"/>
        <v>27.96</v>
      </c>
      <c r="H1700">
        <v>0.3</v>
      </c>
      <c r="I1700">
        <v>2.33</v>
      </c>
      <c r="J1700" t="s">
        <v>1247</v>
      </c>
      <c r="K1700">
        <v>2</v>
      </c>
    </row>
    <row r="1701" spans="2:11" x14ac:dyDescent="0.2">
      <c r="B1701" t="s">
        <v>439</v>
      </c>
      <c r="C1701" t="s">
        <v>1705</v>
      </c>
      <c r="D1701" s="1" t="s">
        <v>743</v>
      </c>
      <c r="E1701" t="s">
        <v>1985</v>
      </c>
      <c r="F1701" t="str">
        <f t="shared" si="37"/>
        <v>SquareHollowSectionsMetric178x178x6.4</v>
      </c>
      <c r="G1701" s="46">
        <f t="shared" si="38"/>
        <v>27.96</v>
      </c>
      <c r="H1701">
        <v>0.24</v>
      </c>
      <c r="I1701">
        <v>2.33</v>
      </c>
      <c r="J1701" t="s">
        <v>1247</v>
      </c>
      <c r="K1701">
        <v>2</v>
      </c>
    </row>
    <row r="1702" spans="2:11" x14ac:dyDescent="0.2">
      <c r="B1702" t="s">
        <v>439</v>
      </c>
      <c r="C1702" t="s">
        <v>1705</v>
      </c>
      <c r="D1702" s="1" t="s">
        <v>744</v>
      </c>
      <c r="E1702" t="s">
        <v>1992</v>
      </c>
      <c r="F1702" t="str">
        <f t="shared" si="37"/>
        <v>SquareHollowSectionsMetric178x178x4.8</v>
      </c>
      <c r="G1702" s="46">
        <f t="shared" si="38"/>
        <v>27.96</v>
      </c>
      <c r="H1702">
        <v>0.18</v>
      </c>
      <c r="I1702">
        <v>2.33</v>
      </c>
      <c r="J1702" t="s">
        <v>1247</v>
      </c>
      <c r="K1702">
        <v>2</v>
      </c>
    </row>
    <row r="1703" spans="2:11" x14ac:dyDescent="0.2">
      <c r="B1703" t="s">
        <v>439</v>
      </c>
      <c r="C1703" t="s">
        <v>1705</v>
      </c>
      <c r="D1703" s="1" t="s">
        <v>745</v>
      </c>
      <c r="E1703" t="s">
        <v>1999</v>
      </c>
      <c r="F1703" t="str">
        <f t="shared" si="37"/>
        <v>SquareHollowSectionsMetric152x152x15.9</v>
      </c>
      <c r="G1703" s="46">
        <f t="shared" si="38"/>
        <v>24</v>
      </c>
      <c r="H1703">
        <v>0.56000000000000005</v>
      </c>
      <c r="I1703">
        <v>2</v>
      </c>
      <c r="J1703" t="s">
        <v>1247</v>
      </c>
      <c r="K1703">
        <v>2</v>
      </c>
    </row>
    <row r="1704" spans="2:11" x14ac:dyDescent="0.2">
      <c r="B1704" t="s">
        <v>439</v>
      </c>
      <c r="C1704" t="s">
        <v>1705</v>
      </c>
      <c r="D1704" s="1" t="s">
        <v>746</v>
      </c>
      <c r="E1704" t="s">
        <v>2005</v>
      </c>
      <c r="F1704" t="str">
        <f t="shared" si="37"/>
        <v>SquareHollowSectionsMetric152x152x12.7</v>
      </c>
      <c r="G1704" s="46">
        <f t="shared" si="38"/>
        <v>24</v>
      </c>
      <c r="H1704">
        <v>0.46</v>
      </c>
      <c r="I1704">
        <v>2</v>
      </c>
      <c r="J1704" t="s">
        <v>1247</v>
      </c>
      <c r="K1704">
        <v>2</v>
      </c>
    </row>
    <row r="1705" spans="2:11" x14ac:dyDescent="0.2">
      <c r="B1705" t="s">
        <v>439</v>
      </c>
      <c r="C1705" t="s">
        <v>1705</v>
      </c>
      <c r="D1705" s="1" t="s">
        <v>747</v>
      </c>
      <c r="E1705" t="s">
        <v>2010</v>
      </c>
      <c r="F1705" t="str">
        <f t="shared" si="37"/>
        <v>SquareHollowSectionsMetric152x152x9.5</v>
      </c>
      <c r="G1705" s="46">
        <f t="shared" si="38"/>
        <v>24</v>
      </c>
      <c r="H1705">
        <v>0.35</v>
      </c>
      <c r="I1705">
        <v>2</v>
      </c>
      <c r="J1705" t="s">
        <v>1247</v>
      </c>
      <c r="K1705">
        <v>2</v>
      </c>
    </row>
    <row r="1706" spans="2:11" x14ac:dyDescent="0.2">
      <c r="B1706" t="s">
        <v>439</v>
      </c>
      <c r="C1706" t="s">
        <v>1705</v>
      </c>
      <c r="D1706" s="1" t="s">
        <v>748</v>
      </c>
      <c r="E1706" t="s">
        <v>2015</v>
      </c>
      <c r="F1706" t="str">
        <f t="shared" si="37"/>
        <v>SquareHollowSectionsMetric152x152x7.9</v>
      </c>
      <c r="G1706" s="46">
        <f t="shared" si="38"/>
        <v>24</v>
      </c>
      <c r="H1706">
        <v>0.3</v>
      </c>
      <c r="I1706">
        <v>2</v>
      </c>
      <c r="J1706" t="s">
        <v>1247</v>
      </c>
      <c r="K1706">
        <v>2</v>
      </c>
    </row>
    <row r="1707" spans="2:11" x14ac:dyDescent="0.2">
      <c r="B1707" t="s">
        <v>439</v>
      </c>
      <c r="C1707" t="s">
        <v>1705</v>
      </c>
      <c r="D1707" s="1" t="s">
        <v>749</v>
      </c>
      <c r="E1707" t="s">
        <v>2020</v>
      </c>
      <c r="F1707" t="str">
        <f t="shared" si="37"/>
        <v>SquareHollowSectionsMetric152x152x6.4</v>
      </c>
      <c r="G1707" s="46">
        <f t="shared" si="38"/>
        <v>24</v>
      </c>
      <c r="H1707">
        <v>0.24</v>
      </c>
      <c r="I1707">
        <v>2</v>
      </c>
      <c r="J1707" t="s">
        <v>1247</v>
      </c>
      <c r="K1707">
        <v>2</v>
      </c>
    </row>
    <row r="1708" spans="2:11" x14ac:dyDescent="0.2">
      <c r="B1708" t="s">
        <v>439</v>
      </c>
      <c r="C1708" t="s">
        <v>1705</v>
      </c>
      <c r="D1708" s="1" t="s">
        <v>750</v>
      </c>
      <c r="E1708" t="s">
        <v>2025</v>
      </c>
      <c r="F1708" t="str">
        <f t="shared" si="37"/>
        <v>SquareHollowSectionsMetric152x152x4.8</v>
      </c>
      <c r="G1708" s="46">
        <f t="shared" si="38"/>
        <v>24</v>
      </c>
      <c r="H1708">
        <v>0.18</v>
      </c>
      <c r="I1708">
        <v>2</v>
      </c>
      <c r="J1708" t="s">
        <v>1247</v>
      </c>
      <c r="K1708">
        <v>2</v>
      </c>
    </row>
    <row r="1709" spans="2:11" x14ac:dyDescent="0.2">
      <c r="B1709" t="s">
        <v>439</v>
      </c>
      <c r="C1709" t="s">
        <v>1705</v>
      </c>
      <c r="D1709" s="1" t="s">
        <v>631</v>
      </c>
      <c r="E1709" s="70" t="s">
        <v>2030</v>
      </c>
      <c r="F1709" t="str">
        <f t="shared" si="37"/>
        <v>SquareHollowSectionsMetric152x152x3.2</v>
      </c>
      <c r="G1709" s="46">
        <f t="shared" si="38"/>
        <v>24</v>
      </c>
      <c r="H1709">
        <v>0.12</v>
      </c>
      <c r="I1709">
        <v>2</v>
      </c>
      <c r="J1709" t="s">
        <v>1247</v>
      </c>
      <c r="K1709">
        <v>2</v>
      </c>
    </row>
    <row r="1710" spans="2:11" x14ac:dyDescent="0.2">
      <c r="B1710" t="s">
        <v>439</v>
      </c>
      <c r="C1710" t="s">
        <v>1705</v>
      </c>
      <c r="D1710" s="1" t="s">
        <v>751</v>
      </c>
      <c r="E1710" t="s">
        <v>2035</v>
      </c>
      <c r="F1710" t="str">
        <f t="shared" si="37"/>
        <v>SquareHollowSectionsMetric140x140x9.5</v>
      </c>
      <c r="G1710" s="46">
        <f t="shared" si="38"/>
        <v>21.96</v>
      </c>
      <c r="H1710">
        <v>0.35</v>
      </c>
      <c r="I1710">
        <v>1.83</v>
      </c>
      <c r="J1710" t="s">
        <v>1247</v>
      </c>
      <c r="K1710">
        <v>2</v>
      </c>
    </row>
    <row r="1711" spans="2:11" x14ac:dyDescent="0.2">
      <c r="B1711" t="s">
        <v>439</v>
      </c>
      <c r="C1711" t="s">
        <v>1705</v>
      </c>
      <c r="D1711" s="1" t="s">
        <v>752</v>
      </c>
      <c r="E1711" t="s">
        <v>2040</v>
      </c>
      <c r="F1711" t="str">
        <f t="shared" si="37"/>
        <v>SquareHollowSectionsMetric140x140x7.9</v>
      </c>
      <c r="G1711" s="46">
        <f t="shared" si="38"/>
        <v>21.96</v>
      </c>
      <c r="H1711">
        <v>0.28999999999999998</v>
      </c>
      <c r="I1711">
        <v>1.83</v>
      </c>
      <c r="J1711" t="s">
        <v>1247</v>
      </c>
      <c r="K1711">
        <v>2</v>
      </c>
    </row>
    <row r="1712" spans="2:11" x14ac:dyDescent="0.2">
      <c r="B1712" t="s">
        <v>439</v>
      </c>
      <c r="C1712" t="s">
        <v>1705</v>
      </c>
      <c r="D1712" s="1" t="s">
        <v>753</v>
      </c>
      <c r="E1712" t="s">
        <v>2045</v>
      </c>
      <c r="F1712" t="str">
        <f t="shared" si="37"/>
        <v>SquareHollowSectionsMetric140x140x6.4</v>
      </c>
      <c r="G1712" s="46">
        <f t="shared" si="38"/>
        <v>21.96</v>
      </c>
      <c r="H1712">
        <v>0.24</v>
      </c>
      <c r="I1712">
        <v>1.83</v>
      </c>
      <c r="J1712" t="s">
        <v>1247</v>
      </c>
      <c r="K1712">
        <v>2</v>
      </c>
    </row>
    <row r="1713" spans="2:11" x14ac:dyDescent="0.2">
      <c r="B1713" t="s">
        <v>439</v>
      </c>
      <c r="C1713" t="s">
        <v>1705</v>
      </c>
      <c r="D1713" s="1" t="s">
        <v>754</v>
      </c>
      <c r="E1713" t="s">
        <v>2049</v>
      </c>
      <c r="F1713" t="str">
        <f t="shared" si="37"/>
        <v>SquareHollowSectionsMetric140x140x4.8</v>
      </c>
      <c r="G1713" s="46">
        <f t="shared" si="38"/>
        <v>21.96</v>
      </c>
      <c r="H1713">
        <v>0.18</v>
      </c>
      <c r="I1713">
        <v>1.83</v>
      </c>
      <c r="J1713" t="s">
        <v>1247</v>
      </c>
      <c r="K1713">
        <v>2</v>
      </c>
    </row>
    <row r="1714" spans="2:11" x14ac:dyDescent="0.2">
      <c r="B1714" t="s">
        <v>439</v>
      </c>
      <c r="C1714" t="s">
        <v>1705</v>
      </c>
      <c r="D1714" s="1" t="s">
        <v>755</v>
      </c>
      <c r="E1714" t="s">
        <v>2054</v>
      </c>
      <c r="F1714" t="str">
        <f t="shared" si="37"/>
        <v>SquareHollowSectionsMetric140x140x3.2</v>
      </c>
      <c r="G1714" s="46">
        <f t="shared" si="38"/>
        <v>21.96</v>
      </c>
      <c r="H1714">
        <v>0.12</v>
      </c>
      <c r="I1714">
        <v>1.83</v>
      </c>
      <c r="J1714" t="s">
        <v>1247</v>
      </c>
      <c r="K1714">
        <v>2</v>
      </c>
    </row>
    <row r="1715" spans="2:11" x14ac:dyDescent="0.2">
      <c r="B1715" t="s">
        <v>439</v>
      </c>
      <c r="C1715" t="s">
        <v>1705</v>
      </c>
      <c r="D1715" s="1" t="s">
        <v>756</v>
      </c>
      <c r="E1715" t="s">
        <v>2060</v>
      </c>
      <c r="F1715" t="str">
        <f t="shared" si="37"/>
        <v>SquareHollowSectionsMetric127x127x12.7</v>
      </c>
      <c r="G1715" s="46">
        <f t="shared" si="38"/>
        <v>19.919999999999998</v>
      </c>
      <c r="H1715">
        <v>0.45</v>
      </c>
      <c r="I1715">
        <v>1.66</v>
      </c>
      <c r="J1715" t="s">
        <v>1247</v>
      </c>
      <c r="K1715">
        <v>2</v>
      </c>
    </row>
    <row r="1716" spans="2:11" x14ac:dyDescent="0.2">
      <c r="B1716" t="s">
        <v>439</v>
      </c>
      <c r="C1716" t="s">
        <v>1705</v>
      </c>
      <c r="D1716" s="1" t="s">
        <v>757</v>
      </c>
      <c r="E1716" t="s">
        <v>2064</v>
      </c>
      <c r="F1716" t="str">
        <f t="shared" si="37"/>
        <v>SquareHollowSectionsMetric127x127x9.5</v>
      </c>
      <c r="G1716" s="46">
        <f t="shared" si="38"/>
        <v>19.919999999999998</v>
      </c>
      <c r="H1716">
        <v>0.35</v>
      </c>
      <c r="I1716">
        <v>1.66</v>
      </c>
      <c r="J1716" t="s">
        <v>1247</v>
      </c>
      <c r="K1716">
        <v>2</v>
      </c>
    </row>
    <row r="1717" spans="2:11" x14ac:dyDescent="0.2">
      <c r="B1717" t="s">
        <v>439</v>
      </c>
      <c r="C1717" t="s">
        <v>1705</v>
      </c>
      <c r="D1717" s="1" t="s">
        <v>758</v>
      </c>
      <c r="E1717" t="s">
        <v>2068</v>
      </c>
      <c r="F1717" t="str">
        <f t="shared" si="37"/>
        <v>SquareHollowSectionsMetric127x127x7.9</v>
      </c>
      <c r="G1717" s="46">
        <f t="shared" si="38"/>
        <v>19.919999999999998</v>
      </c>
      <c r="H1717">
        <v>0.28999999999999998</v>
      </c>
      <c r="I1717">
        <v>1.66</v>
      </c>
      <c r="J1717" t="s">
        <v>1247</v>
      </c>
      <c r="K1717">
        <v>2</v>
      </c>
    </row>
    <row r="1718" spans="2:11" x14ac:dyDescent="0.2">
      <c r="B1718" t="s">
        <v>439</v>
      </c>
      <c r="C1718" t="s">
        <v>1705</v>
      </c>
      <c r="D1718" s="1" t="s">
        <v>759</v>
      </c>
      <c r="E1718" t="s">
        <v>2073</v>
      </c>
      <c r="F1718" t="str">
        <f t="shared" si="37"/>
        <v>SquareHollowSectionsMetric127x127x6.4</v>
      </c>
      <c r="G1718" s="46">
        <f t="shared" si="38"/>
        <v>19.919999999999998</v>
      </c>
      <c r="H1718">
        <v>0.24</v>
      </c>
      <c r="I1718">
        <v>1.66</v>
      </c>
      <c r="J1718" t="s">
        <v>1247</v>
      </c>
      <c r="K1718">
        <v>2</v>
      </c>
    </row>
    <row r="1719" spans="2:11" x14ac:dyDescent="0.2">
      <c r="B1719" t="s">
        <v>439</v>
      </c>
      <c r="C1719" t="s">
        <v>1705</v>
      </c>
      <c r="D1719" s="1" t="s">
        <v>760</v>
      </c>
      <c r="E1719" t="s">
        <v>2079</v>
      </c>
      <c r="F1719" t="str">
        <f t="shared" si="37"/>
        <v>SquareHollowSectionsMetric127x127x4.8</v>
      </c>
      <c r="G1719" s="46">
        <f t="shared" si="38"/>
        <v>19.919999999999998</v>
      </c>
      <c r="H1719">
        <v>0.18</v>
      </c>
      <c r="I1719">
        <v>1.66</v>
      </c>
      <c r="J1719" t="s">
        <v>1247</v>
      </c>
      <c r="K1719">
        <v>2</v>
      </c>
    </row>
    <row r="1720" spans="2:11" x14ac:dyDescent="0.2">
      <c r="B1720" t="s">
        <v>439</v>
      </c>
      <c r="C1720" t="s">
        <v>1705</v>
      </c>
      <c r="D1720" s="1" t="s">
        <v>761</v>
      </c>
      <c r="E1720" t="s">
        <v>2085</v>
      </c>
      <c r="F1720" t="str">
        <f t="shared" si="37"/>
        <v>SquareHollowSectionsMetric127x127x3.2</v>
      </c>
      <c r="G1720" s="46">
        <f t="shared" si="38"/>
        <v>19.919999999999998</v>
      </c>
      <c r="H1720">
        <v>0.12</v>
      </c>
      <c r="I1720">
        <v>1.66</v>
      </c>
      <c r="J1720" t="s">
        <v>1247</v>
      </c>
      <c r="K1720">
        <v>2</v>
      </c>
    </row>
    <row r="1721" spans="2:11" x14ac:dyDescent="0.2">
      <c r="B1721" t="s">
        <v>439</v>
      </c>
      <c r="C1721" t="s">
        <v>1705</v>
      </c>
      <c r="D1721" s="1" t="s">
        <v>762</v>
      </c>
      <c r="E1721" t="s">
        <v>2090</v>
      </c>
      <c r="F1721" t="str">
        <f t="shared" si="37"/>
        <v>SquareHollowSectionsMetric114x114x12.7</v>
      </c>
      <c r="G1721" s="46">
        <f t="shared" si="38"/>
        <v>18</v>
      </c>
      <c r="H1721">
        <v>0.44</v>
      </c>
      <c r="I1721">
        <v>1.5</v>
      </c>
      <c r="J1721" t="s">
        <v>1247</v>
      </c>
      <c r="K1721">
        <v>2</v>
      </c>
    </row>
    <row r="1722" spans="2:11" x14ac:dyDescent="0.2">
      <c r="B1722" t="s">
        <v>439</v>
      </c>
      <c r="C1722" t="s">
        <v>1705</v>
      </c>
      <c r="D1722" s="1" t="s">
        <v>763</v>
      </c>
      <c r="E1722" t="s">
        <v>2096</v>
      </c>
      <c r="F1722" t="str">
        <f t="shared" si="37"/>
        <v>SquareHollowSectionsMetric114x114x9.5</v>
      </c>
      <c r="G1722" s="46">
        <f t="shared" si="38"/>
        <v>18</v>
      </c>
      <c r="H1722">
        <v>0.34</v>
      </c>
      <c r="I1722">
        <v>1.5</v>
      </c>
      <c r="J1722" t="s">
        <v>1247</v>
      </c>
      <c r="K1722">
        <v>2</v>
      </c>
    </row>
    <row r="1723" spans="2:11" x14ac:dyDescent="0.2">
      <c r="B1723" t="s">
        <v>439</v>
      </c>
      <c r="C1723" t="s">
        <v>1705</v>
      </c>
      <c r="D1723" s="1" t="s">
        <v>764</v>
      </c>
      <c r="E1723" t="s">
        <v>2100</v>
      </c>
      <c r="F1723" t="str">
        <f t="shared" si="37"/>
        <v>SquareHollowSectionsMetric114x114x7.9</v>
      </c>
      <c r="G1723" s="46">
        <f t="shared" si="38"/>
        <v>18</v>
      </c>
      <c r="H1723">
        <v>0.28999999999999998</v>
      </c>
      <c r="I1723">
        <v>1.5</v>
      </c>
      <c r="J1723" t="s">
        <v>1247</v>
      </c>
      <c r="K1723">
        <v>2</v>
      </c>
    </row>
    <row r="1724" spans="2:11" x14ac:dyDescent="0.2">
      <c r="B1724" t="s">
        <v>439</v>
      </c>
      <c r="C1724" t="s">
        <v>1705</v>
      </c>
      <c r="D1724" s="1" t="s">
        <v>765</v>
      </c>
      <c r="E1724" t="s">
        <v>2104</v>
      </c>
      <c r="F1724" t="str">
        <f t="shared" si="37"/>
        <v>SquareHollowSectionsMetric114x114x6.4</v>
      </c>
      <c r="G1724" s="46">
        <f t="shared" si="38"/>
        <v>18</v>
      </c>
      <c r="H1724">
        <v>0.24</v>
      </c>
      <c r="I1724">
        <v>1.5</v>
      </c>
      <c r="J1724" t="s">
        <v>1247</v>
      </c>
      <c r="K1724">
        <v>2</v>
      </c>
    </row>
    <row r="1725" spans="2:11" x14ac:dyDescent="0.2">
      <c r="B1725" t="s">
        <v>439</v>
      </c>
      <c r="C1725" t="s">
        <v>1705</v>
      </c>
      <c r="D1725" s="1" t="s">
        <v>766</v>
      </c>
      <c r="E1725" t="s">
        <v>2110</v>
      </c>
      <c r="F1725" t="str">
        <f t="shared" si="37"/>
        <v>SquareHollowSectionsMetric114x114x4.8</v>
      </c>
      <c r="G1725" s="46">
        <f t="shared" si="38"/>
        <v>18</v>
      </c>
      <c r="H1725">
        <v>0.18</v>
      </c>
      <c r="I1725">
        <v>1.5</v>
      </c>
      <c r="J1725" t="s">
        <v>1247</v>
      </c>
      <c r="K1725">
        <v>2</v>
      </c>
    </row>
    <row r="1726" spans="2:11" x14ac:dyDescent="0.2">
      <c r="B1726" t="s">
        <v>439</v>
      </c>
      <c r="C1726" t="s">
        <v>1705</v>
      </c>
      <c r="D1726" s="1" t="s">
        <v>767</v>
      </c>
      <c r="E1726" t="s">
        <v>2115</v>
      </c>
      <c r="F1726" t="str">
        <f t="shared" si="37"/>
        <v>SquareHollowSectionsMetric114x114x3.2</v>
      </c>
      <c r="G1726" s="46">
        <f t="shared" si="38"/>
        <v>18</v>
      </c>
      <c r="H1726">
        <v>0.12</v>
      </c>
      <c r="I1726">
        <v>1.5</v>
      </c>
      <c r="J1726" t="s">
        <v>1247</v>
      </c>
      <c r="K1726">
        <v>2</v>
      </c>
    </row>
    <row r="1727" spans="2:11" x14ac:dyDescent="0.2">
      <c r="B1727" t="s">
        <v>439</v>
      </c>
      <c r="C1727" t="s">
        <v>1705</v>
      </c>
      <c r="D1727" s="1" t="s">
        <v>768</v>
      </c>
      <c r="E1727" t="s">
        <v>2120</v>
      </c>
      <c r="F1727" t="str">
        <f t="shared" si="37"/>
        <v>SquareHollowSectionsMetric102x102x12.7</v>
      </c>
      <c r="G1727" s="46">
        <f t="shared" si="38"/>
        <v>15.96</v>
      </c>
      <c r="H1727">
        <v>0.44</v>
      </c>
      <c r="I1727">
        <v>1.33</v>
      </c>
      <c r="J1727" t="s">
        <v>1247</v>
      </c>
      <c r="K1727">
        <v>2</v>
      </c>
    </row>
    <row r="1728" spans="2:11" x14ac:dyDescent="0.2">
      <c r="B1728" t="s">
        <v>439</v>
      </c>
      <c r="C1728" t="s">
        <v>1705</v>
      </c>
      <c r="D1728" s="1" t="s">
        <v>769</v>
      </c>
      <c r="E1728" t="s">
        <v>2124</v>
      </c>
      <c r="F1728" t="str">
        <f t="shared" si="37"/>
        <v>SquareHollowSectionsMetric102x102x9.5</v>
      </c>
      <c r="G1728" s="46">
        <f t="shared" si="38"/>
        <v>15.96</v>
      </c>
      <c r="H1728">
        <v>0.34</v>
      </c>
      <c r="I1728">
        <v>1.33</v>
      </c>
      <c r="J1728" t="s">
        <v>1247</v>
      </c>
      <c r="K1728">
        <v>2</v>
      </c>
    </row>
    <row r="1729" spans="2:11" x14ac:dyDescent="0.2">
      <c r="B1729" t="s">
        <v>439</v>
      </c>
      <c r="C1729" t="s">
        <v>1705</v>
      </c>
      <c r="D1729" s="1" t="s">
        <v>770</v>
      </c>
      <c r="E1729" t="s">
        <v>2128</v>
      </c>
      <c r="F1729" t="str">
        <f t="shared" si="37"/>
        <v>SquareHollowSectionsMetric102x102x7.9</v>
      </c>
      <c r="G1729" s="46">
        <f t="shared" si="38"/>
        <v>15.96</v>
      </c>
      <c r="H1729">
        <v>0.28999999999999998</v>
      </c>
      <c r="I1729">
        <v>1.33</v>
      </c>
      <c r="J1729" t="s">
        <v>1247</v>
      </c>
      <c r="K1729">
        <v>2</v>
      </c>
    </row>
    <row r="1730" spans="2:11" x14ac:dyDescent="0.2">
      <c r="B1730" t="s">
        <v>439</v>
      </c>
      <c r="C1730" t="s">
        <v>1705</v>
      </c>
      <c r="D1730" s="1" t="s">
        <v>771</v>
      </c>
      <c r="E1730" t="s">
        <v>2133</v>
      </c>
      <c r="F1730" t="str">
        <f t="shared" si="37"/>
        <v>SquareHollowSectionsMetric102x102x6.4</v>
      </c>
      <c r="G1730" s="46">
        <f t="shared" si="38"/>
        <v>15.96</v>
      </c>
      <c r="H1730">
        <v>0.23</v>
      </c>
      <c r="I1730">
        <v>1.33</v>
      </c>
      <c r="J1730" t="s">
        <v>1247</v>
      </c>
      <c r="K1730">
        <v>2</v>
      </c>
    </row>
    <row r="1731" spans="2:11" x14ac:dyDescent="0.2">
      <c r="B1731" t="s">
        <v>439</v>
      </c>
      <c r="C1731" t="s">
        <v>1705</v>
      </c>
      <c r="D1731" s="1" t="s">
        <v>772</v>
      </c>
      <c r="E1731" t="s">
        <v>2138</v>
      </c>
      <c r="F1731" t="str">
        <f t="shared" si="37"/>
        <v>SquareHollowSectionsMetric102x102x4.8</v>
      </c>
      <c r="G1731" s="46">
        <f t="shared" si="38"/>
        <v>15.96</v>
      </c>
      <c r="H1731">
        <v>0.18</v>
      </c>
      <c r="I1731">
        <v>1.33</v>
      </c>
      <c r="J1731" t="s">
        <v>1247</v>
      </c>
      <c r="K1731">
        <v>2</v>
      </c>
    </row>
    <row r="1732" spans="2:11" x14ac:dyDescent="0.2">
      <c r="B1732" t="s">
        <v>439</v>
      </c>
      <c r="C1732" t="s">
        <v>1705</v>
      </c>
      <c r="D1732" s="1" t="s">
        <v>773</v>
      </c>
      <c r="E1732" t="s">
        <v>2144</v>
      </c>
      <c r="F1732" t="str">
        <f t="shared" si="37"/>
        <v>SquareHollowSectionsMetric102x102x3.2</v>
      </c>
      <c r="G1732" s="46">
        <f t="shared" si="38"/>
        <v>15.96</v>
      </c>
      <c r="H1732">
        <v>0.12</v>
      </c>
      <c r="I1732">
        <v>1.33</v>
      </c>
      <c r="J1732" t="s">
        <v>1247</v>
      </c>
      <c r="K1732">
        <v>2</v>
      </c>
    </row>
    <row r="1733" spans="2:11" x14ac:dyDescent="0.2">
      <c r="B1733" t="s">
        <v>439</v>
      </c>
      <c r="C1733" t="s">
        <v>1705</v>
      </c>
      <c r="D1733" s="1" t="s">
        <v>686</v>
      </c>
      <c r="E1733" t="s">
        <v>2148</v>
      </c>
      <c r="F1733" t="str">
        <f t="shared" si="37"/>
        <v>SquareHollowSectionsMetric89x89x9.5</v>
      </c>
      <c r="G1733" s="46">
        <f t="shared" si="38"/>
        <v>14.04</v>
      </c>
      <c r="H1733">
        <v>0.34</v>
      </c>
      <c r="I1733">
        <v>1.17</v>
      </c>
      <c r="J1733" t="s">
        <v>1247</v>
      </c>
      <c r="K1733">
        <v>2</v>
      </c>
    </row>
    <row r="1734" spans="2:11" x14ac:dyDescent="0.2">
      <c r="B1734" t="s">
        <v>439</v>
      </c>
      <c r="C1734" t="s">
        <v>1705</v>
      </c>
      <c r="D1734" s="1" t="s">
        <v>687</v>
      </c>
      <c r="E1734" t="s">
        <v>2152</v>
      </c>
      <c r="F1734" t="str">
        <f t="shared" si="37"/>
        <v>SquareHollowSectionsMetric89x89x7.9</v>
      </c>
      <c r="G1734" s="46">
        <f t="shared" si="38"/>
        <v>14.04</v>
      </c>
      <c r="H1734">
        <v>0.28999999999999998</v>
      </c>
      <c r="I1734">
        <v>1.17</v>
      </c>
      <c r="J1734" t="s">
        <v>1247</v>
      </c>
      <c r="K1734">
        <v>2</v>
      </c>
    </row>
    <row r="1735" spans="2:11" x14ac:dyDescent="0.2">
      <c r="B1735" t="s">
        <v>439</v>
      </c>
      <c r="C1735" t="s">
        <v>1705</v>
      </c>
      <c r="D1735" s="1" t="s">
        <v>688</v>
      </c>
      <c r="E1735" t="s">
        <v>2156</v>
      </c>
      <c r="F1735" t="str">
        <f t="shared" si="37"/>
        <v>SquareHollowSectionsMetric89x89x6.4</v>
      </c>
      <c r="G1735" s="46">
        <f t="shared" si="38"/>
        <v>14.04</v>
      </c>
      <c r="H1735">
        <v>0.23</v>
      </c>
      <c r="I1735">
        <v>1.17</v>
      </c>
      <c r="J1735" t="s">
        <v>1247</v>
      </c>
      <c r="K1735">
        <v>2</v>
      </c>
    </row>
    <row r="1736" spans="2:11" x14ac:dyDescent="0.2">
      <c r="B1736" t="s">
        <v>439</v>
      </c>
      <c r="C1736" t="s">
        <v>1705</v>
      </c>
      <c r="D1736" s="1" t="s">
        <v>689</v>
      </c>
      <c r="E1736" t="s">
        <v>2161</v>
      </c>
      <c r="F1736" t="str">
        <f t="shared" ref="F1736:F1759" si="39">SUBSTITUTE(B1736&amp;C1736&amp;E1736," ","")</f>
        <v>SquareHollowSectionsMetric89x89x4.8</v>
      </c>
      <c r="G1736" s="46">
        <f t="shared" si="38"/>
        <v>14.04</v>
      </c>
      <c r="H1736">
        <v>0.18</v>
      </c>
      <c r="I1736">
        <v>1.17</v>
      </c>
      <c r="J1736" t="s">
        <v>1247</v>
      </c>
      <c r="K1736">
        <v>2</v>
      </c>
    </row>
    <row r="1737" spans="2:11" x14ac:dyDescent="0.2">
      <c r="B1737" t="s">
        <v>439</v>
      </c>
      <c r="C1737" t="s">
        <v>1705</v>
      </c>
      <c r="D1737" s="1" t="s">
        <v>690</v>
      </c>
      <c r="E1737" t="s">
        <v>2167</v>
      </c>
      <c r="F1737" t="str">
        <f t="shared" si="39"/>
        <v>SquareHollowSectionsMetric89x89x3.2</v>
      </c>
      <c r="G1737" s="46">
        <f t="shared" ref="G1737:G1759" si="40">I1737*12</f>
        <v>14.04</v>
      </c>
      <c r="H1737">
        <v>12</v>
      </c>
      <c r="I1737">
        <v>1.17</v>
      </c>
      <c r="J1737" t="s">
        <v>1247</v>
      </c>
      <c r="K1737">
        <v>2</v>
      </c>
    </row>
    <row r="1738" spans="2:11" x14ac:dyDescent="0.2">
      <c r="B1738" t="s">
        <v>439</v>
      </c>
      <c r="C1738" t="s">
        <v>1705</v>
      </c>
      <c r="D1738" s="1" t="s">
        <v>774</v>
      </c>
      <c r="E1738" t="s">
        <v>2172</v>
      </c>
      <c r="F1738" t="str">
        <f t="shared" si="39"/>
        <v>SquareHollowSectionsMetric76x76x9.5</v>
      </c>
      <c r="G1738" s="46">
        <f t="shared" si="40"/>
        <v>12</v>
      </c>
      <c r="H1738">
        <v>0.33</v>
      </c>
      <c r="I1738">
        <v>1</v>
      </c>
      <c r="J1738" t="s">
        <v>1247</v>
      </c>
      <c r="K1738">
        <v>2</v>
      </c>
    </row>
    <row r="1739" spans="2:11" x14ac:dyDescent="0.2">
      <c r="B1739" t="s">
        <v>439</v>
      </c>
      <c r="C1739" t="s">
        <v>1705</v>
      </c>
      <c r="D1739" s="1" t="s">
        <v>775</v>
      </c>
      <c r="E1739" t="s">
        <v>2177</v>
      </c>
      <c r="F1739" t="str">
        <f t="shared" si="39"/>
        <v>SquareHollowSectionsMetric76x76x7.9</v>
      </c>
      <c r="G1739" s="46">
        <f t="shared" si="40"/>
        <v>12</v>
      </c>
      <c r="H1739">
        <v>0.28000000000000003</v>
      </c>
      <c r="I1739">
        <v>1</v>
      </c>
      <c r="J1739" t="s">
        <v>1247</v>
      </c>
      <c r="K1739">
        <v>2</v>
      </c>
    </row>
    <row r="1740" spans="2:11" x14ac:dyDescent="0.2">
      <c r="B1740" t="s">
        <v>439</v>
      </c>
      <c r="C1740" t="s">
        <v>1705</v>
      </c>
      <c r="D1740" s="1" t="s">
        <v>776</v>
      </c>
      <c r="E1740" t="s">
        <v>2182</v>
      </c>
      <c r="F1740" t="str">
        <f t="shared" si="39"/>
        <v>SquareHollowSectionsMetric76x76x6.4</v>
      </c>
      <c r="G1740" s="46">
        <f t="shared" si="40"/>
        <v>12</v>
      </c>
      <c r="H1740">
        <v>0.23</v>
      </c>
      <c r="I1740">
        <v>1</v>
      </c>
      <c r="J1740" t="s">
        <v>1247</v>
      </c>
      <c r="K1740">
        <v>2</v>
      </c>
    </row>
    <row r="1741" spans="2:11" x14ac:dyDescent="0.2">
      <c r="B1741" t="s">
        <v>439</v>
      </c>
      <c r="C1741" t="s">
        <v>1705</v>
      </c>
      <c r="D1741" s="1" t="s">
        <v>777</v>
      </c>
      <c r="E1741" t="s">
        <v>2187</v>
      </c>
      <c r="F1741" t="str">
        <f t="shared" si="39"/>
        <v>SquareHollowSectionsMetric76x76x4.8</v>
      </c>
      <c r="G1741" s="46">
        <f t="shared" si="40"/>
        <v>12</v>
      </c>
      <c r="H1741">
        <v>0.18</v>
      </c>
      <c r="I1741">
        <v>1</v>
      </c>
      <c r="J1741" t="s">
        <v>1247</v>
      </c>
      <c r="K1741">
        <v>2</v>
      </c>
    </row>
    <row r="1742" spans="2:11" x14ac:dyDescent="0.2">
      <c r="B1742" t="s">
        <v>439</v>
      </c>
      <c r="C1742" t="s">
        <v>1705</v>
      </c>
      <c r="D1742" s="1" t="s">
        <v>778</v>
      </c>
      <c r="E1742" t="s">
        <v>2191</v>
      </c>
      <c r="F1742" t="str">
        <f t="shared" si="39"/>
        <v>SquareHollowSectionsMetric76x76x3.2</v>
      </c>
      <c r="G1742" s="46">
        <f t="shared" si="40"/>
        <v>12</v>
      </c>
      <c r="H1742">
        <v>0.12</v>
      </c>
      <c r="I1742">
        <v>1</v>
      </c>
      <c r="J1742" t="s">
        <v>1247</v>
      </c>
      <c r="K1742">
        <v>2</v>
      </c>
    </row>
    <row r="1743" spans="2:11" x14ac:dyDescent="0.2">
      <c r="B1743" t="s">
        <v>439</v>
      </c>
      <c r="C1743" t="s">
        <v>1705</v>
      </c>
      <c r="D1743" s="1" t="s">
        <v>779</v>
      </c>
      <c r="E1743" t="s">
        <v>2196</v>
      </c>
      <c r="F1743" t="str">
        <f t="shared" si="39"/>
        <v>SquareHollowSectionsMetric64x64x7.9</v>
      </c>
      <c r="G1743" s="46">
        <f t="shared" si="40"/>
        <v>9.6000000000000014</v>
      </c>
      <c r="H1743">
        <v>0.28999999999999998</v>
      </c>
      <c r="I1743">
        <v>0.8</v>
      </c>
      <c r="J1743" t="s">
        <v>1247</v>
      </c>
      <c r="K1743">
        <v>2</v>
      </c>
    </row>
    <row r="1744" spans="2:11" x14ac:dyDescent="0.2">
      <c r="B1744" t="s">
        <v>439</v>
      </c>
      <c r="C1744" t="s">
        <v>1705</v>
      </c>
      <c r="D1744" s="1" t="s">
        <v>780</v>
      </c>
      <c r="E1744" t="s">
        <v>2200</v>
      </c>
      <c r="F1744" t="str">
        <f t="shared" si="39"/>
        <v>SquareHollowSectionsMetric64x64x6.4</v>
      </c>
      <c r="G1744" s="46">
        <f t="shared" si="40"/>
        <v>9.6000000000000014</v>
      </c>
      <c r="H1744">
        <v>0.23</v>
      </c>
      <c r="I1744">
        <v>0.8</v>
      </c>
      <c r="J1744" t="s">
        <v>1247</v>
      </c>
      <c r="K1744">
        <v>2</v>
      </c>
    </row>
    <row r="1745" spans="2:11" x14ac:dyDescent="0.2">
      <c r="B1745" t="s">
        <v>439</v>
      </c>
      <c r="C1745" t="s">
        <v>1705</v>
      </c>
      <c r="D1745" s="1" t="s">
        <v>781</v>
      </c>
      <c r="E1745" t="s">
        <v>2204</v>
      </c>
      <c r="F1745" t="str">
        <f t="shared" si="39"/>
        <v>SquareHollowSectionsMetric64x64x4.8</v>
      </c>
      <c r="G1745" s="46">
        <f t="shared" si="40"/>
        <v>9.6000000000000014</v>
      </c>
      <c r="H1745">
        <v>0.18</v>
      </c>
      <c r="I1745">
        <v>0.8</v>
      </c>
      <c r="J1745" t="s">
        <v>1247</v>
      </c>
      <c r="K1745">
        <v>2</v>
      </c>
    </row>
    <row r="1746" spans="2:11" x14ac:dyDescent="0.2">
      <c r="B1746" t="s">
        <v>439</v>
      </c>
      <c r="C1746" t="s">
        <v>1705</v>
      </c>
      <c r="D1746" s="1" t="s">
        <v>782</v>
      </c>
      <c r="E1746" t="s">
        <v>2208</v>
      </c>
      <c r="F1746" t="str">
        <f t="shared" si="39"/>
        <v>SquareHollowSectionsMetric64x64x3.2</v>
      </c>
      <c r="G1746" s="46">
        <f t="shared" si="40"/>
        <v>9.6000000000000014</v>
      </c>
      <c r="H1746">
        <v>0.12</v>
      </c>
      <c r="I1746">
        <v>0.8</v>
      </c>
      <c r="J1746" t="s">
        <v>1247</v>
      </c>
      <c r="K1746">
        <v>2</v>
      </c>
    </row>
    <row r="1747" spans="2:11" x14ac:dyDescent="0.2">
      <c r="B1747" t="s">
        <v>439</v>
      </c>
      <c r="C1747" t="s">
        <v>1705</v>
      </c>
      <c r="D1747" s="1" t="s">
        <v>795</v>
      </c>
      <c r="E1747" t="s">
        <v>2214</v>
      </c>
      <c r="F1747" t="str">
        <f t="shared" si="39"/>
        <v>SquareHollowSectionsMetric57x57x6.4</v>
      </c>
      <c r="G1747" s="46">
        <f t="shared" si="40"/>
        <v>7.1999999999999993</v>
      </c>
      <c r="H1747">
        <v>0.22</v>
      </c>
      <c r="I1747">
        <v>0.6</v>
      </c>
      <c r="J1747" t="s">
        <v>1247</v>
      </c>
      <c r="K1747">
        <v>2</v>
      </c>
    </row>
    <row r="1748" spans="2:11" x14ac:dyDescent="0.2">
      <c r="B1748" t="s">
        <v>439</v>
      </c>
      <c r="C1748" t="s">
        <v>1705</v>
      </c>
      <c r="D1748" s="1" t="s">
        <v>783</v>
      </c>
      <c r="E1748" t="s">
        <v>2220</v>
      </c>
      <c r="F1748" t="str">
        <f t="shared" si="39"/>
        <v>SquareHollowSectionsMetric57x57x4.8</v>
      </c>
      <c r="G1748" s="46">
        <f t="shared" si="40"/>
        <v>7.1999999999999993</v>
      </c>
      <c r="H1748">
        <v>0.17</v>
      </c>
      <c r="I1748">
        <v>0.6</v>
      </c>
      <c r="J1748" t="s">
        <v>1247</v>
      </c>
      <c r="K1748">
        <v>2</v>
      </c>
    </row>
    <row r="1749" spans="2:11" x14ac:dyDescent="0.2">
      <c r="B1749" t="s">
        <v>439</v>
      </c>
      <c r="C1749" t="s">
        <v>1705</v>
      </c>
      <c r="D1749" s="1" t="s">
        <v>784</v>
      </c>
      <c r="E1749" t="s">
        <v>2224</v>
      </c>
      <c r="F1749" t="str">
        <f t="shared" si="39"/>
        <v>SquareHollowSectionsMetric57x57x3.2</v>
      </c>
      <c r="G1749" s="46">
        <f t="shared" si="40"/>
        <v>7.1999999999999993</v>
      </c>
      <c r="H1749">
        <v>0.12</v>
      </c>
      <c r="I1749">
        <v>0.6</v>
      </c>
      <c r="J1749" t="s">
        <v>1247</v>
      </c>
      <c r="K1749">
        <v>2</v>
      </c>
    </row>
    <row r="1750" spans="2:11" x14ac:dyDescent="0.2">
      <c r="B1750" t="s">
        <v>439</v>
      </c>
      <c r="C1750" t="s">
        <v>1705</v>
      </c>
      <c r="D1750" s="1" t="s">
        <v>785</v>
      </c>
      <c r="E1750" t="s">
        <v>2228</v>
      </c>
      <c r="F1750" t="str">
        <f t="shared" si="39"/>
        <v>SquareHollowSectionsMetric51x51x6.4</v>
      </c>
      <c r="G1750" s="46">
        <f t="shared" si="40"/>
        <v>7.1999999999999993</v>
      </c>
      <c r="H1750">
        <v>0.22</v>
      </c>
      <c r="I1750">
        <v>0.6</v>
      </c>
      <c r="J1750" t="s">
        <v>1247</v>
      </c>
      <c r="K1750">
        <v>2</v>
      </c>
    </row>
    <row r="1751" spans="2:11" x14ac:dyDescent="0.2">
      <c r="B1751" t="s">
        <v>439</v>
      </c>
      <c r="C1751" t="s">
        <v>1705</v>
      </c>
      <c r="D1751" s="1" t="s">
        <v>786</v>
      </c>
      <c r="E1751" t="s">
        <v>2232</v>
      </c>
      <c r="F1751" t="str">
        <f t="shared" si="39"/>
        <v>SquareHollowSectionsMetric51x51x4.8</v>
      </c>
      <c r="G1751" s="46">
        <f t="shared" si="40"/>
        <v>7.1999999999999993</v>
      </c>
      <c r="H1751">
        <v>0.17</v>
      </c>
      <c r="I1751">
        <v>0.6</v>
      </c>
      <c r="J1751" t="s">
        <v>1247</v>
      </c>
      <c r="K1751">
        <v>2</v>
      </c>
    </row>
    <row r="1752" spans="2:11" x14ac:dyDescent="0.2">
      <c r="B1752" t="s">
        <v>439</v>
      </c>
      <c r="C1752" t="s">
        <v>1705</v>
      </c>
      <c r="D1752" s="1" t="s">
        <v>787</v>
      </c>
      <c r="E1752" t="s">
        <v>2238</v>
      </c>
      <c r="F1752" t="str">
        <f t="shared" si="39"/>
        <v>SquareHollowSectionsMetric51x51x3.2</v>
      </c>
      <c r="G1752" s="46">
        <f t="shared" si="40"/>
        <v>7.1999999999999993</v>
      </c>
      <c r="H1752">
        <v>0.12</v>
      </c>
      <c r="I1752">
        <v>0.6</v>
      </c>
      <c r="J1752" t="s">
        <v>1247</v>
      </c>
      <c r="K1752">
        <v>2</v>
      </c>
    </row>
    <row r="1753" spans="2:11" x14ac:dyDescent="0.2">
      <c r="B1753" t="s">
        <v>439</v>
      </c>
      <c r="C1753" t="s">
        <v>1705</v>
      </c>
      <c r="D1753" s="1" t="s">
        <v>788</v>
      </c>
      <c r="E1753" t="s">
        <v>2244</v>
      </c>
      <c r="F1753" t="str">
        <f t="shared" si="39"/>
        <v>SquareHollowSectionsMetric45x45x4.8</v>
      </c>
      <c r="G1753" s="46">
        <f t="shared" si="40"/>
        <v>6.3960000000000008</v>
      </c>
      <c r="H1753">
        <v>0.17</v>
      </c>
      <c r="I1753">
        <v>0.53300000000000003</v>
      </c>
      <c r="J1753" t="s">
        <v>1247</v>
      </c>
      <c r="K1753">
        <v>2</v>
      </c>
    </row>
    <row r="1754" spans="2:11" x14ac:dyDescent="0.2">
      <c r="B1754" t="s">
        <v>439</v>
      </c>
      <c r="C1754" t="s">
        <v>1705</v>
      </c>
      <c r="D1754" s="1" t="s">
        <v>789</v>
      </c>
      <c r="E1754" t="s">
        <v>2249</v>
      </c>
      <c r="F1754" t="str">
        <f t="shared" si="39"/>
        <v>SquareHollowSectionsMetric41x41x4.8</v>
      </c>
      <c r="G1754" s="46">
        <f t="shared" si="40"/>
        <v>5.9039999999999999</v>
      </c>
      <c r="H1754">
        <v>0.17</v>
      </c>
      <c r="I1754">
        <v>0.49199999999999999</v>
      </c>
      <c r="J1754" t="s">
        <v>1247</v>
      </c>
      <c r="K1754">
        <v>2</v>
      </c>
    </row>
    <row r="1755" spans="2:11" x14ac:dyDescent="0.2">
      <c r="B1755" t="s">
        <v>439</v>
      </c>
      <c r="C1755" t="s">
        <v>1705</v>
      </c>
      <c r="D1755" s="1" t="s">
        <v>790</v>
      </c>
      <c r="E1755" t="s">
        <v>2253</v>
      </c>
      <c r="F1755" t="str">
        <f t="shared" si="39"/>
        <v>SquareHollowSectionsMetric41x41x3.2</v>
      </c>
      <c r="G1755" s="46">
        <f t="shared" si="40"/>
        <v>6.0960000000000001</v>
      </c>
      <c r="H1755">
        <v>0.12</v>
      </c>
      <c r="I1755">
        <v>0.50800000000000001</v>
      </c>
      <c r="J1755" t="s">
        <v>1247</v>
      </c>
      <c r="K1755">
        <v>2</v>
      </c>
    </row>
    <row r="1756" spans="2:11" x14ac:dyDescent="0.2">
      <c r="B1756" t="s">
        <v>439</v>
      </c>
      <c r="C1756" t="s">
        <v>1705</v>
      </c>
      <c r="D1756" s="1" t="s">
        <v>791</v>
      </c>
      <c r="E1756" t="s">
        <v>2258</v>
      </c>
      <c r="F1756" t="str">
        <f t="shared" si="39"/>
        <v>SquareHollowSectionsMetric38x38x4.8</v>
      </c>
      <c r="G1756" s="46">
        <f t="shared" si="40"/>
        <v>5.4</v>
      </c>
      <c r="H1756">
        <v>0.16</v>
      </c>
      <c r="I1756">
        <v>0.45</v>
      </c>
      <c r="J1756" t="s">
        <v>1247</v>
      </c>
      <c r="K1756">
        <v>2</v>
      </c>
    </row>
    <row r="1757" spans="2:11" x14ac:dyDescent="0.2">
      <c r="B1757" t="s">
        <v>439</v>
      </c>
      <c r="C1757" t="s">
        <v>1705</v>
      </c>
      <c r="D1757" s="1" t="s">
        <v>792</v>
      </c>
      <c r="E1757" t="s">
        <v>2263</v>
      </c>
      <c r="F1757" t="str">
        <f t="shared" si="39"/>
        <v>SquareHollowSectionsMetric38x38x3.2</v>
      </c>
      <c r="G1757" s="46">
        <f t="shared" si="40"/>
        <v>5.6040000000000001</v>
      </c>
      <c r="H1757">
        <v>0.11</v>
      </c>
      <c r="I1757">
        <v>0.46700000000000003</v>
      </c>
      <c r="J1757" t="s">
        <v>1247</v>
      </c>
      <c r="K1757">
        <v>2</v>
      </c>
    </row>
    <row r="1758" spans="2:11" x14ac:dyDescent="0.2">
      <c r="B1758" t="s">
        <v>439</v>
      </c>
      <c r="C1758" t="s">
        <v>1705</v>
      </c>
      <c r="D1758" s="1" t="s">
        <v>793</v>
      </c>
      <c r="E1758" t="s">
        <v>2269</v>
      </c>
      <c r="F1758" t="str">
        <f t="shared" si="39"/>
        <v>SquareHollowSectionsMetric32x32x4.8</v>
      </c>
      <c r="G1758" s="46">
        <f t="shared" si="40"/>
        <v>4.4039999999999999</v>
      </c>
      <c r="H1758">
        <v>0.16</v>
      </c>
      <c r="I1758">
        <v>0.36699999999999999</v>
      </c>
      <c r="J1758" t="s">
        <v>1247</v>
      </c>
      <c r="K1758">
        <v>2</v>
      </c>
    </row>
    <row r="1759" spans="2:11" x14ac:dyDescent="0.2">
      <c r="B1759" t="s">
        <v>439</v>
      </c>
      <c r="C1759" t="s">
        <v>1705</v>
      </c>
      <c r="D1759" s="1" t="s">
        <v>794</v>
      </c>
      <c r="E1759" t="s">
        <v>2274</v>
      </c>
      <c r="F1759" t="str">
        <f t="shared" si="39"/>
        <v>SquareHollowSectionsMetric32x32x3.2</v>
      </c>
      <c r="G1759" s="46">
        <f t="shared" si="40"/>
        <v>4.5960000000000001</v>
      </c>
      <c r="H1759">
        <v>0.11</v>
      </c>
      <c r="I1759">
        <v>0.38300000000000001</v>
      </c>
      <c r="J1759" t="s">
        <v>1247</v>
      </c>
      <c r="K1759">
        <v>2</v>
      </c>
    </row>
    <row r="1761" spans="2:11" x14ac:dyDescent="0.2">
      <c r="B1761" t="s">
        <v>796</v>
      </c>
      <c r="C1761" t="s">
        <v>1705</v>
      </c>
      <c r="D1761" s="1" t="s">
        <v>1509</v>
      </c>
      <c r="E1761" t="s">
        <v>1714</v>
      </c>
      <c r="F1761" t="str">
        <f t="shared" ref="F1761:F1824" si="41">SUBSTITUTE(B1761&amp;C1761&amp;E1761," ","")</f>
        <v>HSSSteelPipeMetricHSS508x12.7</v>
      </c>
      <c r="G1761">
        <v>62.8</v>
      </c>
      <c r="H1761">
        <v>0.49</v>
      </c>
      <c r="I1761">
        <v>5.23</v>
      </c>
      <c r="J1761" t="s">
        <v>1247</v>
      </c>
      <c r="K1761">
        <v>2</v>
      </c>
    </row>
    <row r="1762" spans="2:11" x14ac:dyDescent="0.2">
      <c r="B1762" t="s">
        <v>796</v>
      </c>
      <c r="C1762" t="s">
        <v>1705</v>
      </c>
      <c r="D1762" s="1" t="s">
        <v>1510</v>
      </c>
      <c r="E1762" t="s">
        <v>1726</v>
      </c>
      <c r="F1762" t="str">
        <f t="shared" si="41"/>
        <v>HSSSteelPipeMetricHSS508x9.5</v>
      </c>
      <c r="G1762">
        <v>62.8</v>
      </c>
      <c r="H1762">
        <v>0.37</v>
      </c>
      <c r="I1762">
        <v>5.23</v>
      </c>
      <c r="J1762" t="s">
        <v>1247</v>
      </c>
      <c r="K1762">
        <v>2</v>
      </c>
    </row>
    <row r="1763" spans="2:11" x14ac:dyDescent="0.2">
      <c r="B1763" t="s">
        <v>796</v>
      </c>
      <c r="C1763" t="s">
        <v>1705</v>
      </c>
      <c r="D1763" s="1" t="s">
        <v>1511</v>
      </c>
      <c r="E1763" t="s">
        <v>1738</v>
      </c>
      <c r="F1763" t="str">
        <f t="shared" si="41"/>
        <v>HSSSteelPipeMetricHSS457x12.7</v>
      </c>
      <c r="G1763">
        <v>56.5</v>
      </c>
      <c r="H1763">
        <v>0.49</v>
      </c>
      <c r="I1763">
        <v>4.71</v>
      </c>
      <c r="J1763" t="s">
        <v>1247</v>
      </c>
      <c r="K1763">
        <v>2</v>
      </c>
    </row>
    <row r="1764" spans="2:11" x14ac:dyDescent="0.2">
      <c r="B1764" t="s">
        <v>796</v>
      </c>
      <c r="C1764" t="s">
        <v>1705</v>
      </c>
      <c r="D1764" s="1" t="s">
        <v>1512</v>
      </c>
      <c r="E1764" t="s">
        <v>1750</v>
      </c>
      <c r="F1764" t="str">
        <f t="shared" si="41"/>
        <v>HSSSteelPipeMetricHSS457x9.5</v>
      </c>
      <c r="G1764">
        <v>56.5</v>
      </c>
      <c r="H1764">
        <v>0.37</v>
      </c>
      <c r="I1764">
        <v>4.71</v>
      </c>
      <c r="J1764" t="s">
        <v>1247</v>
      </c>
      <c r="K1764">
        <v>2</v>
      </c>
    </row>
    <row r="1765" spans="2:11" x14ac:dyDescent="0.2">
      <c r="B1765" t="s">
        <v>796</v>
      </c>
      <c r="C1765" t="s">
        <v>1705</v>
      </c>
      <c r="D1765" s="1" t="s">
        <v>1513</v>
      </c>
      <c r="E1765" t="s">
        <v>1762</v>
      </c>
      <c r="F1765" t="str">
        <f t="shared" si="41"/>
        <v>HSSSteelPipeMetricHSS406x12.7</v>
      </c>
      <c r="G1765">
        <v>50.3</v>
      </c>
      <c r="H1765">
        <v>0.48</v>
      </c>
      <c r="I1765">
        <v>4.1900000000000004</v>
      </c>
      <c r="J1765" t="s">
        <v>1247</v>
      </c>
      <c r="K1765">
        <v>2</v>
      </c>
    </row>
    <row r="1766" spans="2:11" x14ac:dyDescent="0.2">
      <c r="B1766" t="s">
        <v>796</v>
      </c>
      <c r="C1766" t="s">
        <v>1705</v>
      </c>
      <c r="D1766" s="1" t="s">
        <v>1514</v>
      </c>
      <c r="E1766" t="s">
        <v>1774</v>
      </c>
      <c r="F1766" t="str">
        <f t="shared" si="41"/>
        <v>HSSSteelPipeMetricHSS406x11.1</v>
      </c>
      <c r="G1766">
        <v>50.3</v>
      </c>
      <c r="H1766">
        <v>0.43</v>
      </c>
      <c r="I1766">
        <v>4.1900000000000004</v>
      </c>
      <c r="J1766" t="s">
        <v>1247</v>
      </c>
      <c r="K1766">
        <v>2</v>
      </c>
    </row>
    <row r="1767" spans="2:11" x14ac:dyDescent="0.2">
      <c r="B1767" t="s">
        <v>796</v>
      </c>
      <c r="C1767" t="s">
        <v>1705</v>
      </c>
      <c r="D1767" s="1" t="s">
        <v>1515</v>
      </c>
      <c r="E1767" t="s">
        <v>1786</v>
      </c>
      <c r="F1767" t="str">
        <f t="shared" si="41"/>
        <v>HSSSteelPipeMetricHSS406x9.5</v>
      </c>
      <c r="G1767">
        <v>50.3</v>
      </c>
      <c r="H1767">
        <v>0.37</v>
      </c>
      <c r="I1767">
        <v>4.1900000000000004</v>
      </c>
      <c r="J1767" t="s">
        <v>1247</v>
      </c>
      <c r="K1767">
        <v>2</v>
      </c>
    </row>
    <row r="1768" spans="2:11" x14ac:dyDescent="0.2">
      <c r="B1768" t="s">
        <v>796</v>
      </c>
      <c r="C1768" t="s">
        <v>1705</v>
      </c>
      <c r="D1768" s="1" t="s">
        <v>1516</v>
      </c>
      <c r="E1768" t="s">
        <v>1798</v>
      </c>
      <c r="F1768" t="str">
        <f t="shared" si="41"/>
        <v>HSSSteelPipeMetricHSS406x7.9</v>
      </c>
      <c r="G1768">
        <v>50.3</v>
      </c>
      <c r="H1768">
        <v>0.31</v>
      </c>
      <c r="I1768">
        <v>4.1900000000000004</v>
      </c>
      <c r="J1768" t="s">
        <v>1247</v>
      </c>
      <c r="K1768">
        <v>2</v>
      </c>
    </row>
    <row r="1769" spans="2:11" x14ac:dyDescent="0.2">
      <c r="B1769" t="s">
        <v>796</v>
      </c>
      <c r="C1769" t="s">
        <v>1705</v>
      </c>
      <c r="D1769" s="1" t="s">
        <v>1517</v>
      </c>
      <c r="E1769" t="s">
        <v>1810</v>
      </c>
      <c r="F1769" t="str">
        <f t="shared" si="41"/>
        <v>HSSSteelPipeMetricHSS356x12.7</v>
      </c>
      <c r="G1769">
        <v>44</v>
      </c>
      <c r="H1769">
        <v>0.48</v>
      </c>
      <c r="I1769">
        <v>3.67</v>
      </c>
      <c r="J1769" t="s">
        <v>1247</v>
      </c>
      <c r="K1769">
        <v>2</v>
      </c>
    </row>
    <row r="1770" spans="2:11" x14ac:dyDescent="0.2">
      <c r="B1770" t="s">
        <v>796</v>
      </c>
      <c r="C1770" t="s">
        <v>1705</v>
      </c>
      <c r="D1770" s="1" t="s">
        <v>1518</v>
      </c>
      <c r="E1770" t="s">
        <v>1820</v>
      </c>
      <c r="F1770" t="str">
        <f t="shared" si="41"/>
        <v>HSSSteelPipeMetricHSS356x9.5</v>
      </c>
      <c r="G1770">
        <v>44</v>
      </c>
      <c r="H1770">
        <v>0.36</v>
      </c>
      <c r="I1770">
        <v>3.67</v>
      </c>
      <c r="J1770" t="s">
        <v>1247</v>
      </c>
      <c r="K1770">
        <v>2</v>
      </c>
    </row>
    <row r="1771" spans="2:11" x14ac:dyDescent="0.2">
      <c r="B1771" t="s">
        <v>796</v>
      </c>
      <c r="C1771" t="s">
        <v>1705</v>
      </c>
      <c r="D1771" s="1" t="s">
        <v>1519</v>
      </c>
      <c r="E1771" t="s">
        <v>1830</v>
      </c>
      <c r="F1771" t="str">
        <f t="shared" si="41"/>
        <v>HSSSteelPipeMetricHSS3567.9</v>
      </c>
      <c r="G1771">
        <v>44</v>
      </c>
      <c r="H1771">
        <v>0.31</v>
      </c>
      <c r="I1771">
        <v>3.67</v>
      </c>
      <c r="J1771" t="s">
        <v>1247</v>
      </c>
      <c r="K1771">
        <v>2</v>
      </c>
    </row>
    <row r="1772" spans="2:11" x14ac:dyDescent="0.2">
      <c r="B1772" t="s">
        <v>796</v>
      </c>
      <c r="C1772" t="s">
        <v>1705</v>
      </c>
      <c r="D1772" s="1" t="s">
        <v>1520</v>
      </c>
      <c r="E1772" t="s">
        <v>1840</v>
      </c>
      <c r="F1772" t="str">
        <f t="shared" si="41"/>
        <v>HSSSteelPipeMetricHSS324x12.7</v>
      </c>
      <c r="G1772">
        <v>40.1</v>
      </c>
      <c r="H1772">
        <v>0.48</v>
      </c>
      <c r="I1772">
        <v>3.34</v>
      </c>
      <c r="J1772" t="s">
        <v>1247</v>
      </c>
      <c r="K1772">
        <v>2</v>
      </c>
    </row>
    <row r="1773" spans="2:11" x14ac:dyDescent="0.2">
      <c r="B1773" t="s">
        <v>796</v>
      </c>
      <c r="C1773" t="s">
        <v>1705</v>
      </c>
      <c r="D1773" s="1" t="s">
        <v>1521</v>
      </c>
      <c r="E1773" t="s">
        <v>1851</v>
      </c>
      <c r="F1773" t="str">
        <f t="shared" si="41"/>
        <v>HSSSteelPipeMetricHSS324x9.5</v>
      </c>
      <c r="G1773">
        <v>40.1</v>
      </c>
      <c r="H1773">
        <v>0.36</v>
      </c>
      <c r="I1773">
        <v>3.34</v>
      </c>
      <c r="J1773" t="s">
        <v>1247</v>
      </c>
      <c r="K1773">
        <v>2</v>
      </c>
    </row>
    <row r="1774" spans="2:11" x14ac:dyDescent="0.2">
      <c r="B1774" t="s">
        <v>796</v>
      </c>
      <c r="C1774" t="s">
        <v>1705</v>
      </c>
      <c r="D1774" s="1" t="s">
        <v>1522</v>
      </c>
      <c r="E1774" t="s">
        <v>1861</v>
      </c>
      <c r="F1774" t="str">
        <f t="shared" si="41"/>
        <v>HSSSteelPipeMetricHSS324x6.4</v>
      </c>
      <c r="G1774">
        <v>40.1</v>
      </c>
      <c r="H1774">
        <v>0.25</v>
      </c>
      <c r="I1774">
        <v>3.34</v>
      </c>
      <c r="J1774" t="s">
        <v>1247</v>
      </c>
      <c r="K1774">
        <v>2</v>
      </c>
    </row>
    <row r="1775" spans="2:11" x14ac:dyDescent="0.2">
      <c r="B1775" t="s">
        <v>796</v>
      </c>
      <c r="C1775" t="s">
        <v>1705</v>
      </c>
      <c r="D1775" s="1" t="s">
        <v>1523</v>
      </c>
      <c r="E1775" t="s">
        <v>1871</v>
      </c>
      <c r="F1775" t="str">
        <f t="shared" si="41"/>
        <v>HSSSteelPipeMetricHSS31815.9</v>
      </c>
      <c r="G1775">
        <v>39.299999999999997</v>
      </c>
      <c r="H1775">
        <v>0.59</v>
      </c>
      <c r="I1775">
        <v>3.28</v>
      </c>
      <c r="J1775" t="s">
        <v>1247</v>
      </c>
      <c r="K1775">
        <v>2</v>
      </c>
    </row>
    <row r="1776" spans="2:11" x14ac:dyDescent="0.2">
      <c r="B1776" t="s">
        <v>796</v>
      </c>
      <c r="C1776" t="s">
        <v>1705</v>
      </c>
      <c r="D1776" s="1" t="s">
        <v>1524</v>
      </c>
      <c r="E1776" t="s">
        <v>1881</v>
      </c>
      <c r="F1776" t="str">
        <f t="shared" si="41"/>
        <v>HSSSteelPipeMetricHSS318x12.7</v>
      </c>
      <c r="G1776">
        <v>39.299999999999997</v>
      </c>
      <c r="H1776">
        <v>0.48</v>
      </c>
      <c r="I1776">
        <v>3.28</v>
      </c>
      <c r="J1776" t="s">
        <v>1247</v>
      </c>
      <c r="K1776">
        <v>2</v>
      </c>
    </row>
    <row r="1777" spans="2:11" x14ac:dyDescent="0.2">
      <c r="B1777" t="s">
        <v>796</v>
      </c>
      <c r="C1777" t="s">
        <v>1705</v>
      </c>
      <c r="D1777" s="1" t="s">
        <v>1525</v>
      </c>
      <c r="E1777" t="s">
        <v>1889</v>
      </c>
      <c r="F1777" t="str">
        <f t="shared" si="41"/>
        <v>HSSSteelPipeMetricHSS318x9.5</v>
      </c>
      <c r="G1777">
        <v>39.299999999999997</v>
      </c>
      <c r="H1777">
        <v>0.36</v>
      </c>
      <c r="I1777">
        <v>3.28</v>
      </c>
      <c r="J1777" t="s">
        <v>1247</v>
      </c>
      <c r="K1777">
        <v>2</v>
      </c>
    </row>
    <row r="1778" spans="2:11" x14ac:dyDescent="0.2">
      <c r="B1778" t="s">
        <v>796</v>
      </c>
      <c r="C1778" t="s">
        <v>1705</v>
      </c>
      <c r="D1778" s="1" t="s">
        <v>1526</v>
      </c>
      <c r="E1778" t="s">
        <v>1897</v>
      </c>
      <c r="F1778" t="str">
        <f t="shared" si="41"/>
        <v>HSSSteelPipeMetricHSS318x7.9</v>
      </c>
      <c r="G1778">
        <v>39.299999999999997</v>
      </c>
      <c r="H1778">
        <v>0.3</v>
      </c>
      <c r="I1778">
        <v>3.28</v>
      </c>
      <c r="J1778" t="s">
        <v>1247</v>
      </c>
      <c r="K1778">
        <v>2</v>
      </c>
    </row>
    <row r="1779" spans="2:11" x14ac:dyDescent="0.2">
      <c r="B1779" t="s">
        <v>796</v>
      </c>
      <c r="C1779" t="s">
        <v>1705</v>
      </c>
      <c r="D1779" s="1" t="s">
        <v>1527</v>
      </c>
      <c r="E1779" t="s">
        <v>1905</v>
      </c>
      <c r="F1779" t="str">
        <f t="shared" si="41"/>
        <v>HSSSteelPipeMetricHSS318x6.4</v>
      </c>
      <c r="G1779">
        <v>39.299999999999997</v>
      </c>
      <c r="H1779">
        <v>0.25</v>
      </c>
      <c r="I1779">
        <v>3.28</v>
      </c>
      <c r="J1779" t="s">
        <v>1247</v>
      </c>
      <c r="K1779">
        <v>2</v>
      </c>
    </row>
    <row r="1780" spans="2:11" x14ac:dyDescent="0.2">
      <c r="B1780" t="s">
        <v>796</v>
      </c>
      <c r="C1780" t="s">
        <v>1705</v>
      </c>
      <c r="D1780" s="1" t="s">
        <v>1528</v>
      </c>
      <c r="E1780" t="s">
        <v>1912</v>
      </c>
      <c r="F1780" t="str">
        <f t="shared" si="41"/>
        <v>HSSSteelPipeMetricHSS318x4.8</v>
      </c>
      <c r="G1780">
        <v>39.299999999999997</v>
      </c>
      <c r="H1780">
        <v>0.18</v>
      </c>
      <c r="I1780">
        <v>3.28</v>
      </c>
      <c r="J1780" t="s">
        <v>1247</v>
      </c>
      <c r="K1780">
        <v>2</v>
      </c>
    </row>
    <row r="1781" spans="2:11" x14ac:dyDescent="0.2">
      <c r="B1781" t="s">
        <v>796</v>
      </c>
      <c r="C1781" t="s">
        <v>1705</v>
      </c>
      <c r="D1781" s="1" t="s">
        <v>1529</v>
      </c>
      <c r="E1781" t="s">
        <v>1919</v>
      </c>
      <c r="F1781" t="str">
        <f t="shared" si="41"/>
        <v>HSSSteelPipeMetricHSS28615.9</v>
      </c>
      <c r="G1781">
        <v>35.299999999999997</v>
      </c>
      <c r="H1781">
        <v>0.59</v>
      </c>
      <c r="I1781">
        <v>2.94</v>
      </c>
      <c r="J1781" t="s">
        <v>1247</v>
      </c>
      <c r="K1781">
        <v>2</v>
      </c>
    </row>
    <row r="1782" spans="2:11" x14ac:dyDescent="0.2">
      <c r="B1782" t="s">
        <v>796</v>
      </c>
      <c r="C1782" t="s">
        <v>1705</v>
      </c>
      <c r="D1782" s="1" t="s">
        <v>1530</v>
      </c>
      <c r="E1782" t="s">
        <v>1927</v>
      </c>
      <c r="F1782" t="str">
        <f t="shared" si="41"/>
        <v>HSSSteelPipeMetricHSS286x12.7</v>
      </c>
      <c r="G1782">
        <v>35.299999999999997</v>
      </c>
      <c r="H1782">
        <v>0.48</v>
      </c>
      <c r="I1782">
        <v>2.94</v>
      </c>
      <c r="J1782" t="s">
        <v>1247</v>
      </c>
      <c r="K1782">
        <v>2</v>
      </c>
    </row>
    <row r="1783" spans="2:11" x14ac:dyDescent="0.2">
      <c r="B1783" t="s">
        <v>796</v>
      </c>
      <c r="C1783" t="s">
        <v>1705</v>
      </c>
      <c r="D1783" s="1" t="s">
        <v>1531</v>
      </c>
      <c r="E1783" t="s">
        <v>1935</v>
      </c>
      <c r="F1783" t="str">
        <f t="shared" si="41"/>
        <v>HSSSteelPipeMetricHSS286x9.5</v>
      </c>
      <c r="G1783">
        <v>35.299999999999997</v>
      </c>
      <c r="H1783">
        <v>0.36</v>
      </c>
      <c r="I1783">
        <v>2.94</v>
      </c>
      <c r="J1783" t="s">
        <v>1247</v>
      </c>
      <c r="K1783">
        <v>2</v>
      </c>
    </row>
    <row r="1784" spans="2:11" x14ac:dyDescent="0.2">
      <c r="B1784" t="s">
        <v>796</v>
      </c>
      <c r="C1784" t="s">
        <v>1705</v>
      </c>
      <c r="D1784" s="1" t="s">
        <v>1532</v>
      </c>
      <c r="E1784" t="s">
        <v>1943</v>
      </c>
      <c r="F1784" t="str">
        <f t="shared" si="41"/>
        <v>HSSSteelPipeMetricHSS286x7.9</v>
      </c>
      <c r="G1784">
        <v>35.299999999999997</v>
      </c>
      <c r="H1784">
        <v>0.3</v>
      </c>
      <c r="I1784">
        <v>2.94</v>
      </c>
      <c r="J1784" t="s">
        <v>1247</v>
      </c>
      <c r="K1784">
        <v>2</v>
      </c>
    </row>
    <row r="1785" spans="2:11" x14ac:dyDescent="0.2">
      <c r="B1785" t="s">
        <v>796</v>
      </c>
      <c r="C1785" t="s">
        <v>1705</v>
      </c>
      <c r="D1785" s="1" t="s">
        <v>1533</v>
      </c>
      <c r="E1785" t="s">
        <v>1951</v>
      </c>
      <c r="F1785" t="str">
        <f t="shared" si="41"/>
        <v>HSSSteelPipeMetricHSS286x6.4</v>
      </c>
      <c r="G1785">
        <v>35.299999999999997</v>
      </c>
      <c r="H1785">
        <v>0.24</v>
      </c>
      <c r="I1785">
        <v>2.94</v>
      </c>
      <c r="J1785" t="s">
        <v>1247</v>
      </c>
      <c r="K1785">
        <v>2</v>
      </c>
    </row>
    <row r="1786" spans="2:11" x14ac:dyDescent="0.2">
      <c r="B1786" t="s">
        <v>796</v>
      </c>
      <c r="C1786" t="s">
        <v>1705</v>
      </c>
      <c r="D1786" s="1" t="s">
        <v>1534</v>
      </c>
      <c r="E1786" t="s">
        <v>1957</v>
      </c>
      <c r="F1786" t="str">
        <f t="shared" si="41"/>
        <v>HSSSteelPipeMetricHSS286x4.8</v>
      </c>
      <c r="G1786">
        <v>35.299999999999997</v>
      </c>
      <c r="H1786">
        <v>0.18</v>
      </c>
      <c r="I1786">
        <v>2.94</v>
      </c>
      <c r="J1786" t="s">
        <v>1247</v>
      </c>
      <c r="K1786">
        <v>2</v>
      </c>
    </row>
    <row r="1787" spans="2:11" x14ac:dyDescent="0.2">
      <c r="B1787" t="s">
        <v>796</v>
      </c>
      <c r="C1787" t="s">
        <v>1705</v>
      </c>
      <c r="D1787" s="1" t="s">
        <v>1535</v>
      </c>
      <c r="E1787" t="s">
        <v>1965</v>
      </c>
      <c r="F1787" t="str">
        <f t="shared" si="41"/>
        <v>HSSSteelPipeMetricHSS27312.7</v>
      </c>
      <c r="G1787">
        <v>33.799999999999997</v>
      </c>
      <c r="H1787">
        <v>0.48</v>
      </c>
      <c r="I1787">
        <v>2.82</v>
      </c>
      <c r="J1787" t="s">
        <v>1247</v>
      </c>
      <c r="K1787">
        <v>2</v>
      </c>
    </row>
    <row r="1788" spans="2:11" x14ac:dyDescent="0.2">
      <c r="B1788" t="s">
        <v>796</v>
      </c>
      <c r="C1788" t="s">
        <v>1705</v>
      </c>
      <c r="D1788" s="1" t="s">
        <v>1536</v>
      </c>
      <c r="E1788" t="s">
        <v>1972</v>
      </c>
      <c r="F1788" t="str">
        <f t="shared" si="41"/>
        <v>HSSSteelPipeMetricHSS273x6.4</v>
      </c>
      <c r="G1788">
        <v>33.799999999999997</v>
      </c>
      <c r="H1788">
        <v>0.24</v>
      </c>
      <c r="I1788">
        <v>2.82</v>
      </c>
      <c r="J1788" t="s">
        <v>1247</v>
      </c>
      <c r="K1788">
        <v>2</v>
      </c>
    </row>
    <row r="1789" spans="2:11" x14ac:dyDescent="0.2">
      <c r="B1789" t="s">
        <v>796</v>
      </c>
      <c r="C1789" t="s">
        <v>1705</v>
      </c>
      <c r="D1789" s="1" t="s">
        <v>1537</v>
      </c>
      <c r="E1789" t="s">
        <v>1979</v>
      </c>
      <c r="F1789" t="str">
        <f t="shared" si="41"/>
        <v>HSSSteelPipeMetricHSS25415.9</v>
      </c>
      <c r="G1789">
        <v>31.4</v>
      </c>
      <c r="H1789">
        <v>0.59</v>
      </c>
      <c r="I1789">
        <v>2.62</v>
      </c>
      <c r="J1789" t="s">
        <v>1247</v>
      </c>
      <c r="K1789">
        <v>2</v>
      </c>
    </row>
    <row r="1790" spans="2:11" x14ac:dyDescent="0.2">
      <c r="B1790" t="s">
        <v>796</v>
      </c>
      <c r="C1790" t="s">
        <v>1705</v>
      </c>
      <c r="D1790" s="1" t="s">
        <v>1538</v>
      </c>
      <c r="E1790" t="s">
        <v>1986</v>
      </c>
      <c r="F1790" t="str">
        <f t="shared" si="41"/>
        <v>HSSSteelPipeMetricHSS254x12.7</v>
      </c>
      <c r="G1790">
        <v>31.4</v>
      </c>
      <c r="H1790">
        <v>0.48</v>
      </c>
      <c r="I1790">
        <v>2.62</v>
      </c>
      <c r="J1790" t="s">
        <v>1247</v>
      </c>
      <c r="K1790">
        <v>2</v>
      </c>
    </row>
    <row r="1791" spans="2:11" x14ac:dyDescent="0.2">
      <c r="B1791" t="s">
        <v>796</v>
      </c>
      <c r="C1791" t="s">
        <v>1705</v>
      </c>
      <c r="D1791" s="1" t="s">
        <v>1539</v>
      </c>
      <c r="E1791" t="s">
        <v>1993</v>
      </c>
      <c r="F1791" t="str">
        <f t="shared" si="41"/>
        <v>HSSSteelPipeMetricHSS254x9.5</v>
      </c>
      <c r="G1791">
        <v>31.4</v>
      </c>
      <c r="H1791">
        <v>0.36</v>
      </c>
      <c r="I1791">
        <v>2.62</v>
      </c>
      <c r="J1791" t="s">
        <v>1247</v>
      </c>
      <c r="K1791">
        <v>2</v>
      </c>
    </row>
    <row r="1792" spans="2:11" x14ac:dyDescent="0.2">
      <c r="B1792" t="s">
        <v>796</v>
      </c>
      <c r="C1792" t="s">
        <v>1705</v>
      </c>
      <c r="D1792" s="1" t="s">
        <v>1540</v>
      </c>
      <c r="E1792" t="s">
        <v>2000</v>
      </c>
      <c r="F1792" t="str">
        <f t="shared" si="41"/>
        <v>HSSSteelPipeMetricHSS254x7.9</v>
      </c>
      <c r="G1792">
        <v>31.4</v>
      </c>
      <c r="H1792">
        <v>0.3</v>
      </c>
      <c r="I1792">
        <v>2.62</v>
      </c>
      <c r="J1792" t="s">
        <v>1247</v>
      </c>
      <c r="K1792">
        <v>2</v>
      </c>
    </row>
    <row r="1793" spans="2:11" x14ac:dyDescent="0.2">
      <c r="B1793" t="s">
        <v>796</v>
      </c>
      <c r="C1793" t="s">
        <v>1705</v>
      </c>
      <c r="D1793" s="1" t="s">
        <v>1541</v>
      </c>
      <c r="E1793" t="s">
        <v>2006</v>
      </c>
      <c r="F1793" t="str">
        <f t="shared" si="41"/>
        <v>HSSSteelPipeMetricHSS254x6.4</v>
      </c>
      <c r="G1793">
        <v>31.4</v>
      </c>
      <c r="H1793">
        <v>0.24</v>
      </c>
      <c r="I1793">
        <v>2.62</v>
      </c>
      <c r="J1793" t="s">
        <v>1247</v>
      </c>
      <c r="K1793">
        <v>2</v>
      </c>
    </row>
    <row r="1794" spans="2:11" x14ac:dyDescent="0.2">
      <c r="B1794" t="s">
        <v>796</v>
      </c>
      <c r="C1794" t="s">
        <v>1705</v>
      </c>
      <c r="D1794" s="1" t="s">
        <v>1542</v>
      </c>
      <c r="E1794" t="s">
        <v>2011</v>
      </c>
      <c r="F1794" t="str">
        <f t="shared" si="41"/>
        <v>HSSSteelPipeMetricHSS254x4.8</v>
      </c>
      <c r="G1794">
        <v>31.4</v>
      </c>
      <c r="H1794">
        <v>0.18</v>
      </c>
      <c r="I1794">
        <v>2.62</v>
      </c>
      <c r="J1794" t="s">
        <v>1247</v>
      </c>
      <c r="K1794">
        <v>2</v>
      </c>
    </row>
    <row r="1795" spans="2:11" x14ac:dyDescent="0.2">
      <c r="B1795" t="s">
        <v>796</v>
      </c>
      <c r="C1795" t="s">
        <v>1705</v>
      </c>
      <c r="D1795" s="1" t="s">
        <v>1543</v>
      </c>
      <c r="E1795" t="s">
        <v>2016</v>
      </c>
      <c r="F1795" t="str">
        <f t="shared" si="41"/>
        <v>HSSSteelPipeMetricHSS244x12.7</v>
      </c>
      <c r="G1795">
        <v>30.2</v>
      </c>
      <c r="H1795">
        <v>0.47</v>
      </c>
      <c r="I1795">
        <v>2.52</v>
      </c>
      <c r="J1795" t="s">
        <v>1247</v>
      </c>
      <c r="K1795">
        <v>2</v>
      </c>
    </row>
    <row r="1796" spans="2:11" x14ac:dyDescent="0.2">
      <c r="B1796" t="s">
        <v>796</v>
      </c>
      <c r="C1796" t="s">
        <v>1705</v>
      </c>
      <c r="D1796" s="1" t="s">
        <v>1544</v>
      </c>
      <c r="E1796" t="s">
        <v>2021</v>
      </c>
      <c r="F1796" t="str">
        <f t="shared" si="41"/>
        <v>HSSSteelPipeMetricHSS244x9.5</v>
      </c>
      <c r="G1796">
        <v>30.2</v>
      </c>
      <c r="H1796">
        <v>0.36</v>
      </c>
      <c r="I1796">
        <v>2.52</v>
      </c>
      <c r="J1796" t="s">
        <v>1247</v>
      </c>
      <c r="K1796">
        <v>2</v>
      </c>
    </row>
    <row r="1797" spans="2:11" x14ac:dyDescent="0.2">
      <c r="B1797" t="s">
        <v>796</v>
      </c>
      <c r="C1797" t="s">
        <v>1705</v>
      </c>
      <c r="D1797" s="1" t="s">
        <v>1545</v>
      </c>
      <c r="E1797" t="s">
        <v>2026</v>
      </c>
      <c r="F1797" t="str">
        <f t="shared" si="41"/>
        <v>HSSSteelPipeMetricHSS244x7.9</v>
      </c>
      <c r="G1797">
        <v>30.2</v>
      </c>
      <c r="H1797">
        <v>0.3</v>
      </c>
      <c r="I1797">
        <v>2.52</v>
      </c>
      <c r="J1797" t="s">
        <v>1247</v>
      </c>
      <c r="K1797">
        <v>2</v>
      </c>
    </row>
    <row r="1798" spans="2:11" x14ac:dyDescent="0.2">
      <c r="B1798" t="s">
        <v>796</v>
      </c>
      <c r="C1798" t="s">
        <v>1705</v>
      </c>
      <c r="D1798" s="1" t="s">
        <v>1546</v>
      </c>
      <c r="E1798" t="s">
        <v>2031</v>
      </c>
      <c r="F1798" t="str">
        <f t="shared" si="41"/>
        <v>HSSSteelPipeMetricHSS244x6.4</v>
      </c>
      <c r="G1798">
        <v>30.2</v>
      </c>
      <c r="H1798">
        <v>0.24</v>
      </c>
      <c r="I1798">
        <v>2.52</v>
      </c>
      <c r="J1798" t="s">
        <v>1247</v>
      </c>
      <c r="K1798">
        <v>2</v>
      </c>
    </row>
    <row r="1799" spans="2:11" x14ac:dyDescent="0.2">
      <c r="B1799" t="s">
        <v>796</v>
      </c>
      <c r="C1799" t="s">
        <v>1705</v>
      </c>
      <c r="D1799" s="1" t="s">
        <v>1547</v>
      </c>
      <c r="E1799" t="s">
        <v>2036</v>
      </c>
      <c r="F1799" t="str">
        <f t="shared" si="41"/>
        <v>HSSSteelPipeMetricHSS244x4.8</v>
      </c>
      <c r="G1799">
        <v>30.2</v>
      </c>
      <c r="H1799">
        <v>0.18</v>
      </c>
      <c r="I1799">
        <v>2.52</v>
      </c>
      <c r="J1799" t="s">
        <v>1247</v>
      </c>
      <c r="K1799">
        <v>2</v>
      </c>
    </row>
    <row r="1800" spans="2:11" x14ac:dyDescent="0.2">
      <c r="B1800" t="s">
        <v>796</v>
      </c>
      <c r="C1800" t="s">
        <v>1705</v>
      </c>
      <c r="D1800" s="1" t="s">
        <v>1548</v>
      </c>
      <c r="E1800" t="s">
        <v>2041</v>
      </c>
      <c r="F1800" t="str">
        <f t="shared" si="41"/>
        <v>HSSSteelPipeMetricHSS222x12.7</v>
      </c>
      <c r="G1800">
        <v>27.5</v>
      </c>
      <c r="H1800">
        <v>0.47</v>
      </c>
      <c r="I1800">
        <v>2.29</v>
      </c>
      <c r="J1800" t="s">
        <v>1247</v>
      </c>
      <c r="K1800">
        <v>2</v>
      </c>
    </row>
    <row r="1801" spans="2:11" x14ac:dyDescent="0.2">
      <c r="B1801" t="s">
        <v>796</v>
      </c>
      <c r="C1801" t="s">
        <v>1705</v>
      </c>
      <c r="D1801" s="1" t="s">
        <v>1549</v>
      </c>
      <c r="E1801" t="s">
        <v>2046</v>
      </c>
      <c r="F1801" t="str">
        <f t="shared" si="41"/>
        <v>HSSSteelPipeMetricHSS222x9.5</v>
      </c>
      <c r="G1801">
        <v>27.5</v>
      </c>
      <c r="H1801">
        <v>0.36</v>
      </c>
      <c r="I1801">
        <v>2.29</v>
      </c>
      <c r="J1801" t="s">
        <v>1247</v>
      </c>
      <c r="K1801">
        <v>2</v>
      </c>
    </row>
    <row r="1802" spans="2:11" x14ac:dyDescent="0.2">
      <c r="B1802" t="s">
        <v>796</v>
      </c>
      <c r="C1802" t="s">
        <v>1705</v>
      </c>
      <c r="D1802" s="1" t="s">
        <v>1550</v>
      </c>
      <c r="E1802" t="s">
        <v>2050</v>
      </c>
      <c r="F1802" t="str">
        <f t="shared" si="41"/>
        <v>HSSSteelPipeMetricHSS222x7.9</v>
      </c>
      <c r="G1802">
        <v>27.5</v>
      </c>
      <c r="H1802">
        <v>0.3</v>
      </c>
      <c r="I1802">
        <v>2.29</v>
      </c>
      <c r="J1802" t="s">
        <v>1247</v>
      </c>
      <c r="K1802">
        <v>2</v>
      </c>
    </row>
    <row r="1803" spans="2:11" x14ac:dyDescent="0.2">
      <c r="B1803" t="s">
        <v>796</v>
      </c>
      <c r="C1803" t="s">
        <v>1705</v>
      </c>
      <c r="D1803" s="1" t="s">
        <v>1551</v>
      </c>
      <c r="E1803" t="s">
        <v>2055</v>
      </c>
      <c r="F1803" t="str">
        <f t="shared" si="41"/>
        <v>HSSSteelPipeMetricHSS222x6.4</v>
      </c>
      <c r="G1803">
        <v>27.5</v>
      </c>
      <c r="H1803">
        <v>0.24</v>
      </c>
      <c r="I1803">
        <v>2.29</v>
      </c>
      <c r="J1803" t="s">
        <v>1247</v>
      </c>
      <c r="K1803">
        <v>2</v>
      </c>
    </row>
    <row r="1804" spans="2:11" x14ac:dyDescent="0.2">
      <c r="B1804" t="s">
        <v>796</v>
      </c>
      <c r="C1804" t="s">
        <v>1705</v>
      </c>
      <c r="D1804" s="1" t="s">
        <v>1552</v>
      </c>
      <c r="E1804" t="s">
        <v>2061</v>
      </c>
      <c r="F1804" t="str">
        <f t="shared" si="41"/>
        <v>HSSSteelPipeMetricHSS222x4.8</v>
      </c>
      <c r="G1804">
        <v>27.5</v>
      </c>
      <c r="H1804">
        <v>0.18</v>
      </c>
      <c r="I1804">
        <v>2.29</v>
      </c>
      <c r="J1804" t="s">
        <v>1247</v>
      </c>
      <c r="K1804">
        <v>2</v>
      </c>
    </row>
    <row r="1805" spans="2:11" x14ac:dyDescent="0.2">
      <c r="B1805" t="s">
        <v>796</v>
      </c>
      <c r="C1805" t="s">
        <v>1705</v>
      </c>
      <c r="D1805" s="1" t="s">
        <v>1553</v>
      </c>
      <c r="E1805" t="s">
        <v>2065</v>
      </c>
      <c r="F1805" t="str">
        <f t="shared" si="41"/>
        <v>HSSSteelPipeMetricHSS219x12.7</v>
      </c>
      <c r="G1805">
        <v>27.1</v>
      </c>
      <c r="H1805">
        <v>0.47</v>
      </c>
      <c r="I1805">
        <v>2.2599999999999998</v>
      </c>
      <c r="J1805" t="s">
        <v>1247</v>
      </c>
      <c r="K1805">
        <v>2</v>
      </c>
    </row>
    <row r="1806" spans="2:11" x14ac:dyDescent="0.2">
      <c r="B1806" t="s">
        <v>796</v>
      </c>
      <c r="C1806" t="s">
        <v>1705</v>
      </c>
      <c r="D1806" s="1" t="s">
        <v>1554</v>
      </c>
      <c r="E1806" t="s">
        <v>2069</v>
      </c>
      <c r="F1806" t="str">
        <f t="shared" si="41"/>
        <v>HSSSteelPipeMetricHSS219x9.5</v>
      </c>
      <c r="G1806">
        <v>27.1</v>
      </c>
      <c r="H1806">
        <v>0.36</v>
      </c>
      <c r="I1806">
        <v>2.2599999999999998</v>
      </c>
      <c r="J1806" t="s">
        <v>1247</v>
      </c>
      <c r="K1806">
        <v>2</v>
      </c>
    </row>
    <row r="1807" spans="2:11" x14ac:dyDescent="0.2">
      <c r="B1807" t="s">
        <v>796</v>
      </c>
      <c r="C1807" t="s">
        <v>1705</v>
      </c>
      <c r="D1807" s="1" t="s">
        <v>1555</v>
      </c>
      <c r="E1807" t="s">
        <v>2074</v>
      </c>
      <c r="F1807" t="str">
        <f t="shared" si="41"/>
        <v>HSSSteelPipeMetricHSS219x8.2</v>
      </c>
      <c r="G1807">
        <v>27.1</v>
      </c>
      <c r="H1807">
        <v>0.3</v>
      </c>
      <c r="I1807">
        <v>2.2599999999999998</v>
      </c>
      <c r="J1807" t="s">
        <v>1247</v>
      </c>
      <c r="K1807">
        <v>2</v>
      </c>
    </row>
    <row r="1808" spans="2:11" x14ac:dyDescent="0.2">
      <c r="B1808" t="s">
        <v>796</v>
      </c>
      <c r="C1808" t="s">
        <v>1705</v>
      </c>
      <c r="D1808" s="1" t="s">
        <v>1556</v>
      </c>
      <c r="E1808" t="s">
        <v>2080</v>
      </c>
      <c r="F1808" t="str">
        <f t="shared" si="41"/>
        <v>HSSSteelPipeMetricHSS219x6.4</v>
      </c>
      <c r="G1808">
        <v>27.1</v>
      </c>
      <c r="H1808">
        <v>0.24</v>
      </c>
      <c r="I1808">
        <v>2.2599999999999998</v>
      </c>
      <c r="J1808" t="s">
        <v>1247</v>
      </c>
      <c r="K1808">
        <v>2</v>
      </c>
    </row>
    <row r="1809" spans="2:11" x14ac:dyDescent="0.2">
      <c r="B1809" t="s">
        <v>796</v>
      </c>
      <c r="C1809" t="s">
        <v>1705</v>
      </c>
      <c r="D1809" s="1" t="s">
        <v>1557</v>
      </c>
      <c r="E1809" t="s">
        <v>2086</v>
      </c>
      <c r="F1809" t="str">
        <f t="shared" si="41"/>
        <v>HSSSteelPipeMetricHSS219x4.8</v>
      </c>
      <c r="G1809">
        <v>27.1</v>
      </c>
      <c r="H1809">
        <v>0.18</v>
      </c>
      <c r="I1809">
        <v>2.2599999999999998</v>
      </c>
      <c r="J1809" t="s">
        <v>1247</v>
      </c>
      <c r="K1809">
        <v>2</v>
      </c>
    </row>
    <row r="1810" spans="2:11" x14ac:dyDescent="0.2">
      <c r="B1810" t="s">
        <v>796</v>
      </c>
      <c r="C1810" t="s">
        <v>1705</v>
      </c>
      <c r="D1810" s="1" t="s">
        <v>1558</v>
      </c>
      <c r="E1810" t="s">
        <v>2091</v>
      </c>
      <c r="F1810" t="str">
        <f t="shared" si="41"/>
        <v>HSSSteelPipeMetricHSS194x3.2</v>
      </c>
      <c r="G1810">
        <v>24</v>
      </c>
      <c r="H1810">
        <v>0.12</v>
      </c>
      <c r="I1810">
        <v>2</v>
      </c>
      <c r="J1810" t="s">
        <v>1247</v>
      </c>
      <c r="K1810">
        <v>2</v>
      </c>
    </row>
    <row r="1811" spans="2:11" x14ac:dyDescent="0.2">
      <c r="B1811" t="s">
        <v>796</v>
      </c>
      <c r="C1811" t="s">
        <v>1705</v>
      </c>
      <c r="D1811" s="1" t="s">
        <v>1559</v>
      </c>
      <c r="E1811" t="s">
        <v>2097</v>
      </c>
      <c r="F1811" t="str">
        <f t="shared" si="41"/>
        <v>HSSSteelPipeMetricHSS191x12.7</v>
      </c>
      <c r="G1811">
        <v>23.6</v>
      </c>
      <c r="H1811">
        <v>0.47</v>
      </c>
      <c r="I1811">
        <v>1.97</v>
      </c>
      <c r="J1811" t="s">
        <v>1247</v>
      </c>
      <c r="K1811">
        <v>2</v>
      </c>
    </row>
    <row r="1812" spans="2:11" x14ac:dyDescent="0.2">
      <c r="B1812" t="s">
        <v>796</v>
      </c>
      <c r="C1812" t="s">
        <v>1705</v>
      </c>
      <c r="D1812" s="1" t="s">
        <v>1560</v>
      </c>
      <c r="E1812" t="s">
        <v>2101</v>
      </c>
      <c r="F1812" t="str">
        <f t="shared" si="41"/>
        <v>HSSSteelPipeMetricHSS191x9.5</v>
      </c>
      <c r="G1812">
        <v>23.6</v>
      </c>
      <c r="H1812">
        <v>0.36</v>
      </c>
      <c r="I1812">
        <v>1.97</v>
      </c>
      <c r="J1812" t="s">
        <v>1247</v>
      </c>
      <c r="K1812">
        <v>2</v>
      </c>
    </row>
    <row r="1813" spans="2:11" x14ac:dyDescent="0.2">
      <c r="B1813" t="s">
        <v>796</v>
      </c>
      <c r="C1813" t="s">
        <v>1705</v>
      </c>
      <c r="D1813" s="1" t="s">
        <v>1561</v>
      </c>
      <c r="E1813" t="s">
        <v>2105</v>
      </c>
      <c r="F1813" t="str">
        <f t="shared" si="41"/>
        <v>HSSSteelPipeMetricHSS191x7.9</v>
      </c>
      <c r="G1813">
        <v>23.6</v>
      </c>
      <c r="H1813">
        <v>0.3</v>
      </c>
      <c r="I1813">
        <v>1.97</v>
      </c>
      <c r="J1813" t="s">
        <v>1247</v>
      </c>
      <c r="K1813">
        <v>2</v>
      </c>
    </row>
    <row r="1814" spans="2:11" x14ac:dyDescent="0.2">
      <c r="B1814" t="s">
        <v>796</v>
      </c>
      <c r="C1814" t="s">
        <v>1705</v>
      </c>
      <c r="D1814" s="1" t="s">
        <v>1562</v>
      </c>
      <c r="E1814" t="s">
        <v>2111</v>
      </c>
      <c r="F1814" t="str">
        <f t="shared" si="41"/>
        <v>HSSSteelPipeMetricHSS191x6.4</v>
      </c>
      <c r="G1814">
        <v>23.6</v>
      </c>
      <c r="H1814">
        <v>0.24</v>
      </c>
      <c r="I1814">
        <v>1.97</v>
      </c>
      <c r="J1814" t="s">
        <v>1247</v>
      </c>
      <c r="K1814">
        <v>2</v>
      </c>
    </row>
    <row r="1815" spans="2:11" x14ac:dyDescent="0.2">
      <c r="B1815" t="s">
        <v>796</v>
      </c>
      <c r="C1815" t="s">
        <v>1705</v>
      </c>
      <c r="D1815" s="1" t="s">
        <v>1563</v>
      </c>
      <c r="E1815" t="s">
        <v>2116</v>
      </c>
      <c r="F1815" t="str">
        <f t="shared" si="41"/>
        <v>HSSSteelPipeMetricHSS191x4.8</v>
      </c>
      <c r="G1815">
        <v>23.6</v>
      </c>
      <c r="H1815">
        <v>0.18</v>
      </c>
      <c r="I1815">
        <v>1.97</v>
      </c>
      <c r="J1815" t="s">
        <v>1247</v>
      </c>
      <c r="K1815">
        <v>2</v>
      </c>
    </row>
    <row r="1816" spans="2:11" x14ac:dyDescent="0.2">
      <c r="B1816" t="s">
        <v>796</v>
      </c>
      <c r="C1816" t="s">
        <v>1705</v>
      </c>
      <c r="D1816" s="1" t="s">
        <v>1564</v>
      </c>
      <c r="E1816" t="s">
        <v>2121</v>
      </c>
      <c r="F1816" t="str">
        <f t="shared" si="41"/>
        <v>HSSSteelPipeMetricHSS177x12.7</v>
      </c>
      <c r="G1816">
        <v>22</v>
      </c>
      <c r="H1816">
        <v>0.46</v>
      </c>
      <c r="I1816">
        <v>1.83</v>
      </c>
      <c r="J1816" t="s">
        <v>1247</v>
      </c>
      <c r="K1816">
        <v>2</v>
      </c>
    </row>
    <row r="1817" spans="2:11" x14ac:dyDescent="0.2">
      <c r="B1817" t="s">
        <v>796</v>
      </c>
      <c r="C1817" t="s">
        <v>1705</v>
      </c>
      <c r="D1817" s="1" t="s">
        <v>1565</v>
      </c>
      <c r="E1817" t="s">
        <v>2125</v>
      </c>
      <c r="F1817" t="str">
        <f t="shared" si="41"/>
        <v>HSSSteelPipeMetricHSS177x9.5</v>
      </c>
      <c r="G1817">
        <v>22</v>
      </c>
      <c r="H1817">
        <v>0.35</v>
      </c>
      <c r="I1817">
        <v>1.83</v>
      </c>
      <c r="J1817" t="s">
        <v>1247</v>
      </c>
      <c r="K1817">
        <v>2</v>
      </c>
    </row>
    <row r="1818" spans="2:11" x14ac:dyDescent="0.2">
      <c r="B1818" t="s">
        <v>796</v>
      </c>
      <c r="C1818" t="s">
        <v>1705</v>
      </c>
      <c r="D1818" s="1" t="s">
        <v>1566</v>
      </c>
      <c r="E1818" t="s">
        <v>2129</v>
      </c>
      <c r="F1818" t="str">
        <f t="shared" si="41"/>
        <v>HSSSteelPipeMetricHSS177x7.9</v>
      </c>
      <c r="G1818">
        <v>22</v>
      </c>
      <c r="H1818">
        <v>0.3</v>
      </c>
      <c r="I1818">
        <v>1.83</v>
      </c>
      <c r="J1818" t="s">
        <v>1247</v>
      </c>
      <c r="K1818">
        <v>2</v>
      </c>
    </row>
    <row r="1819" spans="2:11" x14ac:dyDescent="0.2">
      <c r="B1819" t="s">
        <v>796</v>
      </c>
      <c r="C1819" t="s">
        <v>1705</v>
      </c>
      <c r="D1819" s="1" t="s">
        <v>1567</v>
      </c>
      <c r="E1819" t="s">
        <v>2134</v>
      </c>
      <c r="F1819" t="str">
        <f t="shared" si="41"/>
        <v>HSSSteelPipeMetricHSS177x6.4</v>
      </c>
      <c r="G1819">
        <v>22</v>
      </c>
      <c r="H1819">
        <v>0.24</v>
      </c>
      <c r="I1819">
        <v>1.83</v>
      </c>
      <c r="J1819" t="s">
        <v>1247</v>
      </c>
      <c r="K1819">
        <v>2</v>
      </c>
    </row>
    <row r="1820" spans="2:11" x14ac:dyDescent="0.2">
      <c r="B1820" t="s">
        <v>796</v>
      </c>
      <c r="C1820" t="s">
        <v>1705</v>
      </c>
      <c r="D1820" s="1" t="s">
        <v>1568</v>
      </c>
      <c r="E1820" t="s">
        <v>2139</v>
      </c>
      <c r="F1820" t="str">
        <f t="shared" si="41"/>
        <v>HSSSteelPipeMetricHSS177x4.8</v>
      </c>
      <c r="G1820">
        <v>22</v>
      </c>
      <c r="H1820">
        <v>0.18</v>
      </c>
      <c r="I1820">
        <v>1.83</v>
      </c>
      <c r="J1820" t="s">
        <v>1247</v>
      </c>
      <c r="K1820">
        <v>2</v>
      </c>
    </row>
    <row r="1821" spans="2:11" x14ac:dyDescent="0.2">
      <c r="B1821" t="s">
        <v>796</v>
      </c>
      <c r="C1821" t="s">
        <v>1705</v>
      </c>
      <c r="D1821" s="1" t="s">
        <v>1569</v>
      </c>
      <c r="E1821" t="s">
        <v>2145</v>
      </c>
      <c r="F1821" t="str">
        <f t="shared" si="41"/>
        <v>HSSSteelPipeMetricHSS177x3.2</v>
      </c>
      <c r="G1821">
        <v>22</v>
      </c>
      <c r="H1821">
        <v>0.12</v>
      </c>
      <c r="I1821">
        <v>1.83</v>
      </c>
      <c r="J1821" t="s">
        <v>1247</v>
      </c>
      <c r="K1821">
        <v>2</v>
      </c>
    </row>
    <row r="1822" spans="2:11" x14ac:dyDescent="0.2">
      <c r="B1822" t="s">
        <v>796</v>
      </c>
      <c r="C1822" t="s">
        <v>1705</v>
      </c>
      <c r="D1822" s="1" t="s">
        <v>1570</v>
      </c>
      <c r="E1822" t="s">
        <v>2149</v>
      </c>
      <c r="F1822" t="str">
        <f t="shared" si="41"/>
        <v>HSSSteelPipeMetricHSS175x12.7</v>
      </c>
      <c r="G1822">
        <v>21.6</v>
      </c>
      <c r="H1822">
        <v>0.46</v>
      </c>
      <c r="I1822">
        <v>1.8</v>
      </c>
      <c r="J1822" t="s">
        <v>1247</v>
      </c>
      <c r="K1822">
        <v>2</v>
      </c>
    </row>
    <row r="1823" spans="2:11" x14ac:dyDescent="0.2">
      <c r="B1823" t="s">
        <v>796</v>
      </c>
      <c r="C1823" t="s">
        <v>1705</v>
      </c>
      <c r="D1823" s="1" t="s">
        <v>1571</v>
      </c>
      <c r="E1823" t="s">
        <v>2153</v>
      </c>
      <c r="F1823" t="str">
        <f t="shared" si="41"/>
        <v>HSSSteelPipeMetricHSS175x9.5</v>
      </c>
      <c r="G1823">
        <v>21.6</v>
      </c>
      <c r="H1823">
        <v>0.35</v>
      </c>
      <c r="I1823">
        <v>1.8</v>
      </c>
      <c r="J1823" t="s">
        <v>1247</v>
      </c>
      <c r="K1823">
        <v>2</v>
      </c>
    </row>
    <row r="1824" spans="2:11" x14ac:dyDescent="0.2">
      <c r="B1824" t="s">
        <v>796</v>
      </c>
      <c r="C1824" t="s">
        <v>1705</v>
      </c>
      <c r="D1824" s="1" t="s">
        <v>1572</v>
      </c>
      <c r="E1824" t="s">
        <v>2157</v>
      </c>
      <c r="F1824" t="str">
        <f t="shared" si="41"/>
        <v>HSSSteelPipeMetricHSS175x7.9</v>
      </c>
      <c r="G1824">
        <v>21.6</v>
      </c>
      <c r="H1824">
        <v>0.3</v>
      </c>
      <c r="I1824">
        <v>1.8</v>
      </c>
      <c r="J1824" t="s">
        <v>1247</v>
      </c>
      <c r="K1824">
        <v>2</v>
      </c>
    </row>
    <row r="1825" spans="2:11" x14ac:dyDescent="0.2">
      <c r="B1825" t="s">
        <v>796</v>
      </c>
      <c r="C1825" t="s">
        <v>1705</v>
      </c>
      <c r="D1825" s="1" t="s">
        <v>1573</v>
      </c>
      <c r="E1825" t="s">
        <v>2162</v>
      </c>
      <c r="F1825" t="str">
        <f t="shared" ref="F1825:F1888" si="42">SUBSTITUTE(B1825&amp;C1825&amp;E1825," ","")</f>
        <v>HSSSteelPipeMetricHSS175x6.4</v>
      </c>
      <c r="G1825">
        <v>21.6</v>
      </c>
      <c r="H1825">
        <v>0.24</v>
      </c>
      <c r="I1825">
        <v>1.8</v>
      </c>
      <c r="J1825" t="s">
        <v>1247</v>
      </c>
      <c r="K1825">
        <v>2</v>
      </c>
    </row>
    <row r="1826" spans="2:11" x14ac:dyDescent="0.2">
      <c r="B1826" t="s">
        <v>796</v>
      </c>
      <c r="C1826" t="s">
        <v>1705</v>
      </c>
      <c r="D1826" s="1" t="s">
        <v>1574</v>
      </c>
      <c r="E1826" t="s">
        <v>2168</v>
      </c>
      <c r="F1826" t="str">
        <f t="shared" si="42"/>
        <v>HSSSteelPipeMetricHSS175x4.8</v>
      </c>
      <c r="G1826">
        <v>21.6</v>
      </c>
      <c r="H1826">
        <v>0.18</v>
      </c>
      <c r="I1826">
        <v>1.8</v>
      </c>
      <c r="J1826" t="s">
        <v>1247</v>
      </c>
      <c r="K1826">
        <v>2</v>
      </c>
    </row>
    <row r="1827" spans="2:11" x14ac:dyDescent="0.2">
      <c r="B1827" t="s">
        <v>796</v>
      </c>
      <c r="C1827" t="s">
        <v>1705</v>
      </c>
      <c r="D1827" s="1" t="s">
        <v>1575</v>
      </c>
      <c r="E1827" t="s">
        <v>2173</v>
      </c>
      <c r="F1827" t="str">
        <f t="shared" si="42"/>
        <v>HSSSteelPipeMetricHSS168x12.7</v>
      </c>
      <c r="G1827">
        <v>20.8</v>
      </c>
      <c r="H1827">
        <v>0.46</v>
      </c>
      <c r="I1827">
        <v>1.73</v>
      </c>
      <c r="J1827" t="s">
        <v>1247</v>
      </c>
      <c r="K1827">
        <v>2</v>
      </c>
    </row>
    <row r="1828" spans="2:11" x14ac:dyDescent="0.2">
      <c r="B1828" t="s">
        <v>796</v>
      </c>
      <c r="C1828" t="s">
        <v>1705</v>
      </c>
      <c r="D1828" s="1" t="s">
        <v>1576</v>
      </c>
      <c r="E1828" t="s">
        <v>2178</v>
      </c>
      <c r="F1828" t="str">
        <f t="shared" si="42"/>
        <v>HSSSteelPipeMetricHSS168x11.1</v>
      </c>
      <c r="G1828">
        <v>20.8</v>
      </c>
      <c r="H1828">
        <v>0.41</v>
      </c>
      <c r="I1828">
        <v>1.73</v>
      </c>
      <c r="J1828" t="s">
        <v>1247</v>
      </c>
      <c r="K1828">
        <v>2</v>
      </c>
    </row>
    <row r="1829" spans="2:11" x14ac:dyDescent="0.2">
      <c r="B1829" t="s">
        <v>796</v>
      </c>
      <c r="C1829" t="s">
        <v>1705</v>
      </c>
      <c r="D1829" s="1" t="s">
        <v>1577</v>
      </c>
      <c r="E1829" t="s">
        <v>2183</v>
      </c>
      <c r="F1829" t="str">
        <f t="shared" si="42"/>
        <v>HSSSteelPipeMetricHSS168x9.5</v>
      </c>
      <c r="G1829">
        <v>20.8</v>
      </c>
      <c r="H1829">
        <v>0.35</v>
      </c>
      <c r="I1829">
        <v>1.73</v>
      </c>
      <c r="J1829" t="s">
        <v>1247</v>
      </c>
      <c r="K1829">
        <v>2</v>
      </c>
    </row>
    <row r="1830" spans="2:11" x14ac:dyDescent="0.2">
      <c r="B1830" t="s">
        <v>796</v>
      </c>
      <c r="C1830" t="s">
        <v>1705</v>
      </c>
      <c r="D1830" s="1" t="s">
        <v>1578</v>
      </c>
      <c r="E1830" t="s">
        <v>2188</v>
      </c>
      <c r="F1830" t="str">
        <f t="shared" si="42"/>
        <v>HSSSteelPipeMetricHSS168x7.9</v>
      </c>
      <c r="G1830">
        <v>20.8</v>
      </c>
      <c r="H1830">
        <v>0.3</v>
      </c>
      <c r="I1830">
        <v>1.73</v>
      </c>
      <c r="J1830" t="s">
        <v>1247</v>
      </c>
      <c r="K1830">
        <v>2</v>
      </c>
    </row>
    <row r="1831" spans="2:11" x14ac:dyDescent="0.2">
      <c r="B1831" t="s">
        <v>796</v>
      </c>
      <c r="C1831" t="s">
        <v>1705</v>
      </c>
      <c r="D1831" s="1" t="s">
        <v>1579</v>
      </c>
      <c r="E1831" t="s">
        <v>2192</v>
      </c>
      <c r="F1831" t="str">
        <f t="shared" si="42"/>
        <v>HSSSteelPipeMetricHSS168x7.1</v>
      </c>
      <c r="G1831">
        <v>20.8</v>
      </c>
      <c r="H1831">
        <v>0.27</v>
      </c>
      <c r="I1831">
        <v>1.73</v>
      </c>
      <c r="J1831" t="s">
        <v>1247</v>
      </c>
      <c r="K1831">
        <v>2</v>
      </c>
    </row>
    <row r="1832" spans="2:11" x14ac:dyDescent="0.2">
      <c r="B1832" t="s">
        <v>796</v>
      </c>
      <c r="C1832" t="s">
        <v>1705</v>
      </c>
      <c r="D1832" s="1" t="s">
        <v>1580</v>
      </c>
      <c r="E1832" t="s">
        <v>2197</v>
      </c>
      <c r="F1832" t="str">
        <f t="shared" si="42"/>
        <v>HSSSteelPipeMetricHSS168x6.4</v>
      </c>
      <c r="G1832">
        <v>20.8</v>
      </c>
      <c r="H1832">
        <v>0.24</v>
      </c>
      <c r="I1832">
        <v>1.73</v>
      </c>
      <c r="J1832" t="s">
        <v>1247</v>
      </c>
      <c r="K1832">
        <v>2</v>
      </c>
    </row>
    <row r="1833" spans="2:11" x14ac:dyDescent="0.2">
      <c r="B1833" t="s">
        <v>796</v>
      </c>
      <c r="C1833" t="s">
        <v>1705</v>
      </c>
      <c r="D1833" s="1" t="s">
        <v>1581</v>
      </c>
      <c r="E1833" t="s">
        <v>2201</v>
      </c>
      <c r="F1833" t="str">
        <f t="shared" si="42"/>
        <v>HSSSteelPipeMetricHSS168x4.8</v>
      </c>
      <c r="G1833">
        <v>20.8</v>
      </c>
      <c r="H1833">
        <v>0.18</v>
      </c>
      <c r="I1833">
        <v>1.73</v>
      </c>
      <c r="J1833" t="s">
        <v>1247</v>
      </c>
      <c r="K1833">
        <v>2</v>
      </c>
    </row>
    <row r="1834" spans="2:11" x14ac:dyDescent="0.2">
      <c r="B1834" t="s">
        <v>796</v>
      </c>
      <c r="C1834" t="s">
        <v>1705</v>
      </c>
      <c r="D1834" s="1" t="s">
        <v>1582</v>
      </c>
      <c r="E1834" t="s">
        <v>2205</v>
      </c>
      <c r="F1834" t="str">
        <f t="shared" si="42"/>
        <v>HSSSteelPipeMetricHSS168x3.2</v>
      </c>
      <c r="G1834">
        <v>20.8</v>
      </c>
      <c r="H1834">
        <v>0.12</v>
      </c>
      <c r="I1834">
        <v>1.73</v>
      </c>
      <c r="J1834" t="s">
        <v>1247</v>
      </c>
      <c r="K1834">
        <v>2</v>
      </c>
    </row>
    <row r="1835" spans="2:11" x14ac:dyDescent="0.2">
      <c r="B1835" t="s">
        <v>796</v>
      </c>
      <c r="C1835" t="s">
        <v>1705</v>
      </c>
      <c r="D1835" s="1" t="s">
        <v>1583</v>
      </c>
      <c r="E1835" t="s">
        <v>2209</v>
      </c>
      <c r="F1835" t="str">
        <f t="shared" si="42"/>
        <v>HSSSteelPipeMetricHSS156x12.7</v>
      </c>
      <c r="G1835">
        <v>19.2</v>
      </c>
      <c r="H1835">
        <v>0.46</v>
      </c>
      <c r="I1835">
        <v>1.6</v>
      </c>
      <c r="J1835" t="s">
        <v>1247</v>
      </c>
      <c r="K1835">
        <v>2</v>
      </c>
    </row>
    <row r="1836" spans="2:11" x14ac:dyDescent="0.2">
      <c r="B1836" t="s">
        <v>796</v>
      </c>
      <c r="C1836" t="s">
        <v>1705</v>
      </c>
      <c r="D1836" s="1" t="s">
        <v>1584</v>
      </c>
      <c r="E1836" t="s">
        <v>2215</v>
      </c>
      <c r="F1836" t="str">
        <f t="shared" si="42"/>
        <v>HSSSteelPipeMetricHSS156x9.5</v>
      </c>
      <c r="G1836">
        <v>19.2</v>
      </c>
      <c r="H1836">
        <v>0.35</v>
      </c>
      <c r="I1836">
        <v>1.6</v>
      </c>
      <c r="J1836" t="s">
        <v>1247</v>
      </c>
      <c r="K1836">
        <v>2</v>
      </c>
    </row>
    <row r="1837" spans="2:11" x14ac:dyDescent="0.2">
      <c r="B1837" t="s">
        <v>796</v>
      </c>
      <c r="C1837" t="s">
        <v>1705</v>
      </c>
      <c r="D1837" s="1" t="s">
        <v>1585</v>
      </c>
      <c r="E1837" t="s">
        <v>2221</v>
      </c>
      <c r="F1837" t="str">
        <f t="shared" si="42"/>
        <v>HSSSteelPipeMetricHSS156x7.9</v>
      </c>
      <c r="G1837">
        <v>19.2</v>
      </c>
      <c r="H1837">
        <v>0.3</v>
      </c>
      <c r="I1837">
        <v>1.6</v>
      </c>
      <c r="J1837" t="s">
        <v>1247</v>
      </c>
      <c r="K1837">
        <v>2</v>
      </c>
    </row>
    <row r="1838" spans="2:11" x14ac:dyDescent="0.2">
      <c r="B1838" t="s">
        <v>796</v>
      </c>
      <c r="C1838" t="s">
        <v>1705</v>
      </c>
      <c r="D1838" s="1" t="s">
        <v>1586</v>
      </c>
      <c r="E1838" t="s">
        <v>2225</v>
      </c>
      <c r="F1838" t="str">
        <f t="shared" si="42"/>
        <v>HSSSteelPipeMetricHSS156x6.4</v>
      </c>
      <c r="G1838">
        <v>19.2</v>
      </c>
      <c r="H1838">
        <v>0.24</v>
      </c>
      <c r="I1838">
        <v>1.6</v>
      </c>
      <c r="J1838" t="s">
        <v>1247</v>
      </c>
      <c r="K1838">
        <v>2</v>
      </c>
    </row>
    <row r="1839" spans="2:11" x14ac:dyDescent="0.2">
      <c r="B1839" t="s">
        <v>796</v>
      </c>
      <c r="C1839" t="s">
        <v>1705</v>
      </c>
      <c r="D1839" s="1" t="s">
        <v>1587</v>
      </c>
      <c r="E1839" t="s">
        <v>2229</v>
      </c>
      <c r="F1839" t="str">
        <f t="shared" si="42"/>
        <v>HSSSteelPipeMetricHSS156x4.8</v>
      </c>
      <c r="G1839">
        <v>19.2</v>
      </c>
      <c r="H1839">
        <v>0.18</v>
      </c>
      <c r="I1839">
        <v>1.6</v>
      </c>
      <c r="J1839" t="s">
        <v>1247</v>
      </c>
      <c r="K1839">
        <v>2</v>
      </c>
    </row>
    <row r="1840" spans="2:11" x14ac:dyDescent="0.2">
      <c r="B1840" t="s">
        <v>796</v>
      </c>
      <c r="C1840" t="s">
        <v>1705</v>
      </c>
      <c r="D1840" s="1" t="s">
        <v>1588</v>
      </c>
      <c r="E1840" t="s">
        <v>2233</v>
      </c>
      <c r="F1840" t="str">
        <f t="shared" si="42"/>
        <v>HSSSteelPipeMetricHSS152x12.7</v>
      </c>
      <c r="G1840">
        <v>18.8</v>
      </c>
      <c r="H1840">
        <v>0.46</v>
      </c>
      <c r="I1840">
        <v>1.57</v>
      </c>
      <c r="J1840" t="s">
        <v>1247</v>
      </c>
      <c r="K1840">
        <v>2</v>
      </c>
    </row>
    <row r="1841" spans="2:11" x14ac:dyDescent="0.2">
      <c r="B1841" t="s">
        <v>796</v>
      </c>
      <c r="C1841" t="s">
        <v>1705</v>
      </c>
      <c r="D1841" s="1" t="s">
        <v>1589</v>
      </c>
      <c r="E1841" t="s">
        <v>2239</v>
      </c>
      <c r="F1841" t="str">
        <f t="shared" si="42"/>
        <v>HSSSteelPipeMetricHSS152x9.5</v>
      </c>
      <c r="G1841">
        <v>18.8</v>
      </c>
      <c r="H1841">
        <v>0.35</v>
      </c>
      <c r="I1841">
        <v>1.57</v>
      </c>
      <c r="J1841" t="s">
        <v>1247</v>
      </c>
      <c r="K1841">
        <v>2</v>
      </c>
    </row>
    <row r="1842" spans="2:11" x14ac:dyDescent="0.2">
      <c r="B1842" t="s">
        <v>796</v>
      </c>
      <c r="C1842" t="s">
        <v>1705</v>
      </c>
      <c r="D1842" s="1" t="s">
        <v>1590</v>
      </c>
      <c r="E1842" t="s">
        <v>2245</v>
      </c>
      <c r="F1842" t="str">
        <f t="shared" si="42"/>
        <v>HSSSteelPipeMetricHSS152x7.9</v>
      </c>
      <c r="G1842">
        <v>18.8</v>
      </c>
      <c r="H1842">
        <v>0.3</v>
      </c>
      <c r="I1842">
        <v>1.57</v>
      </c>
      <c r="J1842" t="s">
        <v>1247</v>
      </c>
      <c r="K1842">
        <v>2</v>
      </c>
    </row>
    <row r="1843" spans="2:11" x14ac:dyDescent="0.2">
      <c r="B1843" t="s">
        <v>796</v>
      </c>
      <c r="C1843" t="s">
        <v>1705</v>
      </c>
      <c r="D1843" s="1" t="s">
        <v>1591</v>
      </c>
      <c r="E1843" t="s">
        <v>2250</v>
      </c>
      <c r="F1843" t="str">
        <f t="shared" si="42"/>
        <v>HSSSteelPipeMetricHSS152x7.1</v>
      </c>
      <c r="G1843">
        <v>18.8</v>
      </c>
      <c r="H1843">
        <v>0.27</v>
      </c>
      <c r="I1843">
        <v>1.57</v>
      </c>
      <c r="J1843" t="s">
        <v>1247</v>
      </c>
      <c r="K1843">
        <v>2</v>
      </c>
    </row>
    <row r="1844" spans="2:11" x14ac:dyDescent="0.2">
      <c r="B1844" t="s">
        <v>796</v>
      </c>
      <c r="C1844" t="s">
        <v>1705</v>
      </c>
      <c r="D1844" s="1" t="s">
        <v>1592</v>
      </c>
      <c r="E1844" t="s">
        <v>2254</v>
      </c>
      <c r="F1844" t="str">
        <f t="shared" si="42"/>
        <v>HSSSteelPipeMetricHSS152x6.4</v>
      </c>
      <c r="G1844">
        <v>18.8</v>
      </c>
      <c r="H1844">
        <v>0.24</v>
      </c>
      <c r="I1844">
        <v>1.57</v>
      </c>
      <c r="J1844" t="s">
        <v>1247</v>
      </c>
      <c r="K1844">
        <v>2</v>
      </c>
    </row>
    <row r="1845" spans="2:11" x14ac:dyDescent="0.2">
      <c r="B1845" t="s">
        <v>796</v>
      </c>
      <c r="C1845" t="s">
        <v>1705</v>
      </c>
      <c r="D1845" s="1" t="s">
        <v>1593</v>
      </c>
      <c r="E1845" t="s">
        <v>2259</v>
      </c>
      <c r="F1845" t="str">
        <f t="shared" si="42"/>
        <v>HSSSteelPipeMetricHSS152x4.8</v>
      </c>
      <c r="G1845">
        <v>18.8</v>
      </c>
      <c r="H1845">
        <v>0.18</v>
      </c>
      <c r="I1845">
        <v>1.57</v>
      </c>
      <c r="J1845" t="s">
        <v>1247</v>
      </c>
      <c r="K1845">
        <v>2</v>
      </c>
    </row>
    <row r="1846" spans="2:11" x14ac:dyDescent="0.2">
      <c r="B1846" t="s">
        <v>796</v>
      </c>
      <c r="C1846" t="s">
        <v>1705</v>
      </c>
      <c r="D1846" s="1" t="s">
        <v>1594</v>
      </c>
      <c r="E1846" t="s">
        <v>2264</v>
      </c>
      <c r="F1846" t="str">
        <f t="shared" si="42"/>
        <v>HSSSteelPipeMetricHSS152x3.2</v>
      </c>
      <c r="G1846">
        <v>18.8</v>
      </c>
      <c r="H1846">
        <v>0.12</v>
      </c>
      <c r="I1846">
        <v>1.57</v>
      </c>
      <c r="J1846" t="s">
        <v>1247</v>
      </c>
      <c r="K1846">
        <v>2</v>
      </c>
    </row>
    <row r="1847" spans="2:11" x14ac:dyDescent="0.2">
      <c r="B1847" t="s">
        <v>796</v>
      </c>
      <c r="C1847" t="s">
        <v>1705</v>
      </c>
      <c r="D1847" s="1" t="s">
        <v>1595</v>
      </c>
      <c r="E1847" t="s">
        <v>2270</v>
      </c>
      <c r="F1847" t="str">
        <f t="shared" si="42"/>
        <v>HSSSteelPipeMetricHSS141x9.5</v>
      </c>
      <c r="G1847">
        <v>17.5</v>
      </c>
      <c r="H1847">
        <v>0.35</v>
      </c>
      <c r="I1847">
        <v>1.46</v>
      </c>
      <c r="J1847" t="s">
        <v>1247</v>
      </c>
      <c r="K1847">
        <v>2</v>
      </c>
    </row>
    <row r="1848" spans="2:11" x14ac:dyDescent="0.2">
      <c r="B1848" t="s">
        <v>796</v>
      </c>
      <c r="C1848" t="s">
        <v>1705</v>
      </c>
      <c r="D1848" s="1" t="s">
        <v>1596</v>
      </c>
      <c r="E1848" t="s">
        <v>2275</v>
      </c>
      <c r="F1848" t="str">
        <f t="shared" si="42"/>
        <v>HSSSteelPipeMetricHSS141x6.6</v>
      </c>
      <c r="G1848">
        <v>17.5</v>
      </c>
      <c r="H1848">
        <v>0.25</v>
      </c>
      <c r="I1848">
        <v>1.46</v>
      </c>
      <c r="J1848" t="s">
        <v>1247</v>
      </c>
      <c r="K1848">
        <v>2</v>
      </c>
    </row>
    <row r="1849" spans="2:11" x14ac:dyDescent="0.2">
      <c r="B1849" t="s">
        <v>796</v>
      </c>
      <c r="C1849" t="s">
        <v>1705</v>
      </c>
      <c r="D1849" s="1" t="s">
        <v>1597</v>
      </c>
      <c r="E1849" t="s">
        <v>2278</v>
      </c>
      <c r="F1849" t="str">
        <f t="shared" si="42"/>
        <v>HSSSteelPipeMetricHSS141x4.8</v>
      </c>
      <c r="G1849">
        <v>17.5</v>
      </c>
      <c r="H1849">
        <v>0.18</v>
      </c>
      <c r="I1849">
        <v>1.46</v>
      </c>
      <c r="J1849" t="s">
        <v>1247</v>
      </c>
      <c r="K1849">
        <v>2</v>
      </c>
    </row>
    <row r="1850" spans="2:11" x14ac:dyDescent="0.2">
      <c r="B1850" t="s">
        <v>796</v>
      </c>
      <c r="C1850" t="s">
        <v>1705</v>
      </c>
      <c r="D1850" s="1" t="s">
        <v>1598</v>
      </c>
      <c r="E1850" t="s">
        <v>2282</v>
      </c>
      <c r="F1850" t="str">
        <f t="shared" si="42"/>
        <v>HSSSteelPipeMetricHSS141x3.4</v>
      </c>
      <c r="G1850">
        <v>17.5</v>
      </c>
      <c r="H1850">
        <v>0.13</v>
      </c>
      <c r="I1850">
        <v>1.46</v>
      </c>
      <c r="J1850" t="s">
        <v>1247</v>
      </c>
      <c r="K1850">
        <v>2</v>
      </c>
    </row>
    <row r="1851" spans="2:11" x14ac:dyDescent="0.2">
      <c r="B1851" t="s">
        <v>796</v>
      </c>
      <c r="C1851" t="s">
        <v>1705</v>
      </c>
      <c r="D1851" s="1" t="s">
        <v>1599</v>
      </c>
      <c r="E1851" t="s">
        <v>2286</v>
      </c>
      <c r="F1851" t="str">
        <f t="shared" si="42"/>
        <v>HSSSteelPipeMetricHSS140x12.7</v>
      </c>
      <c r="G1851">
        <v>17.3</v>
      </c>
      <c r="H1851">
        <v>0.45</v>
      </c>
      <c r="I1851">
        <v>1.44</v>
      </c>
      <c r="J1851" t="s">
        <v>1247</v>
      </c>
      <c r="K1851">
        <v>2</v>
      </c>
    </row>
    <row r="1852" spans="2:11" x14ac:dyDescent="0.2">
      <c r="B1852" t="s">
        <v>796</v>
      </c>
      <c r="C1852" t="s">
        <v>1705</v>
      </c>
      <c r="D1852" s="1" t="s">
        <v>1600</v>
      </c>
      <c r="E1852" t="s">
        <v>2290</v>
      </c>
      <c r="F1852" t="str">
        <f t="shared" si="42"/>
        <v>HSSSteelPipeMetricHSS140x9.5</v>
      </c>
      <c r="G1852">
        <v>17.3</v>
      </c>
      <c r="H1852">
        <v>0.35</v>
      </c>
      <c r="I1852">
        <v>1.44</v>
      </c>
      <c r="J1852" t="s">
        <v>1247</v>
      </c>
      <c r="K1852">
        <v>2</v>
      </c>
    </row>
    <row r="1853" spans="2:11" x14ac:dyDescent="0.2">
      <c r="B1853" t="s">
        <v>796</v>
      </c>
      <c r="C1853" t="s">
        <v>1705</v>
      </c>
      <c r="D1853" s="1" t="s">
        <v>1601</v>
      </c>
      <c r="E1853" t="s">
        <v>2292</v>
      </c>
      <c r="F1853" t="str">
        <f t="shared" si="42"/>
        <v>HSSSteelPipeMetricHSS140x6.6</v>
      </c>
      <c r="G1853">
        <v>17.3</v>
      </c>
      <c r="H1853">
        <v>0.25</v>
      </c>
      <c r="I1853">
        <v>1.44</v>
      </c>
      <c r="J1853" t="s">
        <v>1247</v>
      </c>
      <c r="K1853">
        <v>2</v>
      </c>
    </row>
    <row r="1854" spans="2:11" x14ac:dyDescent="0.2">
      <c r="B1854" t="s">
        <v>796</v>
      </c>
      <c r="C1854" t="s">
        <v>1705</v>
      </c>
      <c r="D1854" s="1" t="s">
        <v>1602</v>
      </c>
      <c r="E1854" t="s">
        <v>2296</v>
      </c>
      <c r="F1854" t="str">
        <f t="shared" si="42"/>
        <v>HSSSteelPipeMetricHSS127x12.7</v>
      </c>
      <c r="G1854">
        <v>15.7</v>
      </c>
      <c r="H1854">
        <v>0.45</v>
      </c>
      <c r="I1854">
        <v>1.31</v>
      </c>
      <c r="J1854" t="s">
        <v>1247</v>
      </c>
      <c r="K1854">
        <v>2</v>
      </c>
    </row>
    <row r="1855" spans="2:11" x14ac:dyDescent="0.2">
      <c r="B1855" t="s">
        <v>796</v>
      </c>
      <c r="C1855" t="s">
        <v>1705</v>
      </c>
      <c r="D1855" s="1" t="s">
        <v>1603</v>
      </c>
      <c r="E1855" t="s">
        <v>2300</v>
      </c>
      <c r="F1855" t="str">
        <f t="shared" si="42"/>
        <v>HSSSteelPipeMetricHSS127x9.5</v>
      </c>
      <c r="G1855">
        <v>15.7</v>
      </c>
      <c r="H1855">
        <v>0.35</v>
      </c>
      <c r="I1855">
        <v>1.31</v>
      </c>
      <c r="J1855" t="s">
        <v>1247</v>
      </c>
      <c r="K1855">
        <v>2</v>
      </c>
    </row>
    <row r="1856" spans="2:11" x14ac:dyDescent="0.2">
      <c r="B1856" t="s">
        <v>796</v>
      </c>
      <c r="C1856" t="s">
        <v>1705</v>
      </c>
      <c r="D1856" s="1" t="s">
        <v>1604</v>
      </c>
      <c r="E1856" t="s">
        <v>2304</v>
      </c>
      <c r="F1856" t="str">
        <f t="shared" si="42"/>
        <v>HSSSteelPipeMetricHSS127x7.9</v>
      </c>
      <c r="G1856">
        <v>15.7</v>
      </c>
      <c r="H1856">
        <v>0.28999999999999998</v>
      </c>
      <c r="I1856">
        <v>1.31</v>
      </c>
      <c r="J1856" t="s">
        <v>1247</v>
      </c>
      <c r="K1856">
        <v>2</v>
      </c>
    </row>
    <row r="1857" spans="2:11" x14ac:dyDescent="0.2">
      <c r="B1857" t="s">
        <v>796</v>
      </c>
      <c r="C1857" t="s">
        <v>1705</v>
      </c>
      <c r="D1857" s="1" t="s">
        <v>1605</v>
      </c>
      <c r="E1857" t="s">
        <v>2307</v>
      </c>
      <c r="F1857" t="str">
        <f t="shared" si="42"/>
        <v>HSSSteelPipeMetricHSS127x6.6</v>
      </c>
      <c r="G1857">
        <v>15.7</v>
      </c>
      <c r="H1857">
        <v>0.24</v>
      </c>
      <c r="I1857">
        <v>1.31</v>
      </c>
      <c r="J1857" t="s">
        <v>1247</v>
      </c>
      <c r="K1857">
        <v>2</v>
      </c>
    </row>
    <row r="1858" spans="2:11" x14ac:dyDescent="0.2">
      <c r="B1858" t="s">
        <v>796</v>
      </c>
      <c r="C1858" t="s">
        <v>1705</v>
      </c>
      <c r="D1858" s="1" t="s">
        <v>1606</v>
      </c>
      <c r="E1858" t="s">
        <v>2310</v>
      </c>
      <c r="F1858" t="str">
        <f t="shared" si="42"/>
        <v>HSSSteelPipeMetricHSS127x6.4</v>
      </c>
      <c r="G1858">
        <v>15.7</v>
      </c>
      <c r="H1858">
        <v>0.18</v>
      </c>
      <c r="I1858">
        <v>1.31</v>
      </c>
      <c r="J1858" t="s">
        <v>1247</v>
      </c>
      <c r="K1858">
        <v>2</v>
      </c>
    </row>
    <row r="1859" spans="2:11" x14ac:dyDescent="0.2">
      <c r="B1859" t="s">
        <v>796</v>
      </c>
      <c r="C1859" t="s">
        <v>1705</v>
      </c>
      <c r="D1859" s="1" t="s">
        <v>1607</v>
      </c>
      <c r="E1859" t="s">
        <v>2314</v>
      </c>
      <c r="F1859" t="str">
        <f t="shared" si="42"/>
        <v>HSSSteelPipeMetricHSS127x4.8</v>
      </c>
      <c r="G1859">
        <v>15.7</v>
      </c>
      <c r="H1859">
        <v>0.16800000000000001</v>
      </c>
      <c r="I1859">
        <v>1.31</v>
      </c>
      <c r="J1859" t="s">
        <v>1247</v>
      </c>
      <c r="K1859">
        <v>2</v>
      </c>
    </row>
    <row r="1860" spans="2:11" x14ac:dyDescent="0.2">
      <c r="B1860" t="s">
        <v>796</v>
      </c>
      <c r="C1860" t="s">
        <v>1705</v>
      </c>
      <c r="D1860" s="1" t="s">
        <v>1608</v>
      </c>
      <c r="E1860" t="s">
        <v>2318</v>
      </c>
      <c r="F1860" t="str">
        <f t="shared" si="42"/>
        <v>HSSSteelPipeMetricHSS127x3.2</v>
      </c>
      <c r="G1860">
        <v>15.7</v>
      </c>
      <c r="H1860">
        <v>0.12</v>
      </c>
      <c r="I1860">
        <v>1.31</v>
      </c>
      <c r="J1860" t="s">
        <v>1247</v>
      </c>
      <c r="K1860">
        <v>2</v>
      </c>
    </row>
    <row r="1861" spans="2:11" x14ac:dyDescent="0.2">
      <c r="B1861" t="s">
        <v>796</v>
      </c>
      <c r="C1861" t="s">
        <v>1705</v>
      </c>
      <c r="D1861" s="1" t="s">
        <v>1609</v>
      </c>
      <c r="E1861" t="s">
        <v>2322</v>
      </c>
      <c r="F1861" t="str">
        <f t="shared" si="42"/>
        <v>HSSSteelPipeMetricHSS114x8.6</v>
      </c>
      <c r="G1861">
        <v>14.1</v>
      </c>
      <c r="H1861">
        <v>0.29299999999999998</v>
      </c>
      <c r="I1861">
        <v>1.18</v>
      </c>
      <c r="J1861" t="s">
        <v>1247</v>
      </c>
      <c r="K1861">
        <v>2</v>
      </c>
    </row>
    <row r="1862" spans="2:11" x14ac:dyDescent="0.2">
      <c r="B1862" t="s">
        <v>796</v>
      </c>
      <c r="C1862" t="s">
        <v>1705</v>
      </c>
      <c r="D1862" s="1" t="s">
        <v>1610</v>
      </c>
      <c r="E1862" t="s">
        <v>2327</v>
      </c>
      <c r="F1862" t="str">
        <f t="shared" si="42"/>
        <v>HSSSteelPipeMetricHSS114x6.4</v>
      </c>
      <c r="G1862">
        <v>14.1</v>
      </c>
      <c r="H1862">
        <v>0.22</v>
      </c>
      <c r="I1862">
        <v>1.18</v>
      </c>
      <c r="J1862" t="s">
        <v>1247</v>
      </c>
      <c r="K1862">
        <v>2</v>
      </c>
    </row>
    <row r="1863" spans="2:11" x14ac:dyDescent="0.2">
      <c r="B1863" t="s">
        <v>796</v>
      </c>
      <c r="C1863" t="s">
        <v>1705</v>
      </c>
      <c r="D1863" s="1" t="s">
        <v>1611</v>
      </c>
      <c r="E1863" t="s">
        <v>2331</v>
      </c>
      <c r="F1863" t="str">
        <f t="shared" si="42"/>
        <v>HSSSteelPipeMetricHSS114x4.8</v>
      </c>
      <c r="G1863">
        <v>14.1</v>
      </c>
      <c r="H1863">
        <v>0.18</v>
      </c>
      <c r="I1863">
        <v>1.18</v>
      </c>
      <c r="J1863" t="s">
        <v>1247</v>
      </c>
      <c r="K1863">
        <v>2</v>
      </c>
    </row>
    <row r="1864" spans="2:11" x14ac:dyDescent="0.2">
      <c r="B1864" t="s">
        <v>796</v>
      </c>
      <c r="C1864" t="s">
        <v>1705</v>
      </c>
      <c r="D1864" s="1" t="s">
        <v>1612</v>
      </c>
      <c r="E1864" t="s">
        <v>2335</v>
      </c>
      <c r="F1864" t="str">
        <f t="shared" si="42"/>
        <v>HSSSteelPipeMetricHSS114x3.2</v>
      </c>
      <c r="G1864">
        <v>14.1</v>
      </c>
      <c r="H1864">
        <v>0.12</v>
      </c>
      <c r="I1864">
        <v>1.18</v>
      </c>
      <c r="J1864" t="s">
        <v>1247</v>
      </c>
      <c r="K1864">
        <v>2</v>
      </c>
    </row>
    <row r="1865" spans="2:11" x14ac:dyDescent="0.2">
      <c r="B1865" t="s">
        <v>796</v>
      </c>
      <c r="C1865" t="s">
        <v>1705</v>
      </c>
      <c r="D1865" s="1" t="s">
        <v>1613</v>
      </c>
      <c r="E1865" t="s">
        <v>2339</v>
      </c>
      <c r="F1865" t="str">
        <f t="shared" si="42"/>
        <v>HSSSteelPipeMetricHSS102x8.6</v>
      </c>
      <c r="G1865">
        <v>12.6</v>
      </c>
      <c r="H1865">
        <v>0.31</v>
      </c>
      <c r="I1865">
        <v>1.05</v>
      </c>
      <c r="J1865" t="s">
        <v>1247</v>
      </c>
      <c r="K1865">
        <v>2</v>
      </c>
    </row>
    <row r="1866" spans="2:11" x14ac:dyDescent="0.2">
      <c r="B1866" t="s">
        <v>796</v>
      </c>
      <c r="C1866" t="s">
        <v>1705</v>
      </c>
      <c r="D1866" s="1" t="s">
        <v>1614</v>
      </c>
      <c r="E1866" t="s">
        <v>2343</v>
      </c>
      <c r="F1866" t="str">
        <f t="shared" si="42"/>
        <v>HSSSteelPipeMetricHSS102x8</v>
      </c>
      <c r="G1866">
        <v>12.6</v>
      </c>
      <c r="H1866">
        <v>0.28999999999999998</v>
      </c>
      <c r="I1866">
        <v>1.05</v>
      </c>
      <c r="J1866" t="s">
        <v>1247</v>
      </c>
      <c r="K1866">
        <v>2</v>
      </c>
    </row>
    <row r="1867" spans="2:11" x14ac:dyDescent="0.2">
      <c r="B1867" t="s">
        <v>796</v>
      </c>
      <c r="C1867" t="s">
        <v>1705</v>
      </c>
      <c r="D1867" s="1" t="s">
        <v>1615</v>
      </c>
      <c r="E1867" t="s">
        <v>2348</v>
      </c>
      <c r="F1867" t="str">
        <f t="shared" si="42"/>
        <v>HSSSteelPipeMetricHSS102x6.4</v>
      </c>
      <c r="G1867">
        <v>12.6</v>
      </c>
      <c r="H1867">
        <v>0.23</v>
      </c>
      <c r="I1867">
        <v>1.05</v>
      </c>
      <c r="J1867" t="s">
        <v>1247</v>
      </c>
      <c r="K1867">
        <v>2</v>
      </c>
    </row>
    <row r="1868" spans="2:11" x14ac:dyDescent="0.2">
      <c r="B1868" t="s">
        <v>796</v>
      </c>
      <c r="C1868" t="s">
        <v>1705</v>
      </c>
      <c r="D1868" s="1" t="s">
        <v>1616</v>
      </c>
      <c r="E1868" t="s">
        <v>2348</v>
      </c>
      <c r="F1868" t="str">
        <f t="shared" si="42"/>
        <v>HSSSteelPipeMetricHSS102x6.4</v>
      </c>
      <c r="G1868">
        <v>12.6</v>
      </c>
      <c r="H1868">
        <v>0.22</v>
      </c>
      <c r="I1868">
        <v>1.05</v>
      </c>
      <c r="J1868" t="s">
        <v>1247</v>
      </c>
      <c r="K1868">
        <v>2</v>
      </c>
    </row>
    <row r="1869" spans="2:11" x14ac:dyDescent="0.2">
      <c r="B1869" t="s">
        <v>796</v>
      </c>
      <c r="C1869" t="s">
        <v>1705</v>
      </c>
      <c r="D1869" s="1" t="s">
        <v>1617</v>
      </c>
      <c r="E1869" t="s">
        <v>2354</v>
      </c>
      <c r="F1869" t="str">
        <f t="shared" si="42"/>
        <v>HSSSteelPipeMetricHSS102x5.7</v>
      </c>
      <c r="G1869">
        <v>12.6</v>
      </c>
      <c r="H1869">
        <v>0.21</v>
      </c>
      <c r="I1869">
        <v>1.05</v>
      </c>
      <c r="J1869" t="s">
        <v>1247</v>
      </c>
      <c r="K1869">
        <v>2</v>
      </c>
    </row>
    <row r="1870" spans="2:11" x14ac:dyDescent="0.2">
      <c r="B1870" t="s">
        <v>796</v>
      </c>
      <c r="C1870" t="s">
        <v>1705</v>
      </c>
      <c r="D1870" s="1" t="s">
        <v>1618</v>
      </c>
      <c r="E1870" t="s">
        <v>2357</v>
      </c>
      <c r="F1870" t="str">
        <f t="shared" si="42"/>
        <v>HSSSteelPipeMetricHSS102x5.6</v>
      </c>
      <c r="G1870">
        <v>12.6</v>
      </c>
      <c r="H1870">
        <v>0.21</v>
      </c>
      <c r="I1870">
        <v>1.05</v>
      </c>
      <c r="J1870" t="s">
        <v>1247</v>
      </c>
      <c r="K1870">
        <v>2</v>
      </c>
    </row>
    <row r="1871" spans="2:11" x14ac:dyDescent="0.2">
      <c r="B1871" t="s">
        <v>796</v>
      </c>
      <c r="C1871" t="s">
        <v>1705</v>
      </c>
      <c r="D1871" s="1" t="s">
        <v>1619</v>
      </c>
      <c r="E1871" t="s">
        <v>2361</v>
      </c>
      <c r="F1871" t="str">
        <f t="shared" si="42"/>
        <v>HSSSteelPipeMetricHSS102x4.8</v>
      </c>
      <c r="G1871">
        <v>12.6</v>
      </c>
      <c r="H1871">
        <v>0.18</v>
      </c>
      <c r="I1871">
        <v>1.05</v>
      </c>
      <c r="J1871" t="s">
        <v>1247</v>
      </c>
      <c r="K1871">
        <v>2</v>
      </c>
    </row>
    <row r="1872" spans="2:11" x14ac:dyDescent="0.2">
      <c r="B1872" t="s">
        <v>796</v>
      </c>
      <c r="C1872" t="s">
        <v>1705</v>
      </c>
      <c r="D1872" s="1" t="s">
        <v>1620</v>
      </c>
      <c r="E1872" t="s">
        <v>2365</v>
      </c>
      <c r="F1872" t="str">
        <f t="shared" si="42"/>
        <v>HSSSteelPipeMetricHSS102x3.2</v>
      </c>
      <c r="G1872">
        <v>12.6</v>
      </c>
      <c r="H1872">
        <v>0.12</v>
      </c>
      <c r="I1872">
        <v>1.05</v>
      </c>
      <c r="J1872" t="s">
        <v>1247</v>
      </c>
      <c r="K1872">
        <v>2</v>
      </c>
    </row>
    <row r="1873" spans="2:11" x14ac:dyDescent="0.2">
      <c r="B1873" t="s">
        <v>796</v>
      </c>
      <c r="C1873" t="s">
        <v>1705</v>
      </c>
      <c r="D1873" s="1" t="s">
        <v>1621</v>
      </c>
      <c r="E1873" t="s">
        <v>2369</v>
      </c>
      <c r="F1873" t="str">
        <f t="shared" si="42"/>
        <v>HSSSteelPipeMetricHSS89x8</v>
      </c>
      <c r="G1873">
        <v>11</v>
      </c>
      <c r="H1873">
        <v>0.28999999999999998</v>
      </c>
      <c r="I1873">
        <v>0.91700000000000004</v>
      </c>
      <c r="J1873" t="s">
        <v>1247</v>
      </c>
      <c r="K1873">
        <v>2</v>
      </c>
    </row>
    <row r="1874" spans="2:11" x14ac:dyDescent="0.2">
      <c r="B1874" t="s">
        <v>796</v>
      </c>
      <c r="C1874" t="s">
        <v>1705</v>
      </c>
      <c r="D1874" s="1" t="s">
        <v>1622</v>
      </c>
      <c r="E1874" t="s">
        <v>2372</v>
      </c>
      <c r="F1874" t="str">
        <f t="shared" si="42"/>
        <v>HSSSteelPipeMetricHSS89x7.6</v>
      </c>
      <c r="G1874">
        <v>11</v>
      </c>
      <c r="H1874">
        <v>0.27</v>
      </c>
      <c r="I1874">
        <v>0.91700000000000004</v>
      </c>
      <c r="J1874" t="s">
        <v>1247</v>
      </c>
      <c r="K1874">
        <v>2</v>
      </c>
    </row>
    <row r="1875" spans="2:11" x14ac:dyDescent="0.2">
      <c r="B1875" t="s">
        <v>796</v>
      </c>
      <c r="C1875" t="s">
        <v>1705</v>
      </c>
      <c r="D1875" s="1" t="s">
        <v>1623</v>
      </c>
      <c r="E1875" t="s">
        <v>2376</v>
      </c>
      <c r="F1875" t="str">
        <f t="shared" si="42"/>
        <v>HSSSteelPipeMetricHSS89x6.4</v>
      </c>
      <c r="G1875">
        <v>11</v>
      </c>
      <c r="H1875">
        <v>0.23</v>
      </c>
      <c r="I1875">
        <v>0.91700000000000004</v>
      </c>
      <c r="J1875" t="s">
        <v>1247</v>
      </c>
      <c r="K1875">
        <v>2</v>
      </c>
    </row>
    <row r="1876" spans="2:11" x14ac:dyDescent="0.2">
      <c r="B1876" t="s">
        <v>796</v>
      </c>
      <c r="C1876" t="s">
        <v>1705</v>
      </c>
      <c r="D1876" s="1" t="s">
        <v>1624</v>
      </c>
      <c r="E1876" t="s">
        <v>2380</v>
      </c>
      <c r="F1876" t="str">
        <f t="shared" si="42"/>
        <v>HSSSteelPipeMetricHSS89x5.5</v>
      </c>
      <c r="G1876">
        <v>11</v>
      </c>
      <c r="H1876">
        <v>0.2</v>
      </c>
      <c r="I1876">
        <v>0.91700000000000004</v>
      </c>
      <c r="J1876" t="s">
        <v>1247</v>
      </c>
      <c r="K1876">
        <v>2</v>
      </c>
    </row>
    <row r="1877" spans="2:11" x14ac:dyDescent="0.2">
      <c r="B1877" t="s">
        <v>796</v>
      </c>
      <c r="C1877" t="s">
        <v>1705</v>
      </c>
      <c r="D1877" s="1" t="s">
        <v>1625</v>
      </c>
      <c r="E1877" t="s">
        <v>2384</v>
      </c>
      <c r="F1877" t="str">
        <f t="shared" si="42"/>
        <v>HSSSteelPipeMetricHSS89x5.2</v>
      </c>
      <c r="G1877">
        <v>11</v>
      </c>
      <c r="H1877">
        <v>0.19</v>
      </c>
      <c r="I1877">
        <v>0.91700000000000004</v>
      </c>
      <c r="J1877" t="s">
        <v>1247</v>
      </c>
      <c r="K1877">
        <v>2</v>
      </c>
    </row>
    <row r="1878" spans="2:11" x14ac:dyDescent="0.2">
      <c r="B1878" t="s">
        <v>796</v>
      </c>
      <c r="C1878" t="s">
        <v>1705</v>
      </c>
      <c r="D1878" s="1" t="s">
        <v>1626</v>
      </c>
      <c r="E1878" t="s">
        <v>2387</v>
      </c>
      <c r="F1878" t="str">
        <f t="shared" si="42"/>
        <v>HSSSteelPipeMetricHSS89x4.8</v>
      </c>
      <c r="G1878">
        <v>11</v>
      </c>
      <c r="H1878">
        <v>0.18</v>
      </c>
      <c r="I1878">
        <v>0.91700000000000004</v>
      </c>
      <c r="J1878" t="s">
        <v>1247</v>
      </c>
      <c r="K1878">
        <v>2</v>
      </c>
    </row>
    <row r="1879" spans="2:11" x14ac:dyDescent="0.2">
      <c r="B1879" t="s">
        <v>796</v>
      </c>
      <c r="C1879" t="s">
        <v>1705</v>
      </c>
      <c r="D1879" s="1" t="s">
        <v>1627</v>
      </c>
      <c r="E1879" t="s">
        <v>2391</v>
      </c>
      <c r="F1879" t="str">
        <f t="shared" si="42"/>
        <v>HSSSteelPipeMetricHSS89x3.2</v>
      </c>
      <c r="G1879">
        <v>11</v>
      </c>
      <c r="H1879">
        <v>0.12</v>
      </c>
      <c r="I1879">
        <v>0.91700000000000004</v>
      </c>
      <c r="J1879" t="s">
        <v>1247</v>
      </c>
      <c r="K1879">
        <v>2</v>
      </c>
    </row>
    <row r="1880" spans="2:11" x14ac:dyDescent="0.2">
      <c r="B1880" t="s">
        <v>796</v>
      </c>
      <c r="C1880" t="s">
        <v>1705</v>
      </c>
      <c r="D1880" s="1" t="s">
        <v>1628</v>
      </c>
      <c r="E1880" t="s">
        <v>2395</v>
      </c>
      <c r="F1880" t="str">
        <f t="shared" si="42"/>
        <v>HSSSteelPipeMetricHSS76x7.2</v>
      </c>
      <c r="G1880">
        <v>9.42</v>
      </c>
      <c r="H1880">
        <v>0.27</v>
      </c>
      <c r="I1880">
        <v>0.78500000000000003</v>
      </c>
      <c r="J1880" t="s">
        <v>1247</v>
      </c>
      <c r="K1880">
        <v>2</v>
      </c>
    </row>
    <row r="1881" spans="2:11" x14ac:dyDescent="0.2">
      <c r="B1881" t="s">
        <v>796</v>
      </c>
      <c r="C1881" t="s">
        <v>1705</v>
      </c>
      <c r="D1881" s="1" t="s">
        <v>1629</v>
      </c>
      <c r="E1881" t="s">
        <v>2399</v>
      </c>
      <c r="F1881" t="str">
        <f t="shared" si="42"/>
        <v>HSSSteelPipeMetricHSS76x6.4</v>
      </c>
      <c r="G1881">
        <v>9.42</v>
      </c>
      <c r="H1881">
        <v>0.23</v>
      </c>
      <c r="I1881">
        <v>0.78500000000000003</v>
      </c>
      <c r="J1881" t="s">
        <v>1247</v>
      </c>
      <c r="K1881">
        <v>2</v>
      </c>
    </row>
    <row r="1882" spans="2:11" x14ac:dyDescent="0.2">
      <c r="B1882" t="s">
        <v>796</v>
      </c>
      <c r="C1882" t="s">
        <v>1705</v>
      </c>
      <c r="D1882" s="1" t="s">
        <v>1630</v>
      </c>
      <c r="E1882" t="s">
        <v>2403</v>
      </c>
      <c r="F1882" t="str">
        <f t="shared" si="42"/>
        <v>HSSSteelPipeMetricHSS76x5.5</v>
      </c>
      <c r="G1882">
        <v>9.42</v>
      </c>
      <c r="H1882">
        <v>0.2</v>
      </c>
      <c r="I1882">
        <v>0.78500000000000003</v>
      </c>
      <c r="J1882" t="s">
        <v>1247</v>
      </c>
      <c r="K1882">
        <v>2</v>
      </c>
    </row>
    <row r="1883" spans="2:11" x14ac:dyDescent="0.2">
      <c r="B1883" t="s">
        <v>796</v>
      </c>
      <c r="C1883" t="s">
        <v>1705</v>
      </c>
      <c r="D1883" s="1" t="s">
        <v>1631</v>
      </c>
      <c r="E1883" t="s">
        <v>2407</v>
      </c>
      <c r="F1883" t="str">
        <f t="shared" si="42"/>
        <v>HSSSteelPipeMetricHSS76x5.2</v>
      </c>
      <c r="G1883">
        <v>9.42</v>
      </c>
      <c r="H1883">
        <v>0.19</v>
      </c>
      <c r="I1883">
        <v>0.78500000000000003</v>
      </c>
      <c r="J1883" t="s">
        <v>1247</v>
      </c>
      <c r="K1883">
        <v>2</v>
      </c>
    </row>
    <row r="1884" spans="2:11" x14ac:dyDescent="0.2">
      <c r="B1884" t="s">
        <v>796</v>
      </c>
      <c r="C1884" t="s">
        <v>1705</v>
      </c>
      <c r="D1884" s="1" t="s">
        <v>1632</v>
      </c>
      <c r="E1884" t="s">
        <v>2410</v>
      </c>
      <c r="F1884" t="str">
        <f t="shared" si="42"/>
        <v>HSSSteelPipeMetricHSS76x4.8</v>
      </c>
      <c r="G1884">
        <v>9.42</v>
      </c>
      <c r="H1884">
        <v>0.18</v>
      </c>
      <c r="I1884">
        <v>0.78500000000000003</v>
      </c>
      <c r="J1884" t="s">
        <v>1247</v>
      </c>
      <c r="K1884">
        <v>2</v>
      </c>
    </row>
    <row r="1885" spans="2:11" x14ac:dyDescent="0.2">
      <c r="B1885" t="s">
        <v>796</v>
      </c>
      <c r="C1885" t="s">
        <v>1705</v>
      </c>
      <c r="D1885" s="1" t="s">
        <v>1633</v>
      </c>
      <c r="E1885" t="s">
        <v>2413</v>
      </c>
      <c r="F1885" t="str">
        <f t="shared" si="42"/>
        <v>HSSSteelPipeMetricHSS76x3.9</v>
      </c>
      <c r="G1885">
        <v>9.42</v>
      </c>
      <c r="H1885">
        <v>0.14000000000000001</v>
      </c>
      <c r="I1885">
        <v>0.78500000000000003</v>
      </c>
      <c r="J1885" t="s">
        <v>1247</v>
      </c>
      <c r="K1885">
        <v>2</v>
      </c>
    </row>
    <row r="1886" spans="2:11" x14ac:dyDescent="0.2">
      <c r="B1886" t="s">
        <v>796</v>
      </c>
      <c r="C1886" t="s">
        <v>1705</v>
      </c>
      <c r="D1886" s="1" t="s">
        <v>1634</v>
      </c>
      <c r="E1886" t="s">
        <v>2417</v>
      </c>
      <c r="F1886" t="str">
        <f t="shared" si="42"/>
        <v>HSSSteelPipeMetricHSS76x3.4</v>
      </c>
      <c r="G1886">
        <v>9.42</v>
      </c>
      <c r="H1886">
        <v>0.13</v>
      </c>
      <c r="I1886">
        <v>0.78500000000000003</v>
      </c>
      <c r="J1886" t="s">
        <v>1247</v>
      </c>
      <c r="K1886">
        <v>2</v>
      </c>
    </row>
    <row r="1887" spans="2:11" x14ac:dyDescent="0.2">
      <c r="B1887" t="s">
        <v>796</v>
      </c>
      <c r="C1887" t="s">
        <v>1705</v>
      </c>
      <c r="D1887" s="1" t="s">
        <v>1635</v>
      </c>
      <c r="E1887" t="s">
        <v>2420</v>
      </c>
      <c r="F1887" t="str">
        <f t="shared" si="42"/>
        <v>HSSSteelPipeMetricHSS76x3</v>
      </c>
      <c r="G1887">
        <v>9.42</v>
      </c>
      <c r="H1887">
        <v>0.12</v>
      </c>
      <c r="I1887">
        <v>0.78500000000000003</v>
      </c>
      <c r="J1887" t="s">
        <v>1247</v>
      </c>
      <c r="K1887">
        <v>2</v>
      </c>
    </row>
    <row r="1888" spans="2:11" x14ac:dyDescent="0.2">
      <c r="B1888" t="s">
        <v>796</v>
      </c>
      <c r="C1888" t="s">
        <v>1705</v>
      </c>
      <c r="D1888" s="1" t="s">
        <v>1636</v>
      </c>
      <c r="E1888" t="s">
        <v>2424</v>
      </c>
      <c r="F1888" t="str">
        <f t="shared" si="42"/>
        <v>HSSSteelPipeMetricHSS73x6.4</v>
      </c>
      <c r="G1888">
        <v>9.0299999999999994</v>
      </c>
      <c r="H1888">
        <v>0.23</v>
      </c>
      <c r="I1888">
        <v>0.753</v>
      </c>
      <c r="J1888" t="s">
        <v>1247</v>
      </c>
      <c r="K1888">
        <v>2</v>
      </c>
    </row>
    <row r="1889" spans="2:11" x14ac:dyDescent="0.2">
      <c r="B1889" t="s">
        <v>796</v>
      </c>
      <c r="C1889" t="s">
        <v>1705</v>
      </c>
      <c r="D1889" s="1" t="s">
        <v>1637</v>
      </c>
      <c r="E1889" t="s">
        <v>2428</v>
      </c>
      <c r="F1889" t="str">
        <f t="shared" ref="F1889:F1901" si="43">SUBSTITUTE(B1889&amp;C1889&amp;E1889," ","")</f>
        <v>HSSSteelPipeMetricHSS73x5.2</v>
      </c>
      <c r="G1889">
        <v>9.0299999999999994</v>
      </c>
      <c r="H1889">
        <v>0.19</v>
      </c>
      <c r="I1889">
        <v>0.753</v>
      </c>
      <c r="J1889" t="s">
        <v>1247</v>
      </c>
      <c r="K1889">
        <v>2</v>
      </c>
    </row>
    <row r="1890" spans="2:11" x14ac:dyDescent="0.2">
      <c r="B1890" t="s">
        <v>796</v>
      </c>
      <c r="C1890" t="s">
        <v>1705</v>
      </c>
      <c r="D1890" s="1" t="s">
        <v>1638</v>
      </c>
      <c r="E1890" t="s">
        <v>2432</v>
      </c>
      <c r="F1890" t="str">
        <f t="shared" si="43"/>
        <v>HSSSteelPipeMetricHSS73x4.8</v>
      </c>
      <c r="G1890">
        <v>9.0299999999999994</v>
      </c>
      <c r="H1890">
        <v>0.18</v>
      </c>
      <c r="I1890">
        <v>0.753</v>
      </c>
      <c r="J1890" t="s">
        <v>1247</v>
      </c>
      <c r="K1890">
        <v>2</v>
      </c>
    </row>
    <row r="1891" spans="2:11" x14ac:dyDescent="0.2">
      <c r="B1891" t="s">
        <v>796</v>
      </c>
      <c r="C1891" t="s">
        <v>1705</v>
      </c>
      <c r="D1891" s="1" t="s">
        <v>1639</v>
      </c>
      <c r="E1891" t="s">
        <v>2435</v>
      </c>
      <c r="F1891" t="str">
        <f t="shared" si="43"/>
        <v>HSSSteelPipeMetricHSS73x3.2</v>
      </c>
      <c r="G1891">
        <v>9.0299999999999994</v>
      </c>
      <c r="H1891">
        <v>0.12</v>
      </c>
      <c r="I1891">
        <v>0.753</v>
      </c>
      <c r="J1891" t="s">
        <v>1247</v>
      </c>
      <c r="K1891">
        <v>2</v>
      </c>
    </row>
    <row r="1892" spans="2:11" x14ac:dyDescent="0.2">
      <c r="B1892" t="s">
        <v>796</v>
      </c>
      <c r="C1892" t="s">
        <v>1705</v>
      </c>
      <c r="D1892" s="1" t="s">
        <v>1640</v>
      </c>
      <c r="E1892" t="s">
        <v>2438</v>
      </c>
      <c r="F1892" t="str">
        <f t="shared" si="43"/>
        <v>HSSSteelPipeMetricHSS64x6.4</v>
      </c>
      <c r="G1892">
        <v>7.85</v>
      </c>
      <c r="H1892">
        <v>0.23</v>
      </c>
      <c r="I1892">
        <v>0.65400000000000003</v>
      </c>
      <c r="J1892" t="s">
        <v>1247</v>
      </c>
      <c r="K1892">
        <v>2</v>
      </c>
    </row>
    <row r="1893" spans="2:11" x14ac:dyDescent="0.2">
      <c r="B1893" t="s">
        <v>796</v>
      </c>
      <c r="C1893" t="s">
        <v>1705</v>
      </c>
      <c r="D1893" s="1" t="s">
        <v>1641</v>
      </c>
      <c r="E1893" t="s">
        <v>2441</v>
      </c>
      <c r="F1893" t="str">
        <f t="shared" si="43"/>
        <v>HSSSteelPipeMetricHSS64x4.8</v>
      </c>
      <c r="G1893">
        <v>7.85</v>
      </c>
      <c r="H1893">
        <v>0.17</v>
      </c>
      <c r="I1893">
        <v>0.65400000000000003</v>
      </c>
      <c r="J1893" t="s">
        <v>1247</v>
      </c>
      <c r="K1893">
        <v>2</v>
      </c>
    </row>
    <row r="1894" spans="2:11" x14ac:dyDescent="0.2">
      <c r="B1894" t="s">
        <v>796</v>
      </c>
      <c r="C1894" t="s">
        <v>1705</v>
      </c>
      <c r="D1894" s="1" t="s">
        <v>1642</v>
      </c>
      <c r="E1894" t="s">
        <v>2444</v>
      </c>
      <c r="F1894" t="str">
        <f t="shared" si="43"/>
        <v>HSSSteelPipeMetricHSS64x3.2</v>
      </c>
      <c r="G1894">
        <v>7.85</v>
      </c>
      <c r="H1894">
        <v>0.12</v>
      </c>
      <c r="I1894">
        <v>0.65400000000000003</v>
      </c>
      <c r="J1894" t="s">
        <v>1247</v>
      </c>
      <c r="K1894">
        <v>2</v>
      </c>
    </row>
    <row r="1895" spans="2:11" x14ac:dyDescent="0.2">
      <c r="B1895" t="s">
        <v>796</v>
      </c>
      <c r="C1895" t="s">
        <v>1705</v>
      </c>
      <c r="D1895" s="1" t="s">
        <v>1643</v>
      </c>
      <c r="E1895" t="s">
        <v>2448</v>
      </c>
      <c r="F1895" t="str">
        <f t="shared" si="43"/>
        <v>HSSSteelPipeMetricHSS60x6.4</v>
      </c>
      <c r="G1895">
        <v>7.46</v>
      </c>
      <c r="H1895">
        <v>0.22</v>
      </c>
      <c r="I1895">
        <v>0.622</v>
      </c>
      <c r="J1895" t="s">
        <v>1247</v>
      </c>
      <c r="K1895">
        <v>2</v>
      </c>
    </row>
    <row r="1896" spans="2:11" x14ac:dyDescent="0.2">
      <c r="B1896" t="s">
        <v>796</v>
      </c>
      <c r="C1896" t="s">
        <v>1705</v>
      </c>
      <c r="D1896" s="1" t="s">
        <v>1644</v>
      </c>
      <c r="E1896" t="s">
        <v>2452</v>
      </c>
      <c r="F1896" t="str">
        <f t="shared" si="43"/>
        <v>HSSSteelPipeMetricHSS60x5.5</v>
      </c>
      <c r="G1896">
        <v>7.46</v>
      </c>
      <c r="H1896">
        <v>0.2</v>
      </c>
      <c r="I1896">
        <v>0.622</v>
      </c>
      <c r="J1896" t="s">
        <v>1247</v>
      </c>
      <c r="K1896">
        <v>2</v>
      </c>
    </row>
    <row r="1897" spans="2:11" x14ac:dyDescent="0.2">
      <c r="B1897" t="s">
        <v>796</v>
      </c>
      <c r="C1897" t="s">
        <v>1705</v>
      </c>
      <c r="D1897" s="1" t="s">
        <v>1645</v>
      </c>
      <c r="E1897" t="s">
        <v>2455</v>
      </c>
      <c r="F1897" t="str">
        <f t="shared" si="43"/>
        <v>HSSSteelPipeMetricHSS60x4.8</v>
      </c>
      <c r="G1897">
        <v>7.46</v>
      </c>
      <c r="H1897">
        <v>0.17</v>
      </c>
      <c r="I1897">
        <v>0.622</v>
      </c>
      <c r="J1897" t="s">
        <v>1247</v>
      </c>
      <c r="K1897">
        <v>2</v>
      </c>
    </row>
    <row r="1898" spans="2:11" x14ac:dyDescent="0.2">
      <c r="B1898" t="s">
        <v>796</v>
      </c>
      <c r="C1898" t="s">
        <v>1705</v>
      </c>
      <c r="D1898" s="1" t="s">
        <v>1646</v>
      </c>
      <c r="E1898" t="s">
        <v>2459</v>
      </c>
      <c r="F1898" t="str">
        <f t="shared" si="43"/>
        <v>HSSSteelPipeMetricHSS60x3.9</v>
      </c>
      <c r="G1898">
        <v>7.46</v>
      </c>
      <c r="H1898">
        <v>0.14000000000000001</v>
      </c>
      <c r="I1898">
        <v>0.622</v>
      </c>
      <c r="J1898" t="s">
        <v>1247</v>
      </c>
      <c r="K1898">
        <v>2</v>
      </c>
    </row>
    <row r="1899" spans="2:11" x14ac:dyDescent="0.2">
      <c r="B1899" t="s">
        <v>796</v>
      </c>
      <c r="C1899" t="s">
        <v>1705</v>
      </c>
      <c r="D1899" s="1" t="s">
        <v>1647</v>
      </c>
      <c r="E1899" t="s">
        <v>2463</v>
      </c>
      <c r="F1899" t="str">
        <f t="shared" si="43"/>
        <v>HSSSteelPipeMetricHSS60x3.2</v>
      </c>
      <c r="G1899">
        <v>7.46</v>
      </c>
      <c r="H1899">
        <v>0.12</v>
      </c>
      <c r="I1899">
        <v>0.622</v>
      </c>
      <c r="J1899" t="s">
        <v>1247</v>
      </c>
      <c r="K1899">
        <v>2</v>
      </c>
    </row>
    <row r="1900" spans="2:11" x14ac:dyDescent="0.2">
      <c r="B1900" t="s">
        <v>796</v>
      </c>
      <c r="C1900" t="s">
        <v>1705</v>
      </c>
      <c r="D1900" s="1" t="s">
        <v>1648</v>
      </c>
      <c r="E1900" t="s">
        <v>2467</v>
      </c>
      <c r="F1900" t="str">
        <f t="shared" si="43"/>
        <v>HSSSteelPipeMetricHSS48.3x3.7</v>
      </c>
      <c r="G1900">
        <v>5.97</v>
      </c>
      <c r="H1900">
        <v>0.13</v>
      </c>
      <c r="I1900">
        <v>0.498</v>
      </c>
      <c r="J1900" t="s">
        <v>1247</v>
      </c>
      <c r="K1900">
        <v>2</v>
      </c>
    </row>
    <row r="1901" spans="2:11" x14ac:dyDescent="0.2">
      <c r="B1901" t="s">
        <v>796</v>
      </c>
      <c r="C1901" t="s">
        <v>1705</v>
      </c>
      <c r="D1901" s="1" t="s">
        <v>1649</v>
      </c>
      <c r="E1901" t="s">
        <v>2471</v>
      </c>
      <c r="F1901" t="str">
        <f t="shared" si="43"/>
        <v>HSSSteelPipeMetricHSS42.2x3.6</v>
      </c>
      <c r="G1901">
        <v>5.22</v>
      </c>
      <c r="H1901">
        <v>0.13</v>
      </c>
      <c r="I1901">
        <v>0.435</v>
      </c>
      <c r="J1901" t="s">
        <v>1247</v>
      </c>
      <c r="K1901">
        <v>2</v>
      </c>
    </row>
    <row r="1903" spans="2:11" x14ac:dyDescent="0.2">
      <c r="B1903" t="s">
        <v>797</v>
      </c>
      <c r="C1903" t="s">
        <v>1705</v>
      </c>
      <c r="D1903" s="11" t="s">
        <v>1650</v>
      </c>
      <c r="E1903" s="70" t="s">
        <v>1715</v>
      </c>
      <c r="F1903" t="str">
        <f t="shared" ref="F1903:F1917" si="44">SUBSTITUTE(B1903&amp;C1903&amp;E1903," ","")</f>
        <v>StandardSteelPipeMetric304x10</v>
      </c>
      <c r="G1903">
        <v>40.1</v>
      </c>
      <c r="H1903">
        <v>0.36399999999999999</v>
      </c>
      <c r="I1903">
        <v>3.34</v>
      </c>
      <c r="J1903" t="s">
        <v>1247</v>
      </c>
      <c r="K1903">
        <v>2</v>
      </c>
    </row>
    <row r="1904" spans="2:11" x14ac:dyDescent="0.2">
      <c r="B1904" t="s">
        <v>797</v>
      </c>
      <c r="C1904" t="s">
        <v>1705</v>
      </c>
      <c r="D1904" s="11" t="s">
        <v>1651</v>
      </c>
      <c r="E1904" s="70" t="s">
        <v>1727</v>
      </c>
      <c r="F1904" t="str">
        <f t="shared" si="44"/>
        <v>StandardSteelPipeMetric254x9.27</v>
      </c>
      <c r="G1904">
        <v>33.799999999999997</v>
      </c>
      <c r="H1904">
        <v>0.35299999999999998</v>
      </c>
      <c r="I1904">
        <v>2.81</v>
      </c>
      <c r="J1904" t="s">
        <v>1247</v>
      </c>
      <c r="K1904">
        <v>2</v>
      </c>
    </row>
    <row r="1905" spans="2:11" x14ac:dyDescent="0.2">
      <c r="B1905" t="s">
        <v>797</v>
      </c>
      <c r="C1905" t="s">
        <v>1705</v>
      </c>
      <c r="D1905" s="11" t="s">
        <v>1652</v>
      </c>
      <c r="E1905" s="70" t="s">
        <v>1739</v>
      </c>
      <c r="F1905" t="str">
        <f t="shared" si="44"/>
        <v>StandardSteelPipeMetric203x8.18</v>
      </c>
      <c r="G1905">
        <v>27.1</v>
      </c>
      <c r="H1905">
        <v>0.31</v>
      </c>
      <c r="I1905">
        <v>2.2599999999999998</v>
      </c>
      <c r="J1905" t="s">
        <v>1247</v>
      </c>
      <c r="K1905">
        <v>2</v>
      </c>
    </row>
    <row r="1906" spans="2:11" x14ac:dyDescent="0.2">
      <c r="B1906" t="s">
        <v>797</v>
      </c>
      <c r="C1906" t="s">
        <v>1705</v>
      </c>
      <c r="D1906" s="11" t="s">
        <v>1653</v>
      </c>
      <c r="E1906" s="70" t="s">
        <v>1751</v>
      </c>
      <c r="F1906" t="str">
        <f t="shared" si="44"/>
        <v>StandardSteelPipeMetric152x7.1</v>
      </c>
      <c r="G1906">
        <v>20.8</v>
      </c>
      <c r="H1906">
        <v>0.26800000000000002</v>
      </c>
      <c r="I1906">
        <v>1.73</v>
      </c>
      <c r="J1906" t="s">
        <v>1247</v>
      </c>
      <c r="K1906">
        <v>2</v>
      </c>
    </row>
    <row r="1907" spans="2:11" x14ac:dyDescent="0.2">
      <c r="B1907" t="s">
        <v>797</v>
      </c>
      <c r="C1907" t="s">
        <v>1705</v>
      </c>
      <c r="D1907" s="11" t="s">
        <v>1654</v>
      </c>
      <c r="E1907" s="70" t="s">
        <v>1763</v>
      </c>
      <c r="F1907" t="str">
        <f t="shared" si="44"/>
        <v>StandardSteelPipeMetric127x6.6</v>
      </c>
      <c r="G1907">
        <v>17.5</v>
      </c>
      <c r="H1907">
        <v>0.246</v>
      </c>
      <c r="I1907">
        <v>1.46</v>
      </c>
      <c r="J1907" t="s">
        <v>1247</v>
      </c>
      <c r="K1907">
        <v>2</v>
      </c>
    </row>
    <row r="1908" spans="2:11" x14ac:dyDescent="0.2">
      <c r="B1908" t="s">
        <v>797</v>
      </c>
      <c r="C1908" t="s">
        <v>1705</v>
      </c>
      <c r="D1908" s="11" t="s">
        <v>1655</v>
      </c>
      <c r="E1908" s="70" t="s">
        <v>1775</v>
      </c>
      <c r="F1908" t="str">
        <f t="shared" si="44"/>
        <v>StandardSteelPipeMetric102x6</v>
      </c>
      <c r="G1908">
        <v>14.1</v>
      </c>
      <c r="H1908">
        <v>0.22500000000000001</v>
      </c>
      <c r="I1908">
        <v>1.18</v>
      </c>
      <c r="J1908" t="s">
        <v>1247</v>
      </c>
      <c r="K1908">
        <v>2</v>
      </c>
    </row>
    <row r="1909" spans="2:11" x14ac:dyDescent="0.2">
      <c r="B1909" t="s">
        <v>797</v>
      </c>
      <c r="C1909" t="s">
        <v>1705</v>
      </c>
      <c r="D1909" s="11" t="s">
        <v>1656</v>
      </c>
      <c r="E1909" s="70" t="s">
        <v>1787</v>
      </c>
      <c r="F1909" t="str">
        <f t="shared" si="44"/>
        <v>StandardSteelPipeMetric89x5.74</v>
      </c>
      <c r="G1909">
        <v>12.6</v>
      </c>
      <c r="H1909">
        <v>0.21299999999999999</v>
      </c>
      <c r="I1909">
        <v>1.05</v>
      </c>
      <c r="J1909" t="s">
        <v>1247</v>
      </c>
      <c r="K1909">
        <v>2</v>
      </c>
    </row>
    <row r="1910" spans="2:11" x14ac:dyDescent="0.2">
      <c r="B1910" t="s">
        <v>797</v>
      </c>
      <c r="C1910" t="s">
        <v>1705</v>
      </c>
      <c r="D1910" s="11" t="s">
        <v>1657</v>
      </c>
      <c r="E1910" s="70" t="s">
        <v>1799</v>
      </c>
      <c r="F1910" t="str">
        <f t="shared" si="44"/>
        <v>StandardSteelPipeMetric76x5.49</v>
      </c>
      <c r="G1910">
        <v>11</v>
      </c>
      <c r="H1910">
        <v>0.20300000000000001</v>
      </c>
      <c r="I1910">
        <v>0.91600000000000004</v>
      </c>
      <c r="J1910" t="s">
        <v>1247</v>
      </c>
      <c r="K1910">
        <v>2</v>
      </c>
    </row>
    <row r="1911" spans="2:11" x14ac:dyDescent="0.2">
      <c r="B1911" t="s">
        <v>797</v>
      </c>
      <c r="C1911" t="s">
        <v>1705</v>
      </c>
      <c r="D1911" s="11" t="s">
        <v>1658</v>
      </c>
      <c r="E1911" s="70" t="s">
        <v>1811</v>
      </c>
      <c r="F1911" t="str">
        <f t="shared" si="44"/>
        <v>StandardSteelPipeMetric63.5x5.16</v>
      </c>
      <c r="G1911">
        <v>9.0299999999999994</v>
      </c>
      <c r="H1911">
        <v>0.189</v>
      </c>
      <c r="I1911">
        <v>0.753</v>
      </c>
      <c r="J1911" t="s">
        <v>1247</v>
      </c>
      <c r="K1911">
        <v>2</v>
      </c>
    </row>
    <row r="1912" spans="2:11" x14ac:dyDescent="0.2">
      <c r="B1912" t="s">
        <v>797</v>
      </c>
      <c r="C1912" t="s">
        <v>1705</v>
      </c>
      <c r="D1912" s="11" t="s">
        <v>1659</v>
      </c>
      <c r="E1912" s="70" t="s">
        <v>1821</v>
      </c>
      <c r="F1912" t="str">
        <f t="shared" si="44"/>
        <v>StandardSteelPipeMetric50.8x3.91</v>
      </c>
      <c r="G1912">
        <v>7.46</v>
      </c>
      <c r="H1912">
        <v>0.14399999999999999</v>
      </c>
      <c r="I1912">
        <v>0.622</v>
      </c>
      <c r="J1912" t="s">
        <v>1247</v>
      </c>
      <c r="K1912">
        <v>2</v>
      </c>
    </row>
    <row r="1913" spans="2:11" x14ac:dyDescent="0.2">
      <c r="B1913" t="s">
        <v>797</v>
      </c>
      <c r="C1913" t="s">
        <v>1705</v>
      </c>
      <c r="D1913" s="11" t="s">
        <v>1660</v>
      </c>
      <c r="E1913" s="70" t="s">
        <v>1831</v>
      </c>
      <c r="F1913" t="str">
        <f t="shared" si="44"/>
        <v>StandardSteelPipeMetric38.1x3.68</v>
      </c>
      <c r="G1913">
        <v>5.97</v>
      </c>
      <c r="H1913">
        <v>0.13400000000000001</v>
      </c>
      <c r="I1913">
        <v>0.497</v>
      </c>
      <c r="J1913" t="s">
        <v>1247</v>
      </c>
      <c r="K1913">
        <v>2</v>
      </c>
    </row>
    <row r="1914" spans="2:11" x14ac:dyDescent="0.2">
      <c r="B1914" t="s">
        <v>797</v>
      </c>
      <c r="C1914" t="s">
        <v>1705</v>
      </c>
      <c r="D1914" s="11" t="s">
        <v>1661</v>
      </c>
      <c r="E1914" s="70" t="s">
        <v>1841</v>
      </c>
      <c r="F1914" t="str">
        <f t="shared" si="44"/>
        <v>StandardSteelPipeMetric31.75x3.56</v>
      </c>
      <c r="G1914">
        <v>5.22</v>
      </c>
      <c r="H1914">
        <v>0.128</v>
      </c>
      <c r="I1914">
        <v>0.435</v>
      </c>
      <c r="J1914" t="s">
        <v>1247</v>
      </c>
      <c r="K1914">
        <v>2</v>
      </c>
    </row>
    <row r="1915" spans="2:11" x14ac:dyDescent="0.2">
      <c r="B1915" t="s">
        <v>797</v>
      </c>
      <c r="C1915" t="s">
        <v>1705</v>
      </c>
      <c r="D1915" s="11" t="s">
        <v>1662</v>
      </c>
      <c r="E1915" s="70" t="s">
        <v>1852</v>
      </c>
      <c r="F1915" t="str">
        <f t="shared" si="44"/>
        <v>StandardSteelPipeMetric25.4x3.38</v>
      </c>
      <c r="G1915">
        <v>4.13</v>
      </c>
      <c r="H1915">
        <v>0.12</v>
      </c>
      <c r="I1915">
        <v>0.34399999999999997</v>
      </c>
      <c r="J1915" t="s">
        <v>1247</v>
      </c>
      <c r="K1915">
        <v>2</v>
      </c>
    </row>
    <row r="1916" spans="2:11" x14ac:dyDescent="0.2">
      <c r="B1916" t="s">
        <v>797</v>
      </c>
      <c r="C1916" t="s">
        <v>1705</v>
      </c>
      <c r="D1916" s="73" t="s">
        <v>1663</v>
      </c>
      <c r="E1916" s="70" t="s">
        <v>1862</v>
      </c>
      <c r="F1916" t="str">
        <f t="shared" si="44"/>
        <v>StandardSteelPipeMetric19x2.87</v>
      </c>
      <c r="G1916">
        <v>3.3</v>
      </c>
      <c r="H1916">
        <v>0.10100000000000001</v>
      </c>
      <c r="I1916">
        <v>0.27500000000000002</v>
      </c>
      <c r="J1916" t="s">
        <v>1247</v>
      </c>
      <c r="K1916">
        <v>2</v>
      </c>
    </row>
    <row r="1917" spans="2:11" x14ac:dyDescent="0.2">
      <c r="B1917" t="s">
        <v>797</v>
      </c>
      <c r="C1917" t="s">
        <v>1705</v>
      </c>
      <c r="D1917" s="73" t="s">
        <v>1664</v>
      </c>
      <c r="E1917" s="70" t="s">
        <v>1872</v>
      </c>
      <c r="F1917" t="str">
        <f t="shared" si="44"/>
        <v>StandardSteelPipeMetric12.7x2.59</v>
      </c>
      <c r="G1917">
        <v>2.64</v>
      </c>
      <c r="H1917">
        <v>9.4899999999999998E-2</v>
      </c>
      <c r="I1917">
        <v>0.22</v>
      </c>
      <c r="J1917" t="s">
        <v>1247</v>
      </c>
      <c r="K1917">
        <v>2</v>
      </c>
    </row>
    <row r="1919" spans="2:11" x14ac:dyDescent="0.2">
      <c r="B1919" t="s">
        <v>799</v>
      </c>
      <c r="C1919" t="s">
        <v>1705</v>
      </c>
      <c r="D1919" s="11" t="s">
        <v>1665</v>
      </c>
      <c r="E1919" t="s">
        <v>1716</v>
      </c>
      <c r="F1919" t="str">
        <f t="shared" ref="F1919:F1933" si="45">SUBSTITUTE(B1919&amp;C1919&amp;E1919," ","")</f>
        <v>ExtraStrongPipeMetric304x12.7</v>
      </c>
      <c r="G1919">
        <v>40.1</v>
      </c>
      <c r="H1919">
        <v>0.48</v>
      </c>
      <c r="I1919">
        <v>3.34</v>
      </c>
      <c r="J1919" t="s">
        <v>1247</v>
      </c>
      <c r="K1919">
        <v>2</v>
      </c>
    </row>
    <row r="1920" spans="2:11" x14ac:dyDescent="0.2">
      <c r="B1920" t="s">
        <v>799</v>
      </c>
      <c r="C1920" t="s">
        <v>1705</v>
      </c>
      <c r="D1920" s="11" t="s">
        <v>1666</v>
      </c>
      <c r="E1920" t="s">
        <v>1728</v>
      </c>
      <c r="F1920" t="str">
        <f t="shared" si="45"/>
        <v>ExtraStrongPipeMetric254x12.7</v>
      </c>
      <c r="G1920">
        <v>33.799999999999997</v>
      </c>
      <c r="H1920">
        <v>0.47699999999999998</v>
      </c>
      <c r="I1920">
        <v>2.81</v>
      </c>
      <c r="J1920" t="s">
        <v>1247</v>
      </c>
      <c r="K1920">
        <v>2</v>
      </c>
    </row>
    <row r="1921" spans="2:11" x14ac:dyDescent="0.2">
      <c r="B1921" t="s">
        <v>799</v>
      </c>
      <c r="C1921" t="s">
        <v>1705</v>
      </c>
      <c r="D1921" s="11" t="s">
        <v>1667</v>
      </c>
      <c r="E1921" t="s">
        <v>1740</v>
      </c>
      <c r="F1921" t="str">
        <f t="shared" si="45"/>
        <v>ExtraStrongPipeMetric203x12.7</v>
      </c>
      <c r="G1921">
        <v>27.1</v>
      </c>
      <c r="H1921">
        <v>0.47099999999999997</v>
      </c>
      <c r="I1921">
        <v>2.2599999999999998</v>
      </c>
      <c r="J1921" t="s">
        <v>1247</v>
      </c>
      <c r="K1921">
        <v>2</v>
      </c>
    </row>
    <row r="1922" spans="2:11" x14ac:dyDescent="0.2">
      <c r="B1922" t="s">
        <v>799</v>
      </c>
      <c r="C1922" t="s">
        <v>1705</v>
      </c>
      <c r="D1922" s="11" t="s">
        <v>1668</v>
      </c>
      <c r="E1922" t="s">
        <v>1752</v>
      </c>
      <c r="F1922" t="str">
        <f t="shared" si="45"/>
        <v>ExtraStrongPipeMetric152x11</v>
      </c>
      <c r="G1922">
        <v>20.8</v>
      </c>
      <c r="H1922">
        <v>0.40400000000000003</v>
      </c>
      <c r="I1922">
        <v>1.73</v>
      </c>
      <c r="J1922" t="s">
        <v>1247</v>
      </c>
      <c r="K1922">
        <v>2</v>
      </c>
    </row>
    <row r="1923" spans="2:11" x14ac:dyDescent="0.2">
      <c r="B1923" t="s">
        <v>799</v>
      </c>
      <c r="C1923" t="s">
        <v>1705</v>
      </c>
      <c r="D1923" s="11" t="s">
        <v>1669</v>
      </c>
      <c r="E1923" t="s">
        <v>1764</v>
      </c>
      <c r="F1923" t="str">
        <f t="shared" si="45"/>
        <v>ExtraStrongPipeMetric127x9.53</v>
      </c>
      <c r="G1923">
        <v>17.5</v>
      </c>
      <c r="H1923">
        <v>0.35</v>
      </c>
      <c r="I1923">
        <v>1.46</v>
      </c>
      <c r="J1923" t="s">
        <v>1247</v>
      </c>
      <c r="K1923">
        <v>2</v>
      </c>
    </row>
    <row r="1924" spans="2:11" x14ac:dyDescent="0.2">
      <c r="B1924" t="s">
        <v>799</v>
      </c>
      <c r="C1924" t="s">
        <v>1705</v>
      </c>
      <c r="D1924" s="11" t="s">
        <v>1670</v>
      </c>
      <c r="E1924" t="s">
        <v>1776</v>
      </c>
      <c r="F1924" t="str">
        <f t="shared" si="45"/>
        <v>ExtraStrongPipeMetric102x8.56</v>
      </c>
      <c r="G1924">
        <v>14.1</v>
      </c>
      <c r="H1924">
        <v>0.312</v>
      </c>
      <c r="I1924">
        <v>1.18</v>
      </c>
      <c r="J1924" t="s">
        <v>1247</v>
      </c>
      <c r="K1924">
        <v>2</v>
      </c>
    </row>
    <row r="1925" spans="2:11" x14ac:dyDescent="0.2">
      <c r="B1925" t="s">
        <v>799</v>
      </c>
      <c r="C1925" t="s">
        <v>1705</v>
      </c>
      <c r="D1925" s="11" t="s">
        <v>1671</v>
      </c>
      <c r="E1925" t="s">
        <v>1788</v>
      </c>
      <c r="F1925" t="str">
        <f t="shared" si="45"/>
        <v>ExtraStrongPipeMetric89x8.08</v>
      </c>
      <c r="G1925">
        <v>12.6</v>
      </c>
      <c r="H1925">
        <v>0.29299999999999998</v>
      </c>
      <c r="I1925">
        <v>1.05</v>
      </c>
      <c r="J1925" t="s">
        <v>1247</v>
      </c>
      <c r="K1925">
        <v>2</v>
      </c>
    </row>
    <row r="1926" spans="2:11" x14ac:dyDescent="0.2">
      <c r="B1926" t="s">
        <v>799</v>
      </c>
      <c r="C1926" t="s">
        <v>1705</v>
      </c>
      <c r="D1926" s="11" t="s">
        <v>1672</v>
      </c>
      <c r="E1926" t="s">
        <v>1800</v>
      </c>
      <c r="F1926" t="str">
        <f t="shared" si="45"/>
        <v>ExtraStrongPipeMetric76x7.62</v>
      </c>
      <c r="G1926">
        <v>11</v>
      </c>
      <c r="H1926">
        <v>0.27400000000000002</v>
      </c>
      <c r="I1926">
        <v>0.91600000000000004</v>
      </c>
      <c r="J1926" t="s">
        <v>1247</v>
      </c>
      <c r="K1926">
        <v>2</v>
      </c>
    </row>
    <row r="1927" spans="2:11" x14ac:dyDescent="0.2">
      <c r="B1927" t="s">
        <v>799</v>
      </c>
      <c r="C1927" t="s">
        <v>1705</v>
      </c>
      <c r="D1927" s="11" t="s">
        <v>1673</v>
      </c>
      <c r="E1927" t="s">
        <v>1812</v>
      </c>
      <c r="F1927" t="str">
        <f t="shared" si="45"/>
        <v>ExtraStrongPipeMetric63.5x7.01</v>
      </c>
      <c r="G1927">
        <v>9.0299999999999994</v>
      </c>
      <c r="H1927">
        <v>0.25</v>
      </c>
      <c r="I1927">
        <v>0.753</v>
      </c>
      <c r="J1927" t="s">
        <v>1247</v>
      </c>
      <c r="K1927">
        <v>2</v>
      </c>
    </row>
    <row r="1928" spans="2:11" x14ac:dyDescent="0.2">
      <c r="B1928" t="s">
        <v>799</v>
      </c>
      <c r="C1928" t="s">
        <v>1705</v>
      </c>
      <c r="D1928" s="11" t="s">
        <v>1674</v>
      </c>
      <c r="E1928" t="s">
        <v>1822</v>
      </c>
      <c r="F1928" t="str">
        <f t="shared" si="45"/>
        <v>ExtraStrongPipeMetric50.8x5.54</v>
      </c>
      <c r="G1928">
        <v>7.46</v>
      </c>
      <c r="H1928">
        <v>0.19800000000000001</v>
      </c>
      <c r="I1928">
        <v>0.622</v>
      </c>
      <c r="J1928" t="s">
        <v>1247</v>
      </c>
      <c r="K1928">
        <v>2</v>
      </c>
    </row>
    <row r="1929" spans="2:11" x14ac:dyDescent="0.2">
      <c r="B1929" t="s">
        <v>799</v>
      </c>
      <c r="C1929" t="s">
        <v>1705</v>
      </c>
      <c r="D1929" s="11" t="s">
        <v>1675</v>
      </c>
      <c r="E1929" t="s">
        <v>1832</v>
      </c>
      <c r="F1929" t="str">
        <f t="shared" si="45"/>
        <v>ExtraStrongPipeMetric38.1x5.08</v>
      </c>
      <c r="G1929">
        <v>5.97</v>
      </c>
      <c r="H1929">
        <v>0.17899999999999999</v>
      </c>
      <c r="I1929">
        <v>0.497</v>
      </c>
      <c r="J1929" t="s">
        <v>1247</v>
      </c>
      <c r="K1929">
        <v>2</v>
      </c>
    </row>
    <row r="1930" spans="2:11" x14ac:dyDescent="0.2">
      <c r="B1930" t="s">
        <v>799</v>
      </c>
      <c r="C1930" t="s">
        <v>1705</v>
      </c>
      <c r="D1930" s="11" t="s">
        <v>1676</v>
      </c>
      <c r="E1930" t="s">
        <v>1842</v>
      </c>
      <c r="F1930" t="str">
        <f t="shared" si="45"/>
        <v>ExtraStrongPipeMetric31.75x4.85</v>
      </c>
      <c r="G1930">
        <v>5.22</v>
      </c>
      <c r="H1930">
        <v>0.16900000000000001</v>
      </c>
      <c r="I1930">
        <v>0.435</v>
      </c>
      <c r="J1930" t="s">
        <v>1247</v>
      </c>
      <c r="K1930">
        <v>2</v>
      </c>
    </row>
    <row r="1931" spans="2:11" x14ac:dyDescent="0.2">
      <c r="B1931" t="s">
        <v>799</v>
      </c>
      <c r="C1931" t="s">
        <v>1705</v>
      </c>
      <c r="D1931" s="11" t="s">
        <v>1677</v>
      </c>
      <c r="E1931" t="s">
        <v>1853</v>
      </c>
      <c r="F1931" t="str">
        <f t="shared" si="45"/>
        <v>ExtraStrongPipeMetric25.4x4.55</v>
      </c>
      <c r="G1931">
        <v>4.13</v>
      </c>
      <c r="H1931">
        <v>0.155</v>
      </c>
      <c r="I1931">
        <v>0.34399999999999997</v>
      </c>
      <c r="J1931" t="s">
        <v>1247</v>
      </c>
      <c r="K1931">
        <v>2</v>
      </c>
    </row>
    <row r="1932" spans="2:11" x14ac:dyDescent="0.2">
      <c r="B1932" t="s">
        <v>799</v>
      </c>
      <c r="C1932" t="s">
        <v>1705</v>
      </c>
      <c r="D1932" s="11" t="s">
        <v>1678</v>
      </c>
      <c r="E1932" t="s">
        <v>1863</v>
      </c>
      <c r="F1932" t="str">
        <f t="shared" si="45"/>
        <v>ExtraStrongPipeMetric19x3.91</v>
      </c>
      <c r="G1932">
        <v>3.3</v>
      </c>
      <c r="H1932">
        <v>0.13100000000000001</v>
      </c>
      <c r="I1932">
        <v>0.27500000000000002</v>
      </c>
      <c r="J1932" t="s">
        <v>1247</v>
      </c>
      <c r="K1932">
        <v>2</v>
      </c>
    </row>
    <row r="1933" spans="2:11" x14ac:dyDescent="0.2">
      <c r="B1933" t="s">
        <v>799</v>
      </c>
      <c r="C1933" t="s">
        <v>1705</v>
      </c>
      <c r="D1933" s="1" t="s">
        <v>1679</v>
      </c>
      <c r="E1933" s="70" t="s">
        <v>1873</v>
      </c>
      <c r="F1933" t="str">
        <f t="shared" si="45"/>
        <v>ExtraStrongPipeMetric12.7x3.73</v>
      </c>
      <c r="G1933">
        <v>2.64</v>
      </c>
      <c r="H1933">
        <v>0.121</v>
      </c>
      <c r="I1933">
        <v>0.22</v>
      </c>
      <c r="J1933" t="s">
        <v>1247</v>
      </c>
      <c r="K1933">
        <v>2</v>
      </c>
    </row>
    <row r="1935" spans="2:11" x14ac:dyDescent="0.2">
      <c r="B1935" t="s">
        <v>800</v>
      </c>
      <c r="C1935" t="s">
        <v>1705</v>
      </c>
      <c r="D1935" s="11" t="s">
        <v>1680</v>
      </c>
      <c r="E1935" s="70" t="s">
        <v>1717</v>
      </c>
      <c r="F1935" t="str">
        <f t="shared" ref="F1935:F1942" si="46">SUBSTITUTE(B1935&amp;C1935&amp;E1935," ","")</f>
        <v>DoubleExtraStrongPipeMetric203x22.2</v>
      </c>
      <c r="G1935">
        <v>27.1</v>
      </c>
      <c r="H1935">
        <v>0.78600000000000003</v>
      </c>
      <c r="I1935">
        <v>2.2599999999999998</v>
      </c>
      <c r="J1935" t="s">
        <v>1247</v>
      </c>
      <c r="K1935">
        <v>2</v>
      </c>
    </row>
    <row r="1936" spans="2:11" x14ac:dyDescent="0.2">
      <c r="B1936" t="s">
        <v>800</v>
      </c>
      <c r="C1936" t="s">
        <v>1705</v>
      </c>
      <c r="D1936" s="11" t="s">
        <v>1681</v>
      </c>
      <c r="E1936" s="70" t="s">
        <v>1729</v>
      </c>
      <c r="F1936" t="str">
        <f t="shared" si="46"/>
        <v>DoubleExtraStrongPipeMetric152x21.9</v>
      </c>
      <c r="G1936">
        <v>20.8</v>
      </c>
      <c r="H1936">
        <v>0.751</v>
      </c>
      <c r="I1936">
        <v>1.73</v>
      </c>
      <c r="J1936" t="s">
        <v>1247</v>
      </c>
      <c r="K1936">
        <v>2</v>
      </c>
    </row>
    <row r="1937" spans="2:11" x14ac:dyDescent="0.2">
      <c r="B1937" t="s">
        <v>800</v>
      </c>
      <c r="C1937" t="s">
        <v>1705</v>
      </c>
      <c r="D1937" s="11" t="s">
        <v>1682</v>
      </c>
      <c r="E1937" s="70" t="s">
        <v>1741</v>
      </c>
      <c r="F1937" t="str">
        <f t="shared" si="46"/>
        <v>DoubleExtraStrongPipeMetric127x19.1</v>
      </c>
      <c r="G1937">
        <v>17.5</v>
      </c>
      <c r="H1937">
        <v>0.64900000000000002</v>
      </c>
      <c r="I1937">
        <v>1.46</v>
      </c>
      <c r="J1937" t="s">
        <v>1247</v>
      </c>
      <c r="K1937">
        <v>2</v>
      </c>
    </row>
    <row r="1938" spans="2:11" x14ac:dyDescent="0.2">
      <c r="B1938" t="s">
        <v>800</v>
      </c>
      <c r="C1938" t="s">
        <v>1705</v>
      </c>
      <c r="D1938" s="11" t="s">
        <v>1683</v>
      </c>
      <c r="E1938" s="70" t="s">
        <v>1753</v>
      </c>
      <c r="F1938" t="str">
        <f t="shared" si="46"/>
        <v>DoubleExtraStrongPipeMetric102x17.1</v>
      </c>
      <c r="G1938">
        <v>14.1</v>
      </c>
      <c r="H1938">
        <v>0.57299999999999995</v>
      </c>
      <c r="I1938">
        <v>1.18</v>
      </c>
      <c r="J1938" t="s">
        <v>1247</v>
      </c>
      <c r="K1938">
        <v>2</v>
      </c>
    </row>
    <row r="1939" spans="2:11" x14ac:dyDescent="0.2">
      <c r="B1939" t="s">
        <v>800</v>
      </c>
      <c r="C1939" t="s">
        <v>1705</v>
      </c>
      <c r="D1939" s="11" t="s">
        <v>1684</v>
      </c>
      <c r="E1939" s="70" t="s">
        <v>1765</v>
      </c>
      <c r="F1939" t="str">
        <f t="shared" si="46"/>
        <v>DoubleExtraStrongPipeMetric89x16.2</v>
      </c>
      <c r="G1939">
        <v>5.6520000000000001</v>
      </c>
      <c r="H1939">
        <v>0.5</v>
      </c>
      <c r="I1939">
        <v>11</v>
      </c>
      <c r="J1939" t="s">
        <v>1247</v>
      </c>
      <c r="K1939">
        <v>2</v>
      </c>
    </row>
    <row r="1940" spans="2:11" x14ac:dyDescent="0.2">
      <c r="B1940" t="s">
        <v>800</v>
      </c>
      <c r="C1940" t="s">
        <v>1705</v>
      </c>
      <c r="D1940" s="11" t="s">
        <v>1685</v>
      </c>
      <c r="E1940" s="70" t="s">
        <v>1777</v>
      </c>
      <c r="F1940" t="str">
        <f t="shared" si="46"/>
        <v>DoubleExtraStrongPipeMetric76x15.2</v>
      </c>
      <c r="G1940">
        <v>11</v>
      </c>
      <c r="H1940">
        <v>0.497</v>
      </c>
      <c r="I1940">
        <v>0.91600000000000004</v>
      </c>
      <c r="J1940" t="s">
        <v>1247</v>
      </c>
      <c r="K1940">
        <v>2</v>
      </c>
    </row>
    <row r="1941" spans="2:11" x14ac:dyDescent="0.2">
      <c r="B1941" t="s">
        <v>800</v>
      </c>
      <c r="C1941" t="s">
        <v>1705</v>
      </c>
      <c r="D1941" s="11" t="s">
        <v>1686</v>
      </c>
      <c r="E1941" s="70" t="s">
        <v>1789</v>
      </c>
      <c r="F1941" t="str">
        <f t="shared" si="46"/>
        <v>DoubleExtraStrongPipeMetric63.5x14</v>
      </c>
      <c r="G1941">
        <v>9.0299999999999994</v>
      </c>
      <c r="H1941">
        <v>0.44600000000000001</v>
      </c>
      <c r="I1941">
        <v>0.753</v>
      </c>
      <c r="J1941" t="s">
        <v>1247</v>
      </c>
      <c r="K1941">
        <v>2</v>
      </c>
    </row>
    <row r="1942" spans="2:11" x14ac:dyDescent="0.2">
      <c r="B1942" t="s">
        <v>800</v>
      </c>
      <c r="C1942" t="s">
        <v>1705</v>
      </c>
      <c r="D1942" s="11" t="s">
        <v>1687</v>
      </c>
      <c r="E1942" s="70" t="s">
        <v>1801</v>
      </c>
      <c r="F1942" t="str">
        <f t="shared" si="46"/>
        <v>DoubleExtraStrongPipeMetric50.8x11.1</v>
      </c>
      <c r="G1942">
        <v>7.46</v>
      </c>
      <c r="H1942">
        <v>0.35599999999999998</v>
      </c>
      <c r="I1942">
        <v>0.622</v>
      </c>
      <c r="J1942" t="s">
        <v>1247</v>
      </c>
      <c r="K1942">
        <v>2</v>
      </c>
    </row>
  </sheetData>
  <sheetProtection algorithmName="SHA-512" hashValue="uFyhqUyz6qv5/0E5hV42F8+6J8rxckkPPYsXraM/MWbF1I7FeMMF3xgty85xlHbCHNouF0es8e4hYGIBvy5sgg==" saltValue="p+Y3A9eA1oVjDZ0XoYLL/w==" spinCount="100000" sheet="1" objects="1" scenarios="1"/>
  <pageMargins left="0.7" right="0.7" top="0.75" bottom="0.75" header="0.3" footer="0.3"/>
  <customProperties>
    <customPr name="_pios_id" r:id="rId1"/>
  </customPropertie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A8CA6-C71D-4115-9CDA-F47FA6509C83}">
  <dimension ref="B2:AK276"/>
  <sheetViews>
    <sheetView topLeftCell="A2" workbookViewId="0">
      <pane xSplit="2" ySplit="1" topLeftCell="C87" activePane="bottomRight" state="frozen"/>
      <selection activeCell="B9" sqref="B9:G9"/>
      <selection pane="topRight" activeCell="B9" sqref="B9:G9"/>
      <selection pane="bottomLeft" activeCell="B9" sqref="B9:G9"/>
      <selection pane="bottomRight" activeCell="B9" sqref="B9:G9"/>
    </sheetView>
  </sheetViews>
  <sheetFormatPr defaultColWidth="8.7109375" defaultRowHeight="12.75" x14ac:dyDescent="0.2"/>
  <cols>
    <col min="2" max="2" width="45.5703125" bestFit="1" customWidth="1"/>
    <col min="3" max="3" width="23.85546875" bestFit="1" customWidth="1"/>
    <col min="4" max="4" width="12.42578125" bestFit="1" customWidth="1"/>
    <col min="5" max="6" width="14.5703125" bestFit="1" customWidth="1"/>
    <col min="7" max="7" width="25.140625" bestFit="1" customWidth="1"/>
    <col min="8" max="8" width="9.140625" bestFit="1" customWidth="1"/>
    <col min="9" max="9" width="20.5703125" bestFit="1" customWidth="1"/>
    <col min="10" max="10" width="10.5703125" bestFit="1" customWidth="1"/>
    <col min="11" max="11" width="18.42578125" bestFit="1" customWidth="1"/>
    <col min="12" max="12" width="16.42578125" bestFit="1" customWidth="1"/>
    <col min="13" max="13" width="30.85546875" bestFit="1" customWidth="1"/>
    <col min="14" max="14" width="17" bestFit="1" customWidth="1"/>
    <col min="15" max="15" width="39.85546875" bestFit="1" customWidth="1"/>
    <col min="16" max="16" width="17" bestFit="1" customWidth="1"/>
    <col min="17" max="17" width="24.140625" bestFit="1" customWidth="1"/>
    <col min="18" max="18" width="14.42578125" bestFit="1" customWidth="1"/>
    <col min="19" max="19" width="20.42578125" bestFit="1" customWidth="1"/>
    <col min="20" max="20" width="14.42578125" bestFit="1" customWidth="1"/>
    <col min="21" max="21" width="16.42578125" bestFit="1" customWidth="1"/>
    <col min="22" max="22" width="13.85546875" bestFit="1" customWidth="1"/>
    <col min="23" max="23" width="17.42578125" bestFit="1" customWidth="1"/>
    <col min="24" max="24" width="11" bestFit="1" customWidth="1"/>
    <col min="25" max="25" width="15.42578125" bestFit="1" customWidth="1"/>
    <col min="26" max="26" width="11" bestFit="1" customWidth="1"/>
    <col min="27" max="27" width="21.85546875" bestFit="1" customWidth="1"/>
    <col min="28" max="28" width="10" bestFit="1" customWidth="1"/>
    <col min="29" max="29" width="16.5703125" bestFit="1" customWidth="1"/>
    <col min="30" max="30" width="12.42578125" bestFit="1" customWidth="1"/>
    <col min="31" max="31" width="15" bestFit="1" customWidth="1"/>
    <col min="32" max="32" width="12.42578125" bestFit="1" customWidth="1"/>
    <col min="33" max="33" width="9.85546875" bestFit="1" customWidth="1"/>
    <col min="35" max="35" width="9.42578125" bestFit="1" customWidth="1"/>
    <col min="37" max="37" width="21.5703125" bestFit="1" customWidth="1"/>
  </cols>
  <sheetData>
    <row r="2" spans="2:37" x14ac:dyDescent="0.2">
      <c r="B2" s="33" t="s">
        <v>0</v>
      </c>
      <c r="C2" s="201" t="s">
        <v>803</v>
      </c>
      <c r="D2" s="201"/>
      <c r="E2" s="201" t="s">
        <v>2</v>
      </c>
      <c r="F2" s="201"/>
      <c r="G2" s="201" t="s">
        <v>3</v>
      </c>
      <c r="H2" s="201"/>
      <c r="I2" s="201" t="s">
        <v>4</v>
      </c>
      <c r="J2" s="201"/>
      <c r="K2" s="201" t="s">
        <v>5</v>
      </c>
      <c r="L2" s="201"/>
      <c r="M2" s="201" t="s">
        <v>6</v>
      </c>
      <c r="N2" s="201"/>
      <c r="O2" s="201" t="s">
        <v>7</v>
      </c>
      <c r="P2" s="201"/>
      <c r="Q2" s="201" t="s">
        <v>438</v>
      </c>
      <c r="R2" s="201"/>
      <c r="S2" s="201" t="s">
        <v>439</v>
      </c>
      <c r="T2" s="201"/>
      <c r="U2" s="201" t="s">
        <v>796</v>
      </c>
      <c r="V2" s="201"/>
      <c r="W2" s="201" t="s">
        <v>797</v>
      </c>
      <c r="X2" s="201"/>
      <c r="Y2" s="201" t="s">
        <v>799</v>
      </c>
      <c r="Z2" s="201"/>
      <c r="AA2" s="201" t="s">
        <v>800</v>
      </c>
      <c r="AB2" s="201"/>
      <c r="AC2" s="201" t="s">
        <v>802</v>
      </c>
      <c r="AD2" s="201"/>
      <c r="AE2" s="201" t="s">
        <v>801</v>
      </c>
      <c r="AF2" s="201"/>
      <c r="AG2" s="33" t="s">
        <v>306</v>
      </c>
      <c r="AI2" t="s">
        <v>808</v>
      </c>
      <c r="AK2" t="s">
        <v>1693</v>
      </c>
    </row>
    <row r="3" spans="2:37" x14ac:dyDescent="0.2">
      <c r="B3" s="33"/>
      <c r="C3" s="33" t="s">
        <v>1706</v>
      </c>
      <c r="D3" s="33" t="s">
        <v>1705</v>
      </c>
      <c r="E3" s="33" t="s">
        <v>1706</v>
      </c>
      <c r="F3" s="33" t="s">
        <v>1705</v>
      </c>
      <c r="G3" s="33" t="s">
        <v>1706</v>
      </c>
      <c r="H3" s="33" t="s">
        <v>1705</v>
      </c>
      <c r="I3" s="33" t="s">
        <v>1706</v>
      </c>
      <c r="J3" s="33" t="s">
        <v>1705</v>
      </c>
      <c r="K3" s="33" t="s">
        <v>1706</v>
      </c>
      <c r="L3" s="33" t="s">
        <v>1705</v>
      </c>
      <c r="M3" s="33" t="s">
        <v>1706</v>
      </c>
      <c r="N3" s="33" t="s">
        <v>1705</v>
      </c>
      <c r="O3" s="33" t="s">
        <v>1706</v>
      </c>
      <c r="P3" s="33" t="s">
        <v>1705</v>
      </c>
      <c r="Q3" s="33" t="s">
        <v>1706</v>
      </c>
      <c r="R3" s="33" t="s">
        <v>1705</v>
      </c>
      <c r="S3" s="33" t="s">
        <v>1706</v>
      </c>
      <c r="T3" s="33" t="s">
        <v>1705</v>
      </c>
      <c r="U3" s="33" t="s">
        <v>1706</v>
      </c>
      <c r="V3" s="33" t="s">
        <v>1705</v>
      </c>
      <c r="W3" s="33" t="s">
        <v>1706</v>
      </c>
      <c r="X3" s="33" t="s">
        <v>1705</v>
      </c>
      <c r="Y3" s="33" t="s">
        <v>1706</v>
      </c>
      <c r="Z3" s="33" t="s">
        <v>1705</v>
      </c>
      <c r="AA3" s="33" t="s">
        <v>1706</v>
      </c>
      <c r="AB3" s="33" t="s">
        <v>1705</v>
      </c>
      <c r="AC3" s="33" t="s">
        <v>1706</v>
      </c>
      <c r="AD3" s="33" t="s">
        <v>1705</v>
      </c>
      <c r="AE3" s="33" t="s">
        <v>1706</v>
      </c>
      <c r="AF3" s="33" t="s">
        <v>1705</v>
      </c>
      <c r="AG3" s="33"/>
    </row>
    <row r="5" spans="2:37" x14ac:dyDescent="0.2">
      <c r="B5" t="s">
        <v>1707</v>
      </c>
      <c r="C5" t="s">
        <v>274</v>
      </c>
      <c r="D5" t="s">
        <v>1708</v>
      </c>
      <c r="E5" t="s">
        <v>3282</v>
      </c>
      <c r="F5" t="s">
        <v>3950</v>
      </c>
      <c r="G5" t="s">
        <v>276</v>
      </c>
      <c r="H5" t="s">
        <v>1709</v>
      </c>
      <c r="I5" t="s">
        <v>289</v>
      </c>
      <c r="J5" t="s">
        <v>1710</v>
      </c>
      <c r="K5" t="s">
        <v>1256</v>
      </c>
      <c r="L5" t="s">
        <v>1711</v>
      </c>
      <c r="M5" t="s">
        <v>1432</v>
      </c>
      <c r="N5" t="s">
        <v>3872</v>
      </c>
      <c r="O5" t="s">
        <v>1381</v>
      </c>
      <c r="P5" t="s">
        <v>3821</v>
      </c>
      <c r="Q5" t="s">
        <v>440</v>
      </c>
      <c r="R5" t="s">
        <v>1712</v>
      </c>
      <c r="S5" t="s">
        <v>714</v>
      </c>
      <c r="T5" t="s">
        <v>1713</v>
      </c>
      <c r="U5" t="s">
        <v>1509</v>
      </c>
      <c r="V5" t="s">
        <v>1714</v>
      </c>
      <c r="W5" t="s">
        <v>1650</v>
      </c>
      <c r="X5" t="s">
        <v>1715</v>
      </c>
      <c r="Y5" t="s">
        <v>1665</v>
      </c>
      <c r="Z5" t="s">
        <v>1716</v>
      </c>
      <c r="AA5" t="s">
        <v>1680</v>
      </c>
      <c r="AB5" t="s">
        <v>1717</v>
      </c>
      <c r="AC5" t="s">
        <v>274</v>
      </c>
      <c r="AD5" t="s">
        <v>1708</v>
      </c>
      <c r="AE5" t="s">
        <v>274</v>
      </c>
      <c r="AF5" t="s">
        <v>1708</v>
      </c>
      <c r="AG5" t="s">
        <v>303</v>
      </c>
      <c r="AI5">
        <v>10</v>
      </c>
      <c r="AK5" t="s">
        <v>1694</v>
      </c>
    </row>
    <row r="6" spans="2:37" x14ac:dyDescent="0.2">
      <c r="B6" t="s">
        <v>1718</v>
      </c>
      <c r="C6" t="s">
        <v>273</v>
      </c>
      <c r="D6" t="s">
        <v>1719</v>
      </c>
      <c r="E6" t="s">
        <v>3283</v>
      </c>
      <c r="F6" t="s">
        <v>1720</v>
      </c>
      <c r="G6" t="s">
        <v>283</v>
      </c>
      <c r="H6" t="s">
        <v>1721</v>
      </c>
      <c r="I6" t="s">
        <v>3570</v>
      </c>
      <c r="J6" t="s">
        <v>1722</v>
      </c>
      <c r="K6" t="s">
        <v>1257</v>
      </c>
      <c r="L6" t="s">
        <v>1723</v>
      </c>
      <c r="M6" t="s">
        <v>1433</v>
      </c>
      <c r="N6" t="s">
        <v>3873</v>
      </c>
      <c r="O6" t="s">
        <v>1382</v>
      </c>
      <c r="P6" t="s">
        <v>3822</v>
      </c>
      <c r="Q6" t="s">
        <v>441</v>
      </c>
      <c r="R6" t="s">
        <v>1724</v>
      </c>
      <c r="S6" t="s">
        <v>715</v>
      </c>
      <c r="T6" t="s">
        <v>1725</v>
      </c>
      <c r="U6" t="s">
        <v>1510</v>
      </c>
      <c r="V6" t="s">
        <v>1726</v>
      </c>
      <c r="W6" t="s">
        <v>1651</v>
      </c>
      <c r="X6" t="s">
        <v>1727</v>
      </c>
      <c r="Y6" t="s">
        <v>1666</v>
      </c>
      <c r="Z6" t="s">
        <v>1728</v>
      </c>
      <c r="AA6" t="s">
        <v>1681</v>
      </c>
      <c r="AB6" t="s">
        <v>1729</v>
      </c>
      <c r="AC6" t="s">
        <v>273</v>
      </c>
      <c r="AD6" t="s">
        <v>1719</v>
      </c>
      <c r="AE6" t="s">
        <v>273</v>
      </c>
      <c r="AF6" t="s">
        <v>1719</v>
      </c>
      <c r="AG6" t="s">
        <v>815</v>
      </c>
      <c r="AI6">
        <v>15</v>
      </c>
      <c r="AK6" t="s">
        <v>1695</v>
      </c>
    </row>
    <row r="7" spans="2:37" x14ac:dyDescent="0.2">
      <c r="B7" t="s">
        <v>1730</v>
      </c>
      <c r="C7" t="s">
        <v>272</v>
      </c>
      <c r="D7" t="s">
        <v>1731</v>
      </c>
      <c r="E7" t="s">
        <v>3284</v>
      </c>
      <c r="F7" t="s">
        <v>1732</v>
      </c>
      <c r="G7" t="s">
        <v>3571</v>
      </c>
      <c r="H7" t="s">
        <v>1733</v>
      </c>
      <c r="I7" t="s">
        <v>3572</v>
      </c>
      <c r="J7" t="s">
        <v>1734</v>
      </c>
      <c r="K7" t="s">
        <v>1258</v>
      </c>
      <c r="L7" t="s">
        <v>1735</v>
      </c>
      <c r="M7" t="s">
        <v>1434</v>
      </c>
      <c r="N7" t="s">
        <v>3874</v>
      </c>
      <c r="O7" t="s">
        <v>1383</v>
      </c>
      <c r="P7" t="s">
        <v>3823</v>
      </c>
      <c r="Q7" t="s">
        <v>442</v>
      </c>
      <c r="R7" t="s">
        <v>1736</v>
      </c>
      <c r="S7" t="s">
        <v>716</v>
      </c>
      <c r="T7" t="s">
        <v>1737</v>
      </c>
      <c r="U7" t="s">
        <v>1511</v>
      </c>
      <c r="V7" t="s">
        <v>1738</v>
      </c>
      <c r="W7" t="s">
        <v>1652</v>
      </c>
      <c r="X7" t="s">
        <v>1739</v>
      </c>
      <c r="Y7" t="s">
        <v>1667</v>
      </c>
      <c r="Z7" t="s">
        <v>1740</v>
      </c>
      <c r="AA7" t="s">
        <v>1682</v>
      </c>
      <c r="AB7" t="s">
        <v>1741</v>
      </c>
      <c r="AC7" t="s">
        <v>272</v>
      </c>
      <c r="AD7" t="s">
        <v>1731</v>
      </c>
      <c r="AE7" t="s">
        <v>272</v>
      </c>
      <c r="AF7" t="s">
        <v>1731</v>
      </c>
      <c r="AG7" t="s">
        <v>304</v>
      </c>
      <c r="AI7">
        <v>20</v>
      </c>
      <c r="AK7" t="s">
        <v>1696</v>
      </c>
    </row>
    <row r="8" spans="2:37" x14ac:dyDescent="0.2">
      <c r="B8" t="s">
        <v>1742</v>
      </c>
      <c r="C8" t="s">
        <v>1743</v>
      </c>
      <c r="D8" t="s">
        <v>1744</v>
      </c>
      <c r="E8" t="s">
        <v>3951</v>
      </c>
      <c r="F8" t="s">
        <v>3952</v>
      </c>
      <c r="G8" t="s">
        <v>277</v>
      </c>
      <c r="H8" t="s">
        <v>1745</v>
      </c>
      <c r="I8" t="s">
        <v>3573</v>
      </c>
      <c r="J8" t="s">
        <v>1746</v>
      </c>
      <c r="K8" t="s">
        <v>1259</v>
      </c>
      <c r="L8" t="s">
        <v>1747</v>
      </c>
      <c r="M8" t="s">
        <v>1435</v>
      </c>
      <c r="N8" t="s">
        <v>3875</v>
      </c>
      <c r="O8" t="s">
        <v>1384</v>
      </c>
      <c r="P8" t="s">
        <v>3824</v>
      </c>
      <c r="Q8" t="s">
        <v>443</v>
      </c>
      <c r="R8" t="s">
        <v>1748</v>
      </c>
      <c r="S8" t="s">
        <v>717</v>
      </c>
      <c r="T8" t="s">
        <v>1749</v>
      </c>
      <c r="U8" t="s">
        <v>1512</v>
      </c>
      <c r="V8" t="s">
        <v>1750</v>
      </c>
      <c r="W8" t="s">
        <v>1653</v>
      </c>
      <c r="X8" t="s">
        <v>1751</v>
      </c>
      <c r="Y8" t="s">
        <v>1668</v>
      </c>
      <c r="Z8" t="s">
        <v>1752</v>
      </c>
      <c r="AA8" t="s">
        <v>1683</v>
      </c>
      <c r="AB8" t="s">
        <v>1753</v>
      </c>
      <c r="AC8" t="s">
        <v>271</v>
      </c>
      <c r="AD8" t="s">
        <v>1754</v>
      </c>
      <c r="AE8" t="s">
        <v>271</v>
      </c>
      <c r="AF8" t="s">
        <v>1754</v>
      </c>
      <c r="AG8" t="s">
        <v>816</v>
      </c>
      <c r="AI8">
        <v>25</v>
      </c>
      <c r="AK8" t="s">
        <v>1697</v>
      </c>
    </row>
    <row r="9" spans="2:37" x14ac:dyDescent="0.2">
      <c r="B9" t="s">
        <v>1755</v>
      </c>
      <c r="C9" t="s">
        <v>271</v>
      </c>
      <c r="D9" t="s">
        <v>1754</v>
      </c>
      <c r="E9" t="s">
        <v>3285</v>
      </c>
      <c r="F9" t="s">
        <v>1756</v>
      </c>
      <c r="G9" t="s">
        <v>284</v>
      </c>
      <c r="H9" t="s">
        <v>1757</v>
      </c>
      <c r="I9" t="s">
        <v>290</v>
      </c>
      <c r="J9" t="s">
        <v>1758</v>
      </c>
      <c r="K9" t="s">
        <v>1260</v>
      </c>
      <c r="L9" t="s">
        <v>1759</v>
      </c>
      <c r="M9" t="s">
        <v>1436</v>
      </c>
      <c r="N9" t="s">
        <v>3876</v>
      </c>
      <c r="O9" t="s">
        <v>1385</v>
      </c>
      <c r="P9" t="s">
        <v>3825</v>
      </c>
      <c r="Q9" t="s">
        <v>444</v>
      </c>
      <c r="R9" t="s">
        <v>1760</v>
      </c>
      <c r="S9" t="s">
        <v>718</v>
      </c>
      <c r="T9" t="s">
        <v>1761</v>
      </c>
      <c r="U9" t="s">
        <v>1513</v>
      </c>
      <c r="V9" t="s">
        <v>1762</v>
      </c>
      <c r="W9" t="s">
        <v>1654</v>
      </c>
      <c r="X9" t="s">
        <v>1763</v>
      </c>
      <c r="Y9" t="s">
        <v>1669</v>
      </c>
      <c r="Z9" t="s">
        <v>1764</v>
      </c>
      <c r="AA9" t="s">
        <v>1684</v>
      </c>
      <c r="AB9" t="s">
        <v>1765</v>
      </c>
      <c r="AC9" t="s">
        <v>270</v>
      </c>
      <c r="AD9" t="s">
        <v>1766</v>
      </c>
      <c r="AE9" t="s">
        <v>270</v>
      </c>
      <c r="AF9" t="s">
        <v>1766</v>
      </c>
      <c r="AG9" t="s">
        <v>809</v>
      </c>
      <c r="AI9">
        <v>30</v>
      </c>
    </row>
    <row r="10" spans="2:37" x14ac:dyDescent="0.2">
      <c r="B10" t="s">
        <v>1767</v>
      </c>
      <c r="C10" t="s">
        <v>270</v>
      </c>
      <c r="D10" t="s">
        <v>1766</v>
      </c>
      <c r="E10" t="s">
        <v>437</v>
      </c>
      <c r="F10" t="s">
        <v>1768</v>
      </c>
      <c r="G10" t="s">
        <v>3574</v>
      </c>
      <c r="H10" t="s">
        <v>1769</v>
      </c>
      <c r="I10" t="s">
        <v>291</v>
      </c>
      <c r="J10" t="s">
        <v>1770</v>
      </c>
      <c r="K10" t="s">
        <v>1261</v>
      </c>
      <c r="L10" t="s">
        <v>1771</v>
      </c>
      <c r="M10" t="s">
        <v>1437</v>
      </c>
      <c r="N10" t="s">
        <v>3877</v>
      </c>
      <c r="O10" t="s">
        <v>1386</v>
      </c>
      <c r="P10" t="s">
        <v>3826</v>
      </c>
      <c r="Q10" t="s">
        <v>445</v>
      </c>
      <c r="R10" t="s">
        <v>1772</v>
      </c>
      <c r="S10" t="s">
        <v>719</v>
      </c>
      <c r="T10" t="s">
        <v>1773</v>
      </c>
      <c r="U10" t="s">
        <v>1514</v>
      </c>
      <c r="V10" t="s">
        <v>1774</v>
      </c>
      <c r="W10" t="s">
        <v>1655</v>
      </c>
      <c r="X10" t="s">
        <v>1775</v>
      </c>
      <c r="Y10" t="s">
        <v>1670</v>
      </c>
      <c r="Z10" t="s">
        <v>1776</v>
      </c>
      <c r="AA10" t="s">
        <v>1685</v>
      </c>
      <c r="AB10" t="s">
        <v>1777</v>
      </c>
      <c r="AC10" t="s">
        <v>269</v>
      </c>
      <c r="AD10" t="s">
        <v>1778</v>
      </c>
      <c r="AE10" t="s">
        <v>269</v>
      </c>
      <c r="AF10" t="s">
        <v>1778</v>
      </c>
      <c r="AG10" t="s">
        <v>817</v>
      </c>
      <c r="AI10">
        <v>40</v>
      </c>
    </row>
    <row r="11" spans="2:37" x14ac:dyDescent="0.2">
      <c r="B11" t="s">
        <v>1779</v>
      </c>
      <c r="C11" t="s">
        <v>269</v>
      </c>
      <c r="D11" t="s">
        <v>1778</v>
      </c>
      <c r="E11" t="s">
        <v>436</v>
      </c>
      <c r="F11" t="s">
        <v>1780</v>
      </c>
      <c r="G11" t="s">
        <v>278</v>
      </c>
      <c r="H11" t="s">
        <v>1781</v>
      </c>
      <c r="I11" t="s">
        <v>292</v>
      </c>
      <c r="J11" t="s">
        <v>1782</v>
      </c>
      <c r="K11" t="s">
        <v>1262</v>
      </c>
      <c r="L11" t="s">
        <v>1783</v>
      </c>
      <c r="M11" t="s">
        <v>1438</v>
      </c>
      <c r="N11" t="s">
        <v>3878</v>
      </c>
      <c r="O11" t="s">
        <v>1387</v>
      </c>
      <c r="P11" t="s">
        <v>3827</v>
      </c>
      <c r="Q11" t="s">
        <v>446</v>
      </c>
      <c r="R11" t="s">
        <v>1784</v>
      </c>
      <c r="S11" t="s">
        <v>720</v>
      </c>
      <c r="T11" t="s">
        <v>1785</v>
      </c>
      <c r="U11" t="s">
        <v>1515</v>
      </c>
      <c r="V11" t="s">
        <v>1786</v>
      </c>
      <c r="W11" t="s">
        <v>1656</v>
      </c>
      <c r="X11" t="s">
        <v>1787</v>
      </c>
      <c r="Y11" t="s">
        <v>1671</v>
      </c>
      <c r="Z11" t="s">
        <v>1788</v>
      </c>
      <c r="AA11" t="s">
        <v>1686</v>
      </c>
      <c r="AB11" t="s">
        <v>1789</v>
      </c>
      <c r="AC11" t="s">
        <v>268</v>
      </c>
      <c r="AD11" t="s">
        <v>1790</v>
      </c>
      <c r="AE11" t="s">
        <v>268</v>
      </c>
      <c r="AF11" t="s">
        <v>1790</v>
      </c>
      <c r="AG11" t="s">
        <v>810</v>
      </c>
    </row>
    <row r="12" spans="2:37" x14ac:dyDescent="0.2">
      <c r="B12" t="s">
        <v>1791</v>
      </c>
      <c r="C12" t="s">
        <v>268</v>
      </c>
      <c r="D12" t="s">
        <v>1790</v>
      </c>
      <c r="E12" t="s">
        <v>3286</v>
      </c>
      <c r="F12" t="s">
        <v>1792</v>
      </c>
      <c r="G12" t="s">
        <v>285</v>
      </c>
      <c r="H12" t="s">
        <v>1793</v>
      </c>
      <c r="I12" t="s">
        <v>3575</v>
      </c>
      <c r="J12" t="s">
        <v>1794</v>
      </c>
      <c r="K12" t="s">
        <v>1263</v>
      </c>
      <c r="L12" t="s">
        <v>1795</v>
      </c>
      <c r="M12" t="s">
        <v>1439</v>
      </c>
      <c r="N12" t="s">
        <v>3879</v>
      </c>
      <c r="O12" t="s">
        <v>1388</v>
      </c>
      <c r="P12" t="s">
        <v>3828</v>
      </c>
      <c r="Q12" t="s">
        <v>447</v>
      </c>
      <c r="R12" t="s">
        <v>1796</v>
      </c>
      <c r="S12" t="s">
        <v>721</v>
      </c>
      <c r="T12" t="s">
        <v>1797</v>
      </c>
      <c r="U12" t="s">
        <v>1516</v>
      </c>
      <c r="V12" t="s">
        <v>1798</v>
      </c>
      <c r="W12" t="s">
        <v>1657</v>
      </c>
      <c r="X12" t="s">
        <v>1799</v>
      </c>
      <c r="Y12" t="s">
        <v>1672</v>
      </c>
      <c r="Z12" t="s">
        <v>1800</v>
      </c>
      <c r="AA12" t="s">
        <v>1687</v>
      </c>
      <c r="AB12" t="s">
        <v>1801</v>
      </c>
      <c r="AC12" t="s">
        <v>267</v>
      </c>
      <c r="AD12" t="s">
        <v>1802</v>
      </c>
      <c r="AE12" t="s">
        <v>267</v>
      </c>
      <c r="AF12" t="s">
        <v>1802</v>
      </c>
    </row>
    <row r="13" spans="2:37" x14ac:dyDescent="0.2">
      <c r="B13" t="s">
        <v>1803</v>
      </c>
      <c r="C13" t="s">
        <v>267</v>
      </c>
      <c r="D13" t="s">
        <v>1802</v>
      </c>
      <c r="E13" t="s">
        <v>435</v>
      </c>
      <c r="F13" t="s">
        <v>1804</v>
      </c>
      <c r="G13" t="s">
        <v>286</v>
      </c>
      <c r="H13" t="s">
        <v>1805</v>
      </c>
      <c r="I13" t="s">
        <v>293</v>
      </c>
      <c r="J13" t="s">
        <v>1806</v>
      </c>
      <c r="K13" t="s">
        <v>1264</v>
      </c>
      <c r="L13" t="s">
        <v>1807</v>
      </c>
      <c r="M13" t="s">
        <v>1440</v>
      </c>
      <c r="N13" t="s">
        <v>3880</v>
      </c>
      <c r="O13" t="s">
        <v>1389</v>
      </c>
      <c r="P13" t="s">
        <v>3829</v>
      </c>
      <c r="Q13" t="s">
        <v>448</v>
      </c>
      <c r="R13" t="s">
        <v>1808</v>
      </c>
      <c r="S13" t="s">
        <v>722</v>
      </c>
      <c r="T13" t="s">
        <v>1809</v>
      </c>
      <c r="U13" t="s">
        <v>1517</v>
      </c>
      <c r="V13" t="s">
        <v>1810</v>
      </c>
      <c r="W13" t="s">
        <v>1658</v>
      </c>
      <c r="X13" t="s">
        <v>1811</v>
      </c>
      <c r="Y13" t="s">
        <v>1673</v>
      </c>
      <c r="Z13" t="s">
        <v>1812</v>
      </c>
      <c r="AC13" t="s">
        <v>266</v>
      </c>
      <c r="AD13" t="s">
        <v>1813</v>
      </c>
      <c r="AE13" t="s">
        <v>266</v>
      </c>
      <c r="AF13" t="s">
        <v>1813</v>
      </c>
    </row>
    <row r="14" spans="2:37" x14ac:dyDescent="0.2">
      <c r="B14" t="s">
        <v>1814</v>
      </c>
      <c r="C14" t="s">
        <v>266</v>
      </c>
      <c r="D14" t="s">
        <v>1813</v>
      </c>
      <c r="E14" t="s">
        <v>3287</v>
      </c>
      <c r="F14" t="s">
        <v>3953</v>
      </c>
      <c r="G14" t="s">
        <v>3576</v>
      </c>
      <c r="H14" t="s">
        <v>1815</v>
      </c>
      <c r="I14" t="s">
        <v>294</v>
      </c>
      <c r="J14" t="s">
        <v>1816</v>
      </c>
      <c r="K14" t="s">
        <v>1265</v>
      </c>
      <c r="L14" t="s">
        <v>1817</v>
      </c>
      <c r="M14" t="s">
        <v>1441</v>
      </c>
      <c r="N14" t="s">
        <v>3881</v>
      </c>
      <c r="O14" t="s">
        <v>1390</v>
      </c>
      <c r="P14" t="s">
        <v>3830</v>
      </c>
      <c r="Q14" t="s">
        <v>449</v>
      </c>
      <c r="R14" t="s">
        <v>1818</v>
      </c>
      <c r="S14" t="s">
        <v>723</v>
      </c>
      <c r="T14" t="s">
        <v>1819</v>
      </c>
      <c r="U14" t="s">
        <v>1518</v>
      </c>
      <c r="V14" t="s">
        <v>1820</v>
      </c>
      <c r="W14" t="s">
        <v>1659</v>
      </c>
      <c r="X14" t="s">
        <v>1821</v>
      </c>
      <c r="Y14" t="s">
        <v>1674</v>
      </c>
      <c r="Z14" t="s">
        <v>1822</v>
      </c>
      <c r="AC14" t="s">
        <v>265</v>
      </c>
      <c r="AD14" t="s">
        <v>1823</v>
      </c>
      <c r="AE14" t="s">
        <v>265</v>
      </c>
      <c r="AF14" t="s">
        <v>1823</v>
      </c>
    </row>
    <row r="15" spans="2:37" x14ac:dyDescent="0.2">
      <c r="B15" t="s">
        <v>1824</v>
      </c>
      <c r="C15" t="s">
        <v>265</v>
      </c>
      <c r="D15" t="s">
        <v>1823</v>
      </c>
      <c r="E15" t="s">
        <v>434</v>
      </c>
      <c r="F15" t="s">
        <v>3954</v>
      </c>
      <c r="G15" t="s">
        <v>279</v>
      </c>
      <c r="H15" t="s">
        <v>1825</v>
      </c>
      <c r="I15" t="s">
        <v>295</v>
      </c>
      <c r="J15" t="s">
        <v>1826</v>
      </c>
      <c r="K15" t="s">
        <v>1266</v>
      </c>
      <c r="L15" t="s">
        <v>1827</v>
      </c>
      <c r="M15" t="s">
        <v>1442</v>
      </c>
      <c r="N15" t="s">
        <v>3882</v>
      </c>
      <c r="O15" t="s">
        <v>1391</v>
      </c>
      <c r="P15" t="s">
        <v>3831</v>
      </c>
      <c r="Q15" t="s">
        <v>450</v>
      </c>
      <c r="R15" t="s">
        <v>1828</v>
      </c>
      <c r="S15" t="s">
        <v>724</v>
      </c>
      <c r="T15" t="s">
        <v>1829</v>
      </c>
      <c r="U15" t="s">
        <v>1519</v>
      </c>
      <c r="V15" t="s">
        <v>1830</v>
      </c>
      <c r="W15" t="s">
        <v>1660</v>
      </c>
      <c r="X15" t="s">
        <v>1831</v>
      </c>
      <c r="Y15" t="s">
        <v>1675</v>
      </c>
      <c r="Z15" t="s">
        <v>1832</v>
      </c>
      <c r="AC15" t="s">
        <v>264</v>
      </c>
      <c r="AD15" t="s">
        <v>1833</v>
      </c>
      <c r="AE15" t="s">
        <v>264</v>
      </c>
      <c r="AF15" t="s">
        <v>1833</v>
      </c>
    </row>
    <row r="16" spans="2:37" x14ac:dyDescent="0.2">
      <c r="B16" t="s">
        <v>1834</v>
      </c>
      <c r="C16" t="s">
        <v>264</v>
      </c>
      <c r="D16" t="s">
        <v>1833</v>
      </c>
      <c r="E16" t="s">
        <v>3288</v>
      </c>
      <c r="F16" t="s">
        <v>3955</v>
      </c>
      <c r="G16" t="s">
        <v>287</v>
      </c>
      <c r="H16" t="s">
        <v>1835</v>
      </c>
      <c r="I16" t="s">
        <v>296</v>
      </c>
      <c r="J16" t="s">
        <v>1836</v>
      </c>
      <c r="K16" t="s">
        <v>1267</v>
      </c>
      <c r="L16" t="s">
        <v>1837</v>
      </c>
      <c r="M16" t="s">
        <v>1443</v>
      </c>
      <c r="N16" t="s">
        <v>3883</v>
      </c>
      <c r="O16" t="s">
        <v>1392</v>
      </c>
      <c r="P16" t="s">
        <v>3832</v>
      </c>
      <c r="Q16" t="s">
        <v>451</v>
      </c>
      <c r="R16" t="s">
        <v>1838</v>
      </c>
      <c r="S16" t="s">
        <v>725</v>
      </c>
      <c r="T16" t="s">
        <v>1839</v>
      </c>
      <c r="U16" t="s">
        <v>1520</v>
      </c>
      <c r="V16" t="s">
        <v>1840</v>
      </c>
      <c r="W16" t="s">
        <v>1661</v>
      </c>
      <c r="X16" t="s">
        <v>1841</v>
      </c>
      <c r="Y16" t="s">
        <v>1676</v>
      </c>
      <c r="Z16" t="s">
        <v>1842</v>
      </c>
      <c r="AC16" t="s">
        <v>263</v>
      </c>
      <c r="AD16" t="s">
        <v>1843</v>
      </c>
      <c r="AE16" t="s">
        <v>263</v>
      </c>
      <c r="AF16" t="s">
        <v>1843</v>
      </c>
    </row>
    <row r="17" spans="2:32" x14ac:dyDescent="0.2">
      <c r="B17" t="s">
        <v>1844</v>
      </c>
      <c r="C17" t="s">
        <v>263</v>
      </c>
      <c r="D17" t="s">
        <v>1843</v>
      </c>
      <c r="E17" t="s">
        <v>3289</v>
      </c>
      <c r="F17" t="s">
        <v>1845</v>
      </c>
      <c r="G17" t="s">
        <v>3577</v>
      </c>
      <c r="H17" t="s">
        <v>1846</v>
      </c>
      <c r="I17" t="s">
        <v>297</v>
      </c>
      <c r="J17" t="s">
        <v>1847</v>
      </c>
      <c r="K17" t="s">
        <v>1268</v>
      </c>
      <c r="L17" t="s">
        <v>1848</v>
      </c>
      <c r="M17" t="s">
        <v>1444</v>
      </c>
      <c r="N17" t="s">
        <v>3884</v>
      </c>
      <c r="O17" t="s">
        <v>1393</v>
      </c>
      <c r="P17" t="s">
        <v>3833</v>
      </c>
      <c r="Q17" t="s">
        <v>452</v>
      </c>
      <c r="R17" t="s">
        <v>1849</v>
      </c>
      <c r="S17" t="s">
        <v>726</v>
      </c>
      <c r="T17" t="s">
        <v>1850</v>
      </c>
      <c r="U17" t="s">
        <v>1521</v>
      </c>
      <c r="V17" t="s">
        <v>1851</v>
      </c>
      <c r="W17" t="s">
        <v>1662</v>
      </c>
      <c r="X17" t="s">
        <v>1852</v>
      </c>
      <c r="Y17" t="s">
        <v>1677</v>
      </c>
      <c r="Z17" t="s">
        <v>1853</v>
      </c>
      <c r="AC17" t="s">
        <v>262</v>
      </c>
      <c r="AD17" t="s">
        <v>1854</v>
      </c>
      <c r="AE17" t="s">
        <v>262</v>
      </c>
      <c r="AF17" t="s">
        <v>1854</v>
      </c>
    </row>
    <row r="18" spans="2:32" x14ac:dyDescent="0.2">
      <c r="B18" t="s">
        <v>1855</v>
      </c>
      <c r="C18" t="s">
        <v>262</v>
      </c>
      <c r="D18" t="s">
        <v>1854</v>
      </c>
      <c r="E18" t="s">
        <v>433</v>
      </c>
      <c r="F18" t="s">
        <v>3956</v>
      </c>
      <c r="G18" t="s">
        <v>3578</v>
      </c>
      <c r="H18" t="s">
        <v>1856</v>
      </c>
      <c r="I18" t="s">
        <v>3579</v>
      </c>
      <c r="J18" t="s">
        <v>1857</v>
      </c>
      <c r="K18" t="s">
        <v>1269</v>
      </c>
      <c r="L18" t="s">
        <v>1858</v>
      </c>
      <c r="M18" t="s">
        <v>1445</v>
      </c>
      <c r="N18" t="s">
        <v>3885</v>
      </c>
      <c r="O18" t="s">
        <v>1394</v>
      </c>
      <c r="P18" t="s">
        <v>3834</v>
      </c>
      <c r="Q18" t="s">
        <v>453</v>
      </c>
      <c r="R18" t="s">
        <v>1859</v>
      </c>
      <c r="S18" t="s">
        <v>727</v>
      </c>
      <c r="T18" t="s">
        <v>1860</v>
      </c>
      <c r="U18" t="s">
        <v>1522</v>
      </c>
      <c r="V18" t="s">
        <v>1861</v>
      </c>
      <c r="W18" t="s">
        <v>1663</v>
      </c>
      <c r="X18" t="s">
        <v>1862</v>
      </c>
      <c r="Y18" t="s">
        <v>1678</v>
      </c>
      <c r="Z18" t="s">
        <v>1863</v>
      </c>
      <c r="AC18" t="s">
        <v>261</v>
      </c>
      <c r="AD18" t="s">
        <v>1864</v>
      </c>
      <c r="AE18" t="s">
        <v>261</v>
      </c>
      <c r="AF18" t="s">
        <v>1864</v>
      </c>
    </row>
    <row r="19" spans="2:32" x14ac:dyDescent="0.2">
      <c r="B19" t="s">
        <v>1865</v>
      </c>
      <c r="C19" t="s">
        <v>261</v>
      </c>
      <c r="D19" t="s">
        <v>1864</v>
      </c>
      <c r="E19" t="s">
        <v>3290</v>
      </c>
      <c r="F19" t="s">
        <v>3957</v>
      </c>
      <c r="G19" t="s">
        <v>3580</v>
      </c>
      <c r="H19" t="s">
        <v>1866</v>
      </c>
      <c r="I19" t="s">
        <v>3581</v>
      </c>
      <c r="J19" t="s">
        <v>1867</v>
      </c>
      <c r="K19" t="s">
        <v>1270</v>
      </c>
      <c r="L19" t="s">
        <v>1868</v>
      </c>
      <c r="M19" t="s">
        <v>1446</v>
      </c>
      <c r="N19" t="s">
        <v>3886</v>
      </c>
      <c r="O19" t="s">
        <v>1395</v>
      </c>
      <c r="P19" t="s">
        <v>3835</v>
      </c>
      <c r="Q19" t="s">
        <v>454</v>
      </c>
      <c r="R19" t="s">
        <v>1869</v>
      </c>
      <c r="S19" t="s">
        <v>728</v>
      </c>
      <c r="T19" t="s">
        <v>1870</v>
      </c>
      <c r="U19" t="s">
        <v>1523</v>
      </c>
      <c r="V19" t="s">
        <v>1871</v>
      </c>
      <c r="W19" t="s">
        <v>1664</v>
      </c>
      <c r="X19" t="s">
        <v>1872</v>
      </c>
      <c r="Y19" t="s">
        <v>1679</v>
      </c>
      <c r="Z19" t="s">
        <v>1873</v>
      </c>
      <c r="AC19" t="s">
        <v>260</v>
      </c>
      <c r="AD19" t="s">
        <v>1874</v>
      </c>
      <c r="AE19" t="s">
        <v>260</v>
      </c>
      <c r="AF19" t="s">
        <v>1874</v>
      </c>
    </row>
    <row r="20" spans="2:32" x14ac:dyDescent="0.2">
      <c r="C20" t="s">
        <v>260</v>
      </c>
      <c r="D20" t="s">
        <v>1874</v>
      </c>
      <c r="E20" t="s">
        <v>432</v>
      </c>
      <c r="F20" t="s">
        <v>1875</v>
      </c>
      <c r="G20" t="s">
        <v>3582</v>
      </c>
      <c r="H20" t="s">
        <v>1876</v>
      </c>
      <c r="I20" t="s">
        <v>3583</v>
      </c>
      <c r="J20" t="s">
        <v>1877</v>
      </c>
      <c r="K20" t="s">
        <v>1271</v>
      </c>
      <c r="L20" t="s">
        <v>1878</v>
      </c>
      <c r="M20" t="s">
        <v>1447</v>
      </c>
      <c r="N20" t="s">
        <v>3887</v>
      </c>
      <c r="O20" t="s">
        <v>1396</v>
      </c>
      <c r="P20" t="s">
        <v>3836</v>
      </c>
      <c r="Q20" t="s">
        <v>455</v>
      </c>
      <c r="R20" t="s">
        <v>1879</v>
      </c>
      <c r="S20" t="s">
        <v>729</v>
      </c>
      <c r="T20" t="s">
        <v>1880</v>
      </c>
      <c r="U20" t="s">
        <v>1524</v>
      </c>
      <c r="V20" t="s">
        <v>1881</v>
      </c>
      <c r="AC20" t="s">
        <v>259</v>
      </c>
      <c r="AD20" t="s">
        <v>1882</v>
      </c>
      <c r="AE20" t="s">
        <v>259</v>
      </c>
      <c r="AF20" t="s">
        <v>1882</v>
      </c>
    </row>
    <row r="21" spans="2:32" x14ac:dyDescent="0.2">
      <c r="C21" t="s">
        <v>259</v>
      </c>
      <c r="D21" t="s">
        <v>1882</v>
      </c>
      <c r="E21" t="s">
        <v>431</v>
      </c>
      <c r="F21" t="s">
        <v>1883</v>
      </c>
      <c r="G21" t="s">
        <v>3584</v>
      </c>
      <c r="H21" t="s">
        <v>1884</v>
      </c>
      <c r="I21" t="s">
        <v>3585</v>
      </c>
      <c r="J21" t="s">
        <v>1885</v>
      </c>
      <c r="K21" t="s">
        <v>1272</v>
      </c>
      <c r="L21" t="s">
        <v>1886</v>
      </c>
      <c r="M21" t="s">
        <v>1448</v>
      </c>
      <c r="N21" t="s">
        <v>3888</v>
      </c>
      <c r="O21" t="s">
        <v>1397</v>
      </c>
      <c r="P21" t="s">
        <v>3837</v>
      </c>
      <c r="Q21" t="s">
        <v>456</v>
      </c>
      <c r="R21" t="s">
        <v>1887</v>
      </c>
      <c r="S21" t="s">
        <v>730</v>
      </c>
      <c r="T21" t="s">
        <v>1888</v>
      </c>
      <c r="U21" t="s">
        <v>1525</v>
      </c>
      <c r="V21" t="s">
        <v>1889</v>
      </c>
      <c r="AC21" t="s">
        <v>258</v>
      </c>
      <c r="AD21" t="s">
        <v>1890</v>
      </c>
      <c r="AE21" t="s">
        <v>258</v>
      </c>
      <c r="AF21" t="s">
        <v>1890</v>
      </c>
    </row>
    <row r="22" spans="2:32" x14ac:dyDescent="0.2">
      <c r="C22" t="s">
        <v>258</v>
      </c>
      <c r="D22" t="s">
        <v>1890</v>
      </c>
      <c r="E22" t="s">
        <v>3291</v>
      </c>
      <c r="F22" t="s">
        <v>1891</v>
      </c>
      <c r="G22" t="s">
        <v>3586</v>
      </c>
      <c r="H22" t="s">
        <v>1892</v>
      </c>
      <c r="I22" t="s">
        <v>298</v>
      </c>
      <c r="J22" t="s">
        <v>1893</v>
      </c>
      <c r="K22" t="s">
        <v>1273</v>
      </c>
      <c r="L22" t="s">
        <v>1894</v>
      </c>
      <c r="M22" t="s">
        <v>1449</v>
      </c>
      <c r="N22" t="s">
        <v>3889</v>
      </c>
      <c r="O22" t="s">
        <v>1398</v>
      </c>
      <c r="P22" t="s">
        <v>3838</v>
      </c>
      <c r="Q22" t="s">
        <v>457</v>
      </c>
      <c r="R22" t="s">
        <v>1895</v>
      </c>
      <c r="S22" t="s">
        <v>731</v>
      </c>
      <c r="T22" t="s">
        <v>1896</v>
      </c>
      <c r="U22" t="s">
        <v>1526</v>
      </c>
      <c r="V22" t="s">
        <v>1897</v>
      </c>
      <c r="AC22" t="s">
        <v>257</v>
      </c>
      <c r="AD22" t="s">
        <v>1898</v>
      </c>
      <c r="AE22" t="s">
        <v>257</v>
      </c>
      <c r="AF22" t="s">
        <v>1898</v>
      </c>
    </row>
    <row r="23" spans="2:32" x14ac:dyDescent="0.2">
      <c r="C23" t="s">
        <v>257</v>
      </c>
      <c r="D23" t="s">
        <v>1898</v>
      </c>
      <c r="E23" t="s">
        <v>3292</v>
      </c>
      <c r="F23" t="s">
        <v>1899</v>
      </c>
      <c r="G23" t="s">
        <v>3587</v>
      </c>
      <c r="H23" t="s">
        <v>1900</v>
      </c>
      <c r="I23" t="s">
        <v>299</v>
      </c>
      <c r="J23" t="s">
        <v>1901</v>
      </c>
      <c r="K23" t="s">
        <v>1274</v>
      </c>
      <c r="L23" t="s">
        <v>1902</v>
      </c>
      <c r="M23" t="s">
        <v>1450</v>
      </c>
      <c r="N23" t="s">
        <v>3890</v>
      </c>
      <c r="O23" t="s">
        <v>1399</v>
      </c>
      <c r="P23" t="s">
        <v>3839</v>
      </c>
      <c r="Q23" t="s">
        <v>458</v>
      </c>
      <c r="R23" t="s">
        <v>1903</v>
      </c>
      <c r="S23" t="s">
        <v>732</v>
      </c>
      <c r="T23" t="s">
        <v>1904</v>
      </c>
      <c r="U23" t="s">
        <v>1527</v>
      </c>
      <c r="V23" t="s">
        <v>1905</v>
      </c>
      <c r="AC23" t="s">
        <v>256</v>
      </c>
      <c r="AD23" t="s">
        <v>1906</v>
      </c>
      <c r="AE23" t="s">
        <v>256</v>
      </c>
      <c r="AF23" t="s">
        <v>1906</v>
      </c>
    </row>
    <row r="24" spans="2:32" x14ac:dyDescent="0.2">
      <c r="C24" t="s">
        <v>256</v>
      </c>
      <c r="D24" t="s">
        <v>1906</v>
      </c>
      <c r="E24" t="s">
        <v>430</v>
      </c>
      <c r="F24" t="s">
        <v>3958</v>
      </c>
      <c r="G24" t="s">
        <v>280</v>
      </c>
      <c r="H24" t="s">
        <v>1907</v>
      </c>
      <c r="I24" t="s">
        <v>3588</v>
      </c>
      <c r="J24" t="s">
        <v>1908</v>
      </c>
      <c r="K24" t="s">
        <v>1275</v>
      </c>
      <c r="L24" t="s">
        <v>1909</v>
      </c>
      <c r="M24" t="s">
        <v>1451</v>
      </c>
      <c r="N24" t="s">
        <v>3891</v>
      </c>
      <c r="O24" t="s">
        <v>1400</v>
      </c>
      <c r="P24" t="s">
        <v>3840</v>
      </c>
      <c r="Q24" t="s">
        <v>459</v>
      </c>
      <c r="R24" t="s">
        <v>1910</v>
      </c>
      <c r="S24" t="s">
        <v>733</v>
      </c>
      <c r="T24" t="s">
        <v>1911</v>
      </c>
      <c r="U24" t="s">
        <v>1528</v>
      </c>
      <c r="V24" t="s">
        <v>1912</v>
      </c>
      <c r="AC24" t="s">
        <v>255</v>
      </c>
      <c r="AD24" t="s">
        <v>1913</v>
      </c>
      <c r="AE24" t="s">
        <v>255</v>
      </c>
      <c r="AF24" t="s">
        <v>1913</v>
      </c>
    </row>
    <row r="25" spans="2:32" x14ac:dyDescent="0.2">
      <c r="C25" t="s">
        <v>255</v>
      </c>
      <c r="D25" t="s">
        <v>1913</v>
      </c>
      <c r="E25" t="s">
        <v>429</v>
      </c>
      <c r="F25" t="s">
        <v>3959</v>
      </c>
      <c r="G25" t="s">
        <v>3589</v>
      </c>
      <c r="H25" t="s">
        <v>1914</v>
      </c>
      <c r="I25" t="s">
        <v>3590</v>
      </c>
      <c r="J25" t="s">
        <v>1915</v>
      </c>
      <c r="K25" t="s">
        <v>1276</v>
      </c>
      <c r="L25" t="s">
        <v>1916</v>
      </c>
      <c r="M25" t="s">
        <v>1452</v>
      </c>
      <c r="N25" t="s">
        <v>3892</v>
      </c>
      <c r="O25" t="s">
        <v>1401</v>
      </c>
      <c r="P25" t="s">
        <v>3841</v>
      </c>
      <c r="Q25" t="s">
        <v>460</v>
      </c>
      <c r="R25" t="s">
        <v>1917</v>
      </c>
      <c r="S25" t="s">
        <v>734</v>
      </c>
      <c r="T25" t="s">
        <v>1918</v>
      </c>
      <c r="U25" t="s">
        <v>1529</v>
      </c>
      <c r="V25" t="s">
        <v>1919</v>
      </c>
      <c r="AC25" t="s">
        <v>254</v>
      </c>
      <c r="AD25" t="s">
        <v>1920</v>
      </c>
      <c r="AE25" t="s">
        <v>254</v>
      </c>
      <c r="AF25" t="s">
        <v>1920</v>
      </c>
    </row>
    <row r="26" spans="2:32" x14ac:dyDescent="0.2">
      <c r="C26" t="s">
        <v>254</v>
      </c>
      <c r="D26" t="s">
        <v>1920</v>
      </c>
      <c r="E26" t="s">
        <v>428</v>
      </c>
      <c r="F26" t="s">
        <v>1921</v>
      </c>
      <c r="G26" t="s">
        <v>3591</v>
      </c>
      <c r="H26" t="s">
        <v>1922</v>
      </c>
      <c r="I26" t="s">
        <v>3592</v>
      </c>
      <c r="J26" t="s">
        <v>1923</v>
      </c>
      <c r="K26" t="s">
        <v>1277</v>
      </c>
      <c r="L26" t="s">
        <v>1924</v>
      </c>
      <c r="M26" t="s">
        <v>1453</v>
      </c>
      <c r="N26" t="s">
        <v>3893</v>
      </c>
      <c r="O26" t="s">
        <v>1402</v>
      </c>
      <c r="P26" t="s">
        <v>3842</v>
      </c>
      <c r="Q26" t="s">
        <v>461</v>
      </c>
      <c r="R26" t="s">
        <v>1925</v>
      </c>
      <c r="S26" t="s">
        <v>735</v>
      </c>
      <c r="T26" t="s">
        <v>1926</v>
      </c>
      <c r="U26" t="s">
        <v>1530</v>
      </c>
      <c r="V26" t="s">
        <v>1927</v>
      </c>
      <c r="AC26" t="s">
        <v>253</v>
      </c>
      <c r="AD26" t="s">
        <v>1928</v>
      </c>
      <c r="AE26" t="s">
        <v>253</v>
      </c>
      <c r="AF26" t="s">
        <v>1928</v>
      </c>
    </row>
    <row r="27" spans="2:32" x14ac:dyDescent="0.2">
      <c r="C27" t="s">
        <v>253</v>
      </c>
      <c r="D27" t="s">
        <v>1928</v>
      </c>
      <c r="E27" t="s">
        <v>3293</v>
      </c>
      <c r="F27" t="s">
        <v>1929</v>
      </c>
      <c r="G27" t="s">
        <v>281</v>
      </c>
      <c r="H27" t="s">
        <v>1930</v>
      </c>
      <c r="I27" t="s">
        <v>3593</v>
      </c>
      <c r="J27" t="s">
        <v>1931</v>
      </c>
      <c r="K27" t="s">
        <v>1278</v>
      </c>
      <c r="L27" t="s">
        <v>1932</v>
      </c>
      <c r="M27" t="s">
        <v>1454</v>
      </c>
      <c r="N27" t="s">
        <v>3894</v>
      </c>
      <c r="O27" t="s">
        <v>1403</v>
      </c>
      <c r="P27" t="s">
        <v>3843</v>
      </c>
      <c r="Q27" t="s">
        <v>462</v>
      </c>
      <c r="R27" t="s">
        <v>1933</v>
      </c>
      <c r="S27" t="s">
        <v>736</v>
      </c>
      <c r="T27" t="s">
        <v>1934</v>
      </c>
      <c r="U27" t="s">
        <v>1531</v>
      </c>
      <c r="V27" t="s">
        <v>1935</v>
      </c>
      <c r="AC27" t="s">
        <v>252</v>
      </c>
      <c r="AD27" t="s">
        <v>1936</v>
      </c>
      <c r="AE27" t="s">
        <v>252</v>
      </c>
      <c r="AF27" t="s">
        <v>1936</v>
      </c>
    </row>
    <row r="28" spans="2:32" x14ac:dyDescent="0.2">
      <c r="C28" t="s">
        <v>252</v>
      </c>
      <c r="D28" t="s">
        <v>1936</v>
      </c>
      <c r="E28" t="s">
        <v>427</v>
      </c>
      <c r="F28" t="s">
        <v>1937</v>
      </c>
      <c r="G28" t="s">
        <v>3594</v>
      </c>
      <c r="H28" t="s">
        <v>1938</v>
      </c>
      <c r="I28" t="s">
        <v>3595</v>
      </c>
      <c r="J28" t="s">
        <v>1939</v>
      </c>
      <c r="K28" t="s">
        <v>1279</v>
      </c>
      <c r="L28" t="s">
        <v>1940</v>
      </c>
      <c r="M28" t="s">
        <v>1455</v>
      </c>
      <c r="N28" t="s">
        <v>3895</v>
      </c>
      <c r="O28" t="s">
        <v>1404</v>
      </c>
      <c r="P28" t="s">
        <v>3844</v>
      </c>
      <c r="Q28" t="s">
        <v>463</v>
      </c>
      <c r="R28" t="s">
        <v>1941</v>
      </c>
      <c r="S28" t="s">
        <v>737</v>
      </c>
      <c r="T28" t="s">
        <v>1942</v>
      </c>
      <c r="U28" t="s">
        <v>1532</v>
      </c>
      <c r="V28" t="s">
        <v>1943</v>
      </c>
      <c r="AC28" t="s">
        <v>251</v>
      </c>
      <c r="AD28" t="s">
        <v>1944</v>
      </c>
      <c r="AE28" t="s">
        <v>251</v>
      </c>
      <c r="AF28" t="s">
        <v>1944</v>
      </c>
    </row>
    <row r="29" spans="2:32" x14ac:dyDescent="0.2">
      <c r="C29" t="s">
        <v>251</v>
      </c>
      <c r="D29" t="s">
        <v>1944</v>
      </c>
      <c r="E29" t="s">
        <v>3294</v>
      </c>
      <c r="F29" t="s">
        <v>1945</v>
      </c>
      <c r="G29" t="s">
        <v>3596</v>
      </c>
      <c r="H29" t="s">
        <v>1946</v>
      </c>
      <c r="I29" t="s">
        <v>300</v>
      </c>
      <c r="J29" t="s">
        <v>1947</v>
      </c>
      <c r="K29" t="s">
        <v>1280</v>
      </c>
      <c r="L29" t="s">
        <v>1948</v>
      </c>
      <c r="M29" t="s">
        <v>1456</v>
      </c>
      <c r="N29" t="s">
        <v>3896</v>
      </c>
      <c r="O29" t="s">
        <v>1405</v>
      </c>
      <c r="P29" t="s">
        <v>3845</v>
      </c>
      <c r="Q29" t="s">
        <v>464</v>
      </c>
      <c r="R29" t="s">
        <v>1949</v>
      </c>
      <c r="S29" t="s">
        <v>738</v>
      </c>
      <c r="T29" t="s">
        <v>1950</v>
      </c>
      <c r="U29" t="s">
        <v>1533</v>
      </c>
      <c r="V29" t="s">
        <v>1951</v>
      </c>
      <c r="AC29" t="s">
        <v>250</v>
      </c>
      <c r="AD29" t="s">
        <v>1952</v>
      </c>
      <c r="AE29" t="s">
        <v>250</v>
      </c>
      <c r="AF29" t="s">
        <v>1952</v>
      </c>
    </row>
    <row r="30" spans="2:32" x14ac:dyDescent="0.2">
      <c r="C30" t="s">
        <v>250</v>
      </c>
      <c r="D30" t="s">
        <v>1952</v>
      </c>
      <c r="E30" t="s">
        <v>3295</v>
      </c>
      <c r="F30" t="s">
        <v>3960</v>
      </c>
      <c r="G30" t="s">
        <v>3597</v>
      </c>
      <c r="H30" t="s">
        <v>1953</v>
      </c>
      <c r="I30" t="s">
        <v>3598</v>
      </c>
      <c r="J30" t="s">
        <v>1954</v>
      </c>
      <c r="K30" t="s">
        <v>1281</v>
      </c>
      <c r="L30" t="s">
        <v>3763</v>
      </c>
      <c r="M30" t="s">
        <v>1457</v>
      </c>
      <c r="N30" t="s">
        <v>3897</v>
      </c>
      <c r="O30" t="s">
        <v>1406</v>
      </c>
      <c r="P30" t="s">
        <v>3846</v>
      </c>
      <c r="Q30" t="s">
        <v>465</v>
      </c>
      <c r="R30" t="s">
        <v>1955</v>
      </c>
      <c r="S30" t="s">
        <v>739</v>
      </c>
      <c r="T30" t="s">
        <v>1956</v>
      </c>
      <c r="U30" t="s">
        <v>1534</v>
      </c>
      <c r="V30" t="s">
        <v>1957</v>
      </c>
      <c r="AC30" t="s">
        <v>249</v>
      </c>
      <c r="AD30" t="s">
        <v>1958</v>
      </c>
      <c r="AE30" t="s">
        <v>249</v>
      </c>
      <c r="AF30" t="s">
        <v>1958</v>
      </c>
    </row>
    <row r="31" spans="2:32" x14ac:dyDescent="0.2">
      <c r="C31" t="s">
        <v>249</v>
      </c>
      <c r="D31" t="s">
        <v>1958</v>
      </c>
      <c r="E31" t="s">
        <v>3296</v>
      </c>
      <c r="F31" t="s">
        <v>1959</v>
      </c>
      <c r="G31" t="s">
        <v>3599</v>
      </c>
      <c r="H31" t="s">
        <v>1960</v>
      </c>
      <c r="I31" t="s">
        <v>3600</v>
      </c>
      <c r="J31" t="s">
        <v>1961</v>
      </c>
      <c r="K31" t="s">
        <v>1282</v>
      </c>
      <c r="L31" t="s">
        <v>1962</v>
      </c>
      <c r="M31" t="s">
        <v>1458</v>
      </c>
      <c r="N31" t="s">
        <v>3898</v>
      </c>
      <c r="O31" t="s">
        <v>1407</v>
      </c>
      <c r="P31" t="s">
        <v>3847</v>
      </c>
      <c r="Q31" t="s">
        <v>466</v>
      </c>
      <c r="R31" t="s">
        <v>1963</v>
      </c>
      <c r="S31" t="s">
        <v>740</v>
      </c>
      <c r="T31" t="s">
        <v>1964</v>
      </c>
      <c r="U31" t="s">
        <v>1535</v>
      </c>
      <c r="V31" t="s">
        <v>1965</v>
      </c>
      <c r="AC31" t="s">
        <v>248</v>
      </c>
      <c r="AD31" t="s">
        <v>1966</v>
      </c>
      <c r="AE31" t="s">
        <v>248</v>
      </c>
      <c r="AF31" t="s">
        <v>1966</v>
      </c>
    </row>
    <row r="32" spans="2:32" x14ac:dyDescent="0.2">
      <c r="C32" t="s">
        <v>248</v>
      </c>
      <c r="D32" t="s">
        <v>1966</v>
      </c>
      <c r="E32" t="s">
        <v>426</v>
      </c>
      <c r="F32" t="s">
        <v>3961</v>
      </c>
      <c r="G32" t="s">
        <v>282</v>
      </c>
      <c r="H32" t="s">
        <v>1967</v>
      </c>
      <c r="I32" t="s">
        <v>3601</v>
      </c>
      <c r="J32" t="s">
        <v>1968</v>
      </c>
      <c r="K32" t="s">
        <v>1283</v>
      </c>
      <c r="L32" t="s">
        <v>1969</v>
      </c>
      <c r="M32" t="s">
        <v>1503</v>
      </c>
      <c r="N32" t="s">
        <v>3899</v>
      </c>
      <c r="O32" t="s">
        <v>1408</v>
      </c>
      <c r="P32" t="s">
        <v>3848</v>
      </c>
      <c r="Q32" t="s">
        <v>1506</v>
      </c>
      <c r="R32" t="s">
        <v>1970</v>
      </c>
      <c r="S32" t="s">
        <v>741</v>
      </c>
      <c r="T32" t="s">
        <v>1971</v>
      </c>
      <c r="U32" t="s">
        <v>1536</v>
      </c>
      <c r="V32" t="s">
        <v>1972</v>
      </c>
      <c r="AC32" t="s">
        <v>247</v>
      </c>
      <c r="AD32" t="s">
        <v>1973</v>
      </c>
      <c r="AE32" t="s">
        <v>247</v>
      </c>
      <c r="AF32" t="s">
        <v>1973</v>
      </c>
    </row>
    <row r="33" spans="3:32" x14ac:dyDescent="0.2">
      <c r="C33" t="s">
        <v>247</v>
      </c>
      <c r="D33" t="s">
        <v>1973</v>
      </c>
      <c r="E33" t="s">
        <v>425</v>
      </c>
      <c r="F33" t="s">
        <v>3962</v>
      </c>
      <c r="G33" t="s">
        <v>288</v>
      </c>
      <c r="H33" t="s">
        <v>1974</v>
      </c>
      <c r="I33" t="s">
        <v>3602</v>
      </c>
      <c r="J33" t="s">
        <v>1975</v>
      </c>
      <c r="K33" t="s">
        <v>1284</v>
      </c>
      <c r="L33" t="s">
        <v>1976</v>
      </c>
      <c r="M33" t="s">
        <v>1504</v>
      </c>
      <c r="N33" t="s">
        <v>3900</v>
      </c>
      <c r="O33" t="s">
        <v>1409</v>
      </c>
      <c r="P33" t="s">
        <v>3849</v>
      </c>
      <c r="Q33" t="s">
        <v>467</v>
      </c>
      <c r="R33" t="s">
        <v>1977</v>
      </c>
      <c r="S33" t="s">
        <v>742</v>
      </c>
      <c r="T33" t="s">
        <v>1978</v>
      </c>
      <c r="U33" t="s">
        <v>1537</v>
      </c>
      <c r="V33" t="s">
        <v>1979</v>
      </c>
      <c r="AC33" t="s">
        <v>246</v>
      </c>
      <c r="AD33" t="s">
        <v>1980</v>
      </c>
      <c r="AE33" t="s">
        <v>246</v>
      </c>
      <c r="AF33" t="s">
        <v>1980</v>
      </c>
    </row>
    <row r="34" spans="3:32" x14ac:dyDescent="0.2">
      <c r="C34" t="s">
        <v>246</v>
      </c>
      <c r="D34" t="s">
        <v>1980</v>
      </c>
      <c r="E34" t="s">
        <v>424</v>
      </c>
      <c r="F34" t="s">
        <v>3963</v>
      </c>
      <c r="G34" t="s">
        <v>3603</v>
      </c>
      <c r="H34" t="s">
        <v>1981</v>
      </c>
      <c r="I34" t="s">
        <v>301</v>
      </c>
      <c r="J34" t="s">
        <v>1982</v>
      </c>
      <c r="K34" t="s">
        <v>1285</v>
      </c>
      <c r="L34" t="s">
        <v>1983</v>
      </c>
      <c r="M34" t="s">
        <v>1505</v>
      </c>
      <c r="N34" t="s">
        <v>3901</v>
      </c>
      <c r="O34" t="s">
        <v>1410</v>
      </c>
      <c r="P34" t="s">
        <v>3850</v>
      </c>
      <c r="Q34" t="s">
        <v>468</v>
      </c>
      <c r="R34" t="s">
        <v>1984</v>
      </c>
      <c r="S34" t="s">
        <v>743</v>
      </c>
      <c r="T34" t="s">
        <v>1985</v>
      </c>
      <c r="U34" t="s">
        <v>1538</v>
      </c>
      <c r="V34" t="s">
        <v>1986</v>
      </c>
      <c r="AC34" t="s">
        <v>245</v>
      </c>
      <c r="AD34" t="s">
        <v>1987</v>
      </c>
      <c r="AE34" t="s">
        <v>245</v>
      </c>
      <c r="AF34" t="s">
        <v>1987</v>
      </c>
    </row>
    <row r="35" spans="3:32" x14ac:dyDescent="0.2">
      <c r="C35" t="s">
        <v>245</v>
      </c>
      <c r="D35" t="s">
        <v>1987</v>
      </c>
      <c r="E35" t="s">
        <v>3297</v>
      </c>
      <c r="F35" t="s">
        <v>3964</v>
      </c>
      <c r="G35" t="s">
        <v>3965</v>
      </c>
      <c r="H35" t="s">
        <v>1988</v>
      </c>
      <c r="I35" t="s">
        <v>3604</v>
      </c>
      <c r="J35" t="s">
        <v>1989</v>
      </c>
      <c r="K35" t="s">
        <v>1286</v>
      </c>
      <c r="L35" t="s">
        <v>1990</v>
      </c>
      <c r="M35" t="s">
        <v>1459</v>
      </c>
      <c r="N35" t="s">
        <v>3902</v>
      </c>
      <c r="O35" t="s">
        <v>1427</v>
      </c>
      <c r="P35" t="s">
        <v>3851</v>
      </c>
      <c r="Q35" t="s">
        <v>469</v>
      </c>
      <c r="R35" t="s">
        <v>1991</v>
      </c>
      <c r="S35" t="s">
        <v>744</v>
      </c>
      <c r="T35" t="s">
        <v>1992</v>
      </c>
      <c r="U35" t="s">
        <v>1539</v>
      </c>
      <c r="V35" t="s">
        <v>1993</v>
      </c>
      <c r="AC35" t="s">
        <v>244</v>
      </c>
      <c r="AD35" t="s">
        <v>1994</v>
      </c>
      <c r="AE35" t="s">
        <v>244</v>
      </c>
      <c r="AF35" t="s">
        <v>1994</v>
      </c>
    </row>
    <row r="36" spans="3:32" x14ac:dyDescent="0.2">
      <c r="C36" t="s">
        <v>244</v>
      </c>
      <c r="D36" t="s">
        <v>1994</v>
      </c>
      <c r="E36" t="s">
        <v>3298</v>
      </c>
      <c r="F36" t="s">
        <v>1995</v>
      </c>
      <c r="I36" t="s">
        <v>3605</v>
      </c>
      <c r="J36" t="s">
        <v>1996</v>
      </c>
      <c r="K36" t="s">
        <v>1287</v>
      </c>
      <c r="L36" t="s">
        <v>1997</v>
      </c>
      <c r="M36" t="s">
        <v>1460</v>
      </c>
      <c r="N36" t="s">
        <v>3903</v>
      </c>
      <c r="O36" t="s">
        <v>1428</v>
      </c>
      <c r="P36" t="s">
        <v>3852</v>
      </c>
      <c r="Q36" t="s">
        <v>470</v>
      </c>
      <c r="R36" t="s">
        <v>1998</v>
      </c>
      <c r="S36" t="s">
        <v>745</v>
      </c>
      <c r="T36" t="s">
        <v>1999</v>
      </c>
      <c r="U36" t="s">
        <v>1540</v>
      </c>
      <c r="V36" t="s">
        <v>2000</v>
      </c>
      <c r="AC36" t="s">
        <v>243</v>
      </c>
      <c r="AD36" t="s">
        <v>2001</v>
      </c>
      <c r="AE36" t="s">
        <v>243</v>
      </c>
      <c r="AF36" t="s">
        <v>2001</v>
      </c>
    </row>
    <row r="37" spans="3:32" x14ac:dyDescent="0.2">
      <c r="C37" t="s">
        <v>243</v>
      </c>
      <c r="D37" t="s">
        <v>2001</v>
      </c>
      <c r="E37" t="s">
        <v>3299</v>
      </c>
      <c r="F37" t="s">
        <v>3966</v>
      </c>
      <c r="I37" t="s">
        <v>3606</v>
      </c>
      <c r="J37" t="s">
        <v>2002</v>
      </c>
      <c r="K37" t="s">
        <v>1288</v>
      </c>
      <c r="L37" t="s">
        <v>2003</v>
      </c>
      <c r="M37" t="s">
        <v>1461</v>
      </c>
      <c r="N37" t="s">
        <v>3904</v>
      </c>
      <c r="O37" t="s">
        <v>1429</v>
      </c>
      <c r="P37" t="s">
        <v>3853</v>
      </c>
      <c r="Q37" t="s">
        <v>471</v>
      </c>
      <c r="R37" t="s">
        <v>2004</v>
      </c>
      <c r="S37" t="s">
        <v>746</v>
      </c>
      <c r="T37" t="s">
        <v>2005</v>
      </c>
      <c r="U37" t="s">
        <v>1541</v>
      </c>
      <c r="V37" t="s">
        <v>2006</v>
      </c>
      <c r="AC37" t="s">
        <v>242</v>
      </c>
      <c r="AD37" t="s">
        <v>2007</v>
      </c>
      <c r="AE37" t="s">
        <v>242</v>
      </c>
      <c r="AF37" t="s">
        <v>2007</v>
      </c>
    </row>
    <row r="38" spans="3:32" x14ac:dyDescent="0.2">
      <c r="C38" t="s">
        <v>242</v>
      </c>
      <c r="D38" t="s">
        <v>2007</v>
      </c>
      <c r="E38" t="s">
        <v>3300</v>
      </c>
      <c r="F38" t="s">
        <v>3967</v>
      </c>
      <c r="I38" t="s">
        <v>302</v>
      </c>
      <c r="J38" t="s">
        <v>2008</v>
      </c>
      <c r="K38" t="s">
        <v>1289</v>
      </c>
      <c r="L38" t="s">
        <v>3764</v>
      </c>
      <c r="M38" t="s">
        <v>1462</v>
      </c>
      <c r="N38" t="s">
        <v>3905</v>
      </c>
      <c r="O38" t="s">
        <v>1430</v>
      </c>
      <c r="P38" t="s">
        <v>3854</v>
      </c>
      <c r="Q38" t="s">
        <v>472</v>
      </c>
      <c r="R38" t="s">
        <v>2009</v>
      </c>
      <c r="S38" t="s">
        <v>747</v>
      </c>
      <c r="T38" t="s">
        <v>2010</v>
      </c>
      <c r="U38" t="s">
        <v>1542</v>
      </c>
      <c r="V38" t="s">
        <v>2011</v>
      </c>
      <c r="AC38" t="s">
        <v>241</v>
      </c>
      <c r="AD38" t="s">
        <v>2012</v>
      </c>
      <c r="AE38" t="s">
        <v>241</v>
      </c>
      <c r="AF38" t="s">
        <v>2012</v>
      </c>
    </row>
    <row r="39" spans="3:32" x14ac:dyDescent="0.2">
      <c r="C39" t="s">
        <v>241</v>
      </c>
      <c r="D39" t="s">
        <v>2012</v>
      </c>
      <c r="E39" t="s">
        <v>423</v>
      </c>
      <c r="F39" t="s">
        <v>2013</v>
      </c>
      <c r="K39" t="s">
        <v>1290</v>
      </c>
      <c r="L39" t="s">
        <v>3765</v>
      </c>
      <c r="M39" t="s">
        <v>1463</v>
      </c>
      <c r="N39" t="s">
        <v>3906</v>
      </c>
      <c r="O39" t="s">
        <v>1431</v>
      </c>
      <c r="P39" t="s">
        <v>3855</v>
      </c>
      <c r="Q39" t="s">
        <v>473</v>
      </c>
      <c r="R39" t="s">
        <v>2014</v>
      </c>
      <c r="S39" t="s">
        <v>748</v>
      </c>
      <c r="T39" t="s">
        <v>2015</v>
      </c>
      <c r="U39" t="s">
        <v>1543</v>
      </c>
      <c r="V39" t="s">
        <v>2016</v>
      </c>
      <c r="AC39" t="s">
        <v>240</v>
      </c>
      <c r="AD39" t="s">
        <v>2017</v>
      </c>
      <c r="AE39" t="s">
        <v>240</v>
      </c>
      <c r="AF39" t="s">
        <v>2017</v>
      </c>
    </row>
    <row r="40" spans="3:32" x14ac:dyDescent="0.2">
      <c r="C40" t="s">
        <v>240</v>
      </c>
      <c r="D40" t="s">
        <v>2017</v>
      </c>
      <c r="E40" t="s">
        <v>422</v>
      </c>
      <c r="F40" t="s">
        <v>3968</v>
      </c>
      <c r="K40" t="s">
        <v>1291</v>
      </c>
      <c r="L40" t="s">
        <v>2018</v>
      </c>
      <c r="M40" t="s">
        <v>1464</v>
      </c>
      <c r="N40" t="s">
        <v>3907</v>
      </c>
      <c r="O40" t="s">
        <v>1411</v>
      </c>
      <c r="P40" t="s">
        <v>3856</v>
      </c>
      <c r="Q40" t="s">
        <v>474</v>
      </c>
      <c r="R40" t="s">
        <v>2019</v>
      </c>
      <c r="S40" t="s">
        <v>749</v>
      </c>
      <c r="T40" t="s">
        <v>2020</v>
      </c>
      <c r="U40" t="s">
        <v>1544</v>
      </c>
      <c r="V40" t="s">
        <v>2021</v>
      </c>
      <c r="AC40" t="s">
        <v>239</v>
      </c>
      <c r="AD40" t="s">
        <v>2022</v>
      </c>
      <c r="AE40" t="s">
        <v>239</v>
      </c>
      <c r="AF40" t="s">
        <v>2022</v>
      </c>
    </row>
    <row r="41" spans="3:32" x14ac:dyDescent="0.2">
      <c r="C41" t="s">
        <v>239</v>
      </c>
      <c r="D41" t="s">
        <v>2022</v>
      </c>
      <c r="E41" t="s">
        <v>421</v>
      </c>
      <c r="F41" t="s">
        <v>3969</v>
      </c>
      <c r="K41" t="s">
        <v>1292</v>
      </c>
      <c r="L41" t="s">
        <v>2023</v>
      </c>
      <c r="M41" t="s">
        <v>1465</v>
      </c>
      <c r="N41" t="s">
        <v>3908</v>
      </c>
      <c r="O41" t="s">
        <v>1412</v>
      </c>
      <c r="P41" t="s">
        <v>3857</v>
      </c>
      <c r="Q41" t="s">
        <v>475</v>
      </c>
      <c r="R41" t="s">
        <v>2024</v>
      </c>
      <c r="S41" t="s">
        <v>750</v>
      </c>
      <c r="T41" t="s">
        <v>2025</v>
      </c>
      <c r="U41" t="s">
        <v>1545</v>
      </c>
      <c r="V41" t="s">
        <v>2026</v>
      </c>
      <c r="AC41" t="s">
        <v>238</v>
      </c>
      <c r="AD41" t="s">
        <v>2027</v>
      </c>
      <c r="AE41" t="s">
        <v>238</v>
      </c>
      <c r="AF41" t="s">
        <v>2027</v>
      </c>
    </row>
    <row r="42" spans="3:32" x14ac:dyDescent="0.2">
      <c r="C42" t="s">
        <v>238</v>
      </c>
      <c r="D42" t="s">
        <v>2027</v>
      </c>
      <c r="E42" t="s">
        <v>3301</v>
      </c>
      <c r="F42" t="s">
        <v>3970</v>
      </c>
      <c r="K42" t="s">
        <v>1293</v>
      </c>
      <c r="L42" t="s">
        <v>2028</v>
      </c>
      <c r="M42" t="s">
        <v>1466</v>
      </c>
      <c r="N42" t="s">
        <v>3909</v>
      </c>
      <c r="O42" t="s">
        <v>1413</v>
      </c>
      <c r="P42" t="s">
        <v>3858</v>
      </c>
      <c r="Q42" t="s">
        <v>476</v>
      </c>
      <c r="R42" t="s">
        <v>2029</v>
      </c>
      <c r="S42" t="s">
        <v>631</v>
      </c>
      <c r="T42" t="s">
        <v>2030</v>
      </c>
      <c r="U42" t="s">
        <v>1546</v>
      </c>
      <c r="V42" t="s">
        <v>2031</v>
      </c>
      <c r="AC42" t="s">
        <v>237</v>
      </c>
      <c r="AD42" t="s">
        <v>2032</v>
      </c>
      <c r="AE42" t="s">
        <v>237</v>
      </c>
      <c r="AF42" t="s">
        <v>2032</v>
      </c>
    </row>
    <row r="43" spans="3:32" x14ac:dyDescent="0.2">
      <c r="C43" t="s">
        <v>237</v>
      </c>
      <c r="D43" t="s">
        <v>2032</v>
      </c>
      <c r="E43" t="s">
        <v>420</v>
      </c>
      <c r="F43" t="s">
        <v>3971</v>
      </c>
      <c r="K43" t="s">
        <v>1294</v>
      </c>
      <c r="L43" t="s">
        <v>2033</v>
      </c>
      <c r="M43" t="s">
        <v>1467</v>
      </c>
      <c r="N43" t="s">
        <v>3910</v>
      </c>
      <c r="O43" t="s">
        <v>1414</v>
      </c>
      <c r="P43" t="s">
        <v>3859</v>
      </c>
      <c r="Q43" t="s">
        <v>477</v>
      </c>
      <c r="R43" t="s">
        <v>2034</v>
      </c>
      <c r="S43" t="s">
        <v>751</v>
      </c>
      <c r="T43" t="s">
        <v>2035</v>
      </c>
      <c r="U43" t="s">
        <v>1547</v>
      </c>
      <c r="V43" t="s">
        <v>2036</v>
      </c>
      <c r="AC43" t="s">
        <v>236</v>
      </c>
      <c r="AD43" t="s">
        <v>2037</v>
      </c>
      <c r="AE43" t="s">
        <v>236</v>
      </c>
      <c r="AF43" t="s">
        <v>2037</v>
      </c>
    </row>
    <row r="44" spans="3:32" x14ac:dyDescent="0.2">
      <c r="C44" t="s">
        <v>236</v>
      </c>
      <c r="D44" t="s">
        <v>2037</v>
      </c>
      <c r="E44" t="s">
        <v>419</v>
      </c>
      <c r="F44" t="s">
        <v>3972</v>
      </c>
      <c r="K44" t="s">
        <v>1295</v>
      </c>
      <c r="L44" t="s">
        <v>2038</v>
      </c>
      <c r="M44" t="s">
        <v>1468</v>
      </c>
      <c r="N44" t="s">
        <v>3911</v>
      </c>
      <c r="O44" t="s">
        <v>1415</v>
      </c>
      <c r="P44" t="s">
        <v>3860</v>
      </c>
      <c r="Q44" t="s">
        <v>478</v>
      </c>
      <c r="R44" t="s">
        <v>2039</v>
      </c>
      <c r="S44" t="s">
        <v>752</v>
      </c>
      <c r="T44" t="s">
        <v>2040</v>
      </c>
      <c r="U44" t="s">
        <v>1548</v>
      </c>
      <c r="V44" t="s">
        <v>2041</v>
      </c>
      <c r="AC44" t="s">
        <v>235</v>
      </c>
      <c r="AD44" t="s">
        <v>2042</v>
      </c>
      <c r="AE44" t="s">
        <v>235</v>
      </c>
      <c r="AF44" t="s">
        <v>2042</v>
      </c>
    </row>
    <row r="45" spans="3:32" x14ac:dyDescent="0.2">
      <c r="C45" t="s">
        <v>235</v>
      </c>
      <c r="D45" t="s">
        <v>2042</v>
      </c>
      <c r="E45" t="s">
        <v>418</v>
      </c>
      <c r="F45" t="s">
        <v>3973</v>
      </c>
      <c r="K45" t="s">
        <v>1296</v>
      </c>
      <c r="L45" t="s">
        <v>2043</v>
      </c>
      <c r="M45" t="s">
        <v>1469</v>
      </c>
      <c r="N45" t="s">
        <v>3912</v>
      </c>
      <c r="O45" t="s">
        <v>1416</v>
      </c>
      <c r="P45" t="s">
        <v>3861</v>
      </c>
      <c r="Q45" t="s">
        <v>479</v>
      </c>
      <c r="R45" t="s">
        <v>2044</v>
      </c>
      <c r="S45" t="s">
        <v>753</v>
      </c>
      <c r="T45" t="s">
        <v>2045</v>
      </c>
      <c r="U45" t="s">
        <v>1549</v>
      </c>
      <c r="V45" t="s">
        <v>2046</v>
      </c>
      <c r="AC45" t="s">
        <v>234</v>
      </c>
      <c r="AD45" t="s">
        <v>2047</v>
      </c>
      <c r="AE45" t="s">
        <v>234</v>
      </c>
      <c r="AF45" t="s">
        <v>2047</v>
      </c>
    </row>
    <row r="46" spans="3:32" x14ac:dyDescent="0.2">
      <c r="C46" t="s">
        <v>234</v>
      </c>
      <c r="D46" t="s">
        <v>2047</v>
      </c>
      <c r="E46" t="s">
        <v>417</v>
      </c>
      <c r="F46" t="s">
        <v>3974</v>
      </c>
      <c r="K46" t="s">
        <v>1297</v>
      </c>
      <c r="L46" t="s">
        <v>3766</v>
      </c>
      <c r="M46" t="s">
        <v>1470</v>
      </c>
      <c r="N46" t="s">
        <v>3913</v>
      </c>
      <c r="O46" t="s">
        <v>1422</v>
      </c>
      <c r="P46" t="s">
        <v>3862</v>
      </c>
      <c r="Q46" t="s">
        <v>480</v>
      </c>
      <c r="R46" t="s">
        <v>2048</v>
      </c>
      <c r="S46" t="s">
        <v>754</v>
      </c>
      <c r="T46" t="s">
        <v>2049</v>
      </c>
      <c r="U46" t="s">
        <v>1550</v>
      </c>
      <c r="V46" t="s">
        <v>2050</v>
      </c>
      <c r="AC46" t="s">
        <v>233</v>
      </c>
      <c r="AD46" t="s">
        <v>2051</v>
      </c>
      <c r="AE46" t="s">
        <v>233</v>
      </c>
      <c r="AF46" t="s">
        <v>2051</v>
      </c>
    </row>
    <row r="47" spans="3:32" x14ac:dyDescent="0.2">
      <c r="C47" t="s">
        <v>233</v>
      </c>
      <c r="D47" t="s">
        <v>2051</v>
      </c>
      <c r="E47" t="s">
        <v>416</v>
      </c>
      <c r="F47" t="s">
        <v>2052</v>
      </c>
      <c r="K47" t="s">
        <v>1298</v>
      </c>
      <c r="L47" t="s">
        <v>3767</v>
      </c>
      <c r="M47" t="s">
        <v>1471</v>
      </c>
      <c r="N47" t="s">
        <v>3914</v>
      </c>
      <c r="O47" t="s">
        <v>1423</v>
      </c>
      <c r="P47" t="s">
        <v>3863</v>
      </c>
      <c r="Q47" t="s">
        <v>481</v>
      </c>
      <c r="R47" t="s">
        <v>2053</v>
      </c>
      <c r="S47" t="s">
        <v>755</v>
      </c>
      <c r="T47" t="s">
        <v>2054</v>
      </c>
      <c r="U47" t="s">
        <v>1551</v>
      </c>
      <c r="V47" t="s">
        <v>2055</v>
      </c>
      <c r="AC47" t="s">
        <v>232</v>
      </c>
      <c r="AD47" t="s">
        <v>2056</v>
      </c>
      <c r="AE47" t="s">
        <v>232</v>
      </c>
      <c r="AF47" t="s">
        <v>2056</v>
      </c>
    </row>
    <row r="48" spans="3:32" x14ac:dyDescent="0.2">
      <c r="C48" t="s">
        <v>232</v>
      </c>
      <c r="D48" t="s">
        <v>2056</v>
      </c>
      <c r="E48" t="s">
        <v>3302</v>
      </c>
      <c r="F48" t="s">
        <v>2057</v>
      </c>
      <c r="K48" t="s">
        <v>1299</v>
      </c>
      <c r="L48" t="s">
        <v>2058</v>
      </c>
      <c r="M48" t="s">
        <v>1472</v>
      </c>
      <c r="N48" t="s">
        <v>3915</v>
      </c>
      <c r="O48" t="s">
        <v>1424</v>
      </c>
      <c r="P48" t="s">
        <v>3864</v>
      </c>
      <c r="Q48" t="s">
        <v>482</v>
      </c>
      <c r="R48" t="s">
        <v>2059</v>
      </c>
      <c r="S48" t="s">
        <v>756</v>
      </c>
      <c r="T48" t="s">
        <v>2060</v>
      </c>
      <c r="U48" t="s">
        <v>1552</v>
      </c>
      <c r="V48" t="s">
        <v>2061</v>
      </c>
      <c r="AC48" t="s">
        <v>231</v>
      </c>
      <c r="AD48" t="s">
        <v>2062</v>
      </c>
      <c r="AE48" t="s">
        <v>231</v>
      </c>
      <c r="AF48" t="s">
        <v>2062</v>
      </c>
    </row>
    <row r="49" spans="3:32" x14ac:dyDescent="0.2">
      <c r="C49" t="s">
        <v>231</v>
      </c>
      <c r="D49" t="s">
        <v>2062</v>
      </c>
      <c r="E49" t="s">
        <v>415</v>
      </c>
      <c r="F49" t="s">
        <v>3975</v>
      </c>
      <c r="K49" t="s">
        <v>1300</v>
      </c>
      <c r="L49" t="s">
        <v>3768</v>
      </c>
      <c r="M49" t="s">
        <v>1473</v>
      </c>
      <c r="N49" t="s">
        <v>3916</v>
      </c>
      <c r="O49" t="s">
        <v>1425</v>
      </c>
      <c r="P49" t="s">
        <v>3865</v>
      </c>
      <c r="Q49" t="s">
        <v>483</v>
      </c>
      <c r="R49" t="s">
        <v>2063</v>
      </c>
      <c r="S49" t="s">
        <v>757</v>
      </c>
      <c r="T49" t="s">
        <v>2064</v>
      </c>
      <c r="U49" t="s">
        <v>1553</v>
      </c>
      <c r="V49" t="s">
        <v>2065</v>
      </c>
      <c r="AC49" t="s">
        <v>230</v>
      </c>
      <c r="AD49" t="s">
        <v>2066</v>
      </c>
      <c r="AE49" t="s">
        <v>230</v>
      </c>
      <c r="AF49" t="s">
        <v>2066</v>
      </c>
    </row>
    <row r="50" spans="3:32" x14ac:dyDescent="0.2">
      <c r="C50" t="s">
        <v>230</v>
      </c>
      <c r="D50" t="s">
        <v>2066</v>
      </c>
      <c r="E50" t="s">
        <v>414</v>
      </c>
      <c r="F50" t="s">
        <v>3976</v>
      </c>
      <c r="K50" t="s">
        <v>1301</v>
      </c>
      <c r="L50" t="s">
        <v>3769</v>
      </c>
      <c r="M50" t="s">
        <v>1474</v>
      </c>
      <c r="N50" t="s">
        <v>3917</v>
      </c>
      <c r="O50" t="s">
        <v>1426</v>
      </c>
      <c r="P50" t="s">
        <v>3866</v>
      </c>
      <c r="Q50" t="s">
        <v>484</v>
      </c>
      <c r="R50" t="s">
        <v>2067</v>
      </c>
      <c r="S50" t="s">
        <v>758</v>
      </c>
      <c r="T50" t="s">
        <v>2068</v>
      </c>
      <c r="U50" t="s">
        <v>1554</v>
      </c>
      <c r="V50" t="s">
        <v>2069</v>
      </c>
      <c r="AC50" t="s">
        <v>229</v>
      </c>
      <c r="AD50" t="s">
        <v>2070</v>
      </c>
      <c r="AE50" t="s">
        <v>229</v>
      </c>
      <c r="AF50" t="s">
        <v>2070</v>
      </c>
    </row>
    <row r="51" spans="3:32" x14ac:dyDescent="0.2">
      <c r="C51" t="s">
        <v>229</v>
      </c>
      <c r="D51" t="s">
        <v>2070</v>
      </c>
      <c r="E51" t="s">
        <v>413</v>
      </c>
      <c r="F51" t="s">
        <v>3977</v>
      </c>
      <c r="K51" t="s">
        <v>1302</v>
      </c>
      <c r="L51" t="s">
        <v>2071</v>
      </c>
      <c r="M51" t="s">
        <v>1475</v>
      </c>
      <c r="N51" t="s">
        <v>3918</v>
      </c>
      <c r="O51" t="s">
        <v>1417</v>
      </c>
      <c r="P51" t="s">
        <v>3867</v>
      </c>
      <c r="Q51" t="s">
        <v>485</v>
      </c>
      <c r="R51" t="s">
        <v>2072</v>
      </c>
      <c r="S51" t="s">
        <v>759</v>
      </c>
      <c r="T51" t="s">
        <v>2073</v>
      </c>
      <c r="U51" t="s">
        <v>1555</v>
      </c>
      <c r="V51" t="s">
        <v>2074</v>
      </c>
      <c r="AC51" t="s">
        <v>228</v>
      </c>
      <c r="AD51" t="s">
        <v>2075</v>
      </c>
      <c r="AE51" t="s">
        <v>228</v>
      </c>
      <c r="AF51" t="s">
        <v>2075</v>
      </c>
    </row>
    <row r="52" spans="3:32" x14ac:dyDescent="0.2">
      <c r="C52" t="s">
        <v>228</v>
      </c>
      <c r="D52" t="s">
        <v>2075</v>
      </c>
      <c r="E52" t="s">
        <v>3303</v>
      </c>
      <c r="F52" t="s">
        <v>2076</v>
      </c>
      <c r="K52" t="s">
        <v>1303</v>
      </c>
      <c r="L52" t="s">
        <v>2077</v>
      </c>
      <c r="M52" t="s">
        <v>1476</v>
      </c>
      <c r="N52" t="s">
        <v>3919</v>
      </c>
      <c r="O52" t="s">
        <v>1418</v>
      </c>
      <c r="P52" t="s">
        <v>3868</v>
      </c>
      <c r="Q52" t="s">
        <v>486</v>
      </c>
      <c r="R52" t="s">
        <v>2078</v>
      </c>
      <c r="S52" t="s">
        <v>760</v>
      </c>
      <c r="T52" t="s">
        <v>2079</v>
      </c>
      <c r="U52" t="s">
        <v>1556</v>
      </c>
      <c r="V52" t="s">
        <v>2080</v>
      </c>
      <c r="AC52" t="s">
        <v>227</v>
      </c>
      <c r="AD52" t="s">
        <v>2081</v>
      </c>
      <c r="AE52" t="s">
        <v>227</v>
      </c>
      <c r="AF52" t="s">
        <v>2081</v>
      </c>
    </row>
    <row r="53" spans="3:32" x14ac:dyDescent="0.2">
      <c r="C53" t="s">
        <v>227</v>
      </c>
      <c r="D53" t="s">
        <v>2081</v>
      </c>
      <c r="E53" t="s">
        <v>412</v>
      </c>
      <c r="F53" t="s">
        <v>2082</v>
      </c>
      <c r="K53" t="s">
        <v>1304</v>
      </c>
      <c r="L53" t="s">
        <v>2083</v>
      </c>
      <c r="M53" t="s">
        <v>1477</v>
      </c>
      <c r="N53" t="s">
        <v>3920</v>
      </c>
      <c r="O53" t="s">
        <v>1419</v>
      </c>
      <c r="P53" t="s">
        <v>3869</v>
      </c>
      <c r="Q53" t="s">
        <v>487</v>
      </c>
      <c r="R53" t="s">
        <v>2084</v>
      </c>
      <c r="S53" t="s">
        <v>761</v>
      </c>
      <c r="T53" t="s">
        <v>2085</v>
      </c>
      <c r="U53" t="s">
        <v>1557</v>
      </c>
      <c r="V53" t="s">
        <v>2086</v>
      </c>
      <c r="AC53" t="s">
        <v>226</v>
      </c>
      <c r="AD53" t="s">
        <v>2087</v>
      </c>
      <c r="AE53" t="s">
        <v>226</v>
      </c>
      <c r="AF53" t="s">
        <v>2087</v>
      </c>
    </row>
    <row r="54" spans="3:32" x14ac:dyDescent="0.2">
      <c r="C54" t="s">
        <v>226</v>
      </c>
      <c r="D54" t="s">
        <v>2087</v>
      </c>
      <c r="E54" t="s">
        <v>3304</v>
      </c>
      <c r="F54" t="s">
        <v>3978</v>
      </c>
      <c r="K54" t="s">
        <v>1305</v>
      </c>
      <c r="L54" t="s">
        <v>2088</v>
      </c>
      <c r="M54" t="s">
        <v>1478</v>
      </c>
      <c r="N54" t="s">
        <v>3921</v>
      </c>
      <c r="O54" t="s">
        <v>1420</v>
      </c>
      <c r="P54" t="s">
        <v>3870</v>
      </c>
      <c r="Q54" t="s">
        <v>488</v>
      </c>
      <c r="R54" t="s">
        <v>2089</v>
      </c>
      <c r="S54" t="s">
        <v>762</v>
      </c>
      <c r="T54" t="s">
        <v>2090</v>
      </c>
      <c r="U54" t="s">
        <v>1558</v>
      </c>
      <c r="V54" t="s">
        <v>2091</v>
      </c>
      <c r="AC54" t="s">
        <v>225</v>
      </c>
      <c r="AD54" t="s">
        <v>2092</v>
      </c>
      <c r="AE54" t="s">
        <v>225</v>
      </c>
      <c r="AF54" t="s">
        <v>2092</v>
      </c>
    </row>
    <row r="55" spans="3:32" x14ac:dyDescent="0.2">
      <c r="C55" t="s">
        <v>225</v>
      </c>
      <c r="D55" t="s">
        <v>2092</v>
      </c>
      <c r="E55" t="s">
        <v>411</v>
      </c>
      <c r="F55" t="s">
        <v>2093</v>
      </c>
      <c r="K55" t="s">
        <v>1306</v>
      </c>
      <c r="L55" t="s">
        <v>2094</v>
      </c>
      <c r="M55" t="s">
        <v>1479</v>
      </c>
      <c r="N55" t="s">
        <v>3922</v>
      </c>
      <c r="O55" t="s">
        <v>1421</v>
      </c>
      <c r="P55" t="s">
        <v>3871</v>
      </c>
      <c r="Q55" t="s">
        <v>489</v>
      </c>
      <c r="R55" t="s">
        <v>2095</v>
      </c>
      <c r="S55" t="s">
        <v>763</v>
      </c>
      <c r="T55" t="s">
        <v>2096</v>
      </c>
      <c r="U55" t="s">
        <v>1559</v>
      </c>
      <c r="V55" t="s">
        <v>2097</v>
      </c>
      <c r="AC55" t="s">
        <v>224</v>
      </c>
      <c r="AD55" t="s">
        <v>2098</v>
      </c>
      <c r="AE55" t="s">
        <v>224</v>
      </c>
      <c r="AF55" t="s">
        <v>2098</v>
      </c>
    </row>
    <row r="56" spans="3:32" x14ac:dyDescent="0.2">
      <c r="C56" t="s">
        <v>224</v>
      </c>
      <c r="D56" t="s">
        <v>2098</v>
      </c>
      <c r="E56" t="s">
        <v>3305</v>
      </c>
      <c r="F56" t="s">
        <v>3979</v>
      </c>
      <c r="K56" t="s">
        <v>1307</v>
      </c>
      <c r="L56" t="s">
        <v>3770</v>
      </c>
      <c r="M56" t="s">
        <v>1480</v>
      </c>
      <c r="N56" t="s">
        <v>3923</v>
      </c>
      <c r="Q56" t="s">
        <v>490</v>
      </c>
      <c r="R56" t="s">
        <v>2099</v>
      </c>
      <c r="S56" t="s">
        <v>764</v>
      </c>
      <c r="T56" t="s">
        <v>2100</v>
      </c>
      <c r="U56" t="s">
        <v>1560</v>
      </c>
      <c r="V56" t="s">
        <v>2101</v>
      </c>
      <c r="AC56" t="s">
        <v>223</v>
      </c>
      <c r="AD56" t="s">
        <v>2102</v>
      </c>
      <c r="AE56" t="s">
        <v>223</v>
      </c>
      <c r="AF56" t="s">
        <v>2102</v>
      </c>
    </row>
    <row r="57" spans="3:32" x14ac:dyDescent="0.2">
      <c r="C57" t="s">
        <v>223</v>
      </c>
      <c r="D57" t="s">
        <v>2102</v>
      </c>
      <c r="E57" t="s">
        <v>410</v>
      </c>
      <c r="F57" t="s">
        <v>3980</v>
      </c>
      <c r="K57" t="s">
        <v>1308</v>
      </c>
      <c r="L57" t="s">
        <v>3771</v>
      </c>
      <c r="M57" t="s">
        <v>1481</v>
      </c>
      <c r="N57" t="s">
        <v>3924</v>
      </c>
      <c r="Q57" t="s">
        <v>491</v>
      </c>
      <c r="R57" t="s">
        <v>2103</v>
      </c>
      <c r="S57" t="s">
        <v>765</v>
      </c>
      <c r="T57" t="s">
        <v>2104</v>
      </c>
      <c r="U57" t="s">
        <v>1561</v>
      </c>
      <c r="V57" t="s">
        <v>2105</v>
      </c>
      <c r="AC57" t="s">
        <v>222</v>
      </c>
      <c r="AD57" t="s">
        <v>2106</v>
      </c>
      <c r="AE57" t="s">
        <v>222</v>
      </c>
      <c r="AF57" t="s">
        <v>2106</v>
      </c>
    </row>
    <row r="58" spans="3:32" x14ac:dyDescent="0.2">
      <c r="C58" t="s">
        <v>222</v>
      </c>
      <c r="D58" t="s">
        <v>2106</v>
      </c>
      <c r="E58" t="s">
        <v>3306</v>
      </c>
      <c r="F58" t="s">
        <v>2107</v>
      </c>
      <c r="K58" t="s">
        <v>1309</v>
      </c>
      <c r="L58" t="s">
        <v>2108</v>
      </c>
      <c r="M58" t="s">
        <v>1482</v>
      </c>
      <c r="N58" t="s">
        <v>3925</v>
      </c>
      <c r="Q58" t="s">
        <v>492</v>
      </c>
      <c r="R58" t="s">
        <v>2109</v>
      </c>
      <c r="S58" t="s">
        <v>766</v>
      </c>
      <c r="T58" t="s">
        <v>2110</v>
      </c>
      <c r="U58" t="s">
        <v>1562</v>
      </c>
      <c r="V58" t="s">
        <v>2111</v>
      </c>
      <c r="AC58" t="s">
        <v>221</v>
      </c>
      <c r="AD58" t="s">
        <v>2112</v>
      </c>
      <c r="AE58" t="s">
        <v>221</v>
      </c>
      <c r="AF58" t="s">
        <v>2112</v>
      </c>
    </row>
    <row r="59" spans="3:32" x14ac:dyDescent="0.2">
      <c r="C59" t="s">
        <v>221</v>
      </c>
      <c r="D59" t="s">
        <v>2112</v>
      </c>
      <c r="E59" t="s">
        <v>409</v>
      </c>
      <c r="F59" t="s">
        <v>3981</v>
      </c>
      <c r="K59" t="s">
        <v>1310</v>
      </c>
      <c r="L59" t="s">
        <v>2113</v>
      </c>
      <c r="M59" t="s">
        <v>1483</v>
      </c>
      <c r="N59" t="s">
        <v>3926</v>
      </c>
      <c r="Q59" t="s">
        <v>493</v>
      </c>
      <c r="R59" t="s">
        <v>2114</v>
      </c>
      <c r="S59" t="s">
        <v>767</v>
      </c>
      <c r="T59" t="s">
        <v>2115</v>
      </c>
      <c r="U59" t="s">
        <v>1563</v>
      </c>
      <c r="V59" t="s">
        <v>2116</v>
      </c>
      <c r="AC59" t="s">
        <v>220</v>
      </c>
      <c r="AD59" t="s">
        <v>2117</v>
      </c>
      <c r="AE59" t="s">
        <v>220</v>
      </c>
      <c r="AF59" t="s">
        <v>2117</v>
      </c>
    </row>
    <row r="60" spans="3:32" x14ac:dyDescent="0.2">
      <c r="C60" t="s">
        <v>220</v>
      </c>
      <c r="D60" t="s">
        <v>2117</v>
      </c>
      <c r="E60" t="s">
        <v>3307</v>
      </c>
      <c r="F60" t="s">
        <v>3982</v>
      </c>
      <c r="K60" t="s">
        <v>1311</v>
      </c>
      <c r="L60" t="s">
        <v>2118</v>
      </c>
      <c r="M60" t="s">
        <v>1484</v>
      </c>
      <c r="N60" t="s">
        <v>3927</v>
      </c>
      <c r="Q60" t="s">
        <v>494</v>
      </c>
      <c r="R60" t="s">
        <v>2119</v>
      </c>
      <c r="S60" t="s">
        <v>768</v>
      </c>
      <c r="T60" t="s">
        <v>2120</v>
      </c>
      <c r="U60" t="s">
        <v>1564</v>
      </c>
      <c r="V60" t="s">
        <v>2121</v>
      </c>
      <c r="AC60" t="s">
        <v>219</v>
      </c>
      <c r="AD60" t="s">
        <v>2122</v>
      </c>
      <c r="AE60" t="s">
        <v>219</v>
      </c>
      <c r="AF60" t="s">
        <v>2122</v>
      </c>
    </row>
    <row r="61" spans="3:32" x14ac:dyDescent="0.2">
      <c r="C61" t="s">
        <v>219</v>
      </c>
      <c r="D61" t="s">
        <v>2122</v>
      </c>
      <c r="E61" t="s">
        <v>3308</v>
      </c>
      <c r="F61" t="s">
        <v>3983</v>
      </c>
      <c r="K61" t="s">
        <v>1312</v>
      </c>
      <c r="L61" t="s">
        <v>3772</v>
      </c>
      <c r="M61" t="s">
        <v>1485</v>
      </c>
      <c r="N61" t="s">
        <v>3928</v>
      </c>
      <c r="Q61" t="s">
        <v>495</v>
      </c>
      <c r="R61" t="s">
        <v>2123</v>
      </c>
      <c r="S61" t="s">
        <v>769</v>
      </c>
      <c r="T61" t="s">
        <v>2124</v>
      </c>
      <c r="U61" t="s">
        <v>1565</v>
      </c>
      <c r="V61" t="s">
        <v>2125</v>
      </c>
      <c r="AC61" t="s">
        <v>218</v>
      </c>
      <c r="AD61" t="s">
        <v>2126</v>
      </c>
      <c r="AE61" t="s">
        <v>218</v>
      </c>
      <c r="AF61" t="s">
        <v>2126</v>
      </c>
    </row>
    <row r="62" spans="3:32" x14ac:dyDescent="0.2">
      <c r="C62" t="s">
        <v>218</v>
      </c>
      <c r="D62" t="s">
        <v>2126</v>
      </c>
      <c r="E62" t="s">
        <v>408</v>
      </c>
      <c r="F62" t="s">
        <v>3984</v>
      </c>
      <c r="K62" t="s">
        <v>1313</v>
      </c>
      <c r="L62" t="s">
        <v>3773</v>
      </c>
      <c r="M62" t="s">
        <v>1486</v>
      </c>
      <c r="N62" t="s">
        <v>3929</v>
      </c>
      <c r="Q62" t="s">
        <v>496</v>
      </c>
      <c r="R62" t="s">
        <v>2127</v>
      </c>
      <c r="S62" t="s">
        <v>770</v>
      </c>
      <c r="T62" t="s">
        <v>2128</v>
      </c>
      <c r="U62" t="s">
        <v>1566</v>
      </c>
      <c r="V62" t="s">
        <v>2129</v>
      </c>
      <c r="AC62" t="s">
        <v>217</v>
      </c>
      <c r="AD62" t="s">
        <v>2130</v>
      </c>
      <c r="AE62" t="s">
        <v>217</v>
      </c>
      <c r="AF62" t="s">
        <v>2130</v>
      </c>
    </row>
    <row r="63" spans="3:32" x14ac:dyDescent="0.2">
      <c r="C63" t="s">
        <v>217</v>
      </c>
      <c r="D63" t="s">
        <v>2130</v>
      </c>
      <c r="E63" t="s">
        <v>407</v>
      </c>
      <c r="F63" t="s">
        <v>2131</v>
      </c>
      <c r="K63" t="s">
        <v>1314</v>
      </c>
      <c r="L63" t="s">
        <v>3774</v>
      </c>
      <c r="M63" t="s">
        <v>1487</v>
      </c>
      <c r="N63" t="s">
        <v>3930</v>
      </c>
      <c r="Q63" t="s">
        <v>497</v>
      </c>
      <c r="R63" t="s">
        <v>2132</v>
      </c>
      <c r="S63" t="s">
        <v>771</v>
      </c>
      <c r="T63" t="s">
        <v>2133</v>
      </c>
      <c r="U63" t="s">
        <v>1567</v>
      </c>
      <c r="V63" t="s">
        <v>2134</v>
      </c>
      <c r="AC63" t="s">
        <v>216</v>
      </c>
      <c r="AD63" t="s">
        <v>2135</v>
      </c>
      <c r="AE63" t="s">
        <v>216</v>
      </c>
      <c r="AF63" t="s">
        <v>2135</v>
      </c>
    </row>
    <row r="64" spans="3:32" x14ac:dyDescent="0.2">
      <c r="C64" t="s">
        <v>216</v>
      </c>
      <c r="D64" t="s">
        <v>2135</v>
      </c>
      <c r="E64" t="s">
        <v>406</v>
      </c>
      <c r="F64" t="s">
        <v>3985</v>
      </c>
      <c r="K64" t="s">
        <v>1315</v>
      </c>
      <c r="L64" t="s">
        <v>2136</v>
      </c>
      <c r="M64" t="s">
        <v>1488</v>
      </c>
      <c r="N64" t="s">
        <v>3931</v>
      </c>
      <c r="Q64" t="s">
        <v>498</v>
      </c>
      <c r="R64" t="s">
        <v>2137</v>
      </c>
      <c r="S64" t="s">
        <v>772</v>
      </c>
      <c r="T64" t="s">
        <v>2138</v>
      </c>
      <c r="U64" t="s">
        <v>1568</v>
      </c>
      <c r="V64" t="s">
        <v>2139</v>
      </c>
      <c r="AC64" t="s">
        <v>215</v>
      </c>
      <c r="AD64" t="s">
        <v>2140</v>
      </c>
      <c r="AE64" t="s">
        <v>215</v>
      </c>
      <c r="AF64" t="s">
        <v>2140</v>
      </c>
    </row>
    <row r="65" spans="3:32" x14ac:dyDescent="0.2">
      <c r="C65" t="s">
        <v>215</v>
      </c>
      <c r="D65" t="s">
        <v>2140</v>
      </c>
      <c r="E65" t="s">
        <v>405</v>
      </c>
      <c r="F65" t="s">
        <v>2141</v>
      </c>
      <c r="K65" t="s">
        <v>1316</v>
      </c>
      <c r="L65" t="s">
        <v>2142</v>
      </c>
      <c r="M65" t="s">
        <v>1489</v>
      </c>
      <c r="N65" t="s">
        <v>3932</v>
      </c>
      <c r="Q65" t="s">
        <v>499</v>
      </c>
      <c r="R65" t="s">
        <v>2143</v>
      </c>
      <c r="S65" t="s">
        <v>773</v>
      </c>
      <c r="T65" t="s">
        <v>2144</v>
      </c>
      <c r="U65" t="s">
        <v>1569</v>
      </c>
      <c r="V65" t="s">
        <v>2145</v>
      </c>
      <c r="AC65" t="s">
        <v>214</v>
      </c>
      <c r="AD65" t="s">
        <v>2146</v>
      </c>
      <c r="AE65" t="s">
        <v>214</v>
      </c>
      <c r="AF65" t="s">
        <v>2146</v>
      </c>
    </row>
    <row r="66" spans="3:32" x14ac:dyDescent="0.2">
      <c r="C66" t="s">
        <v>214</v>
      </c>
      <c r="D66" t="s">
        <v>2146</v>
      </c>
      <c r="E66" t="s">
        <v>404</v>
      </c>
      <c r="F66" t="s">
        <v>3986</v>
      </c>
      <c r="K66" t="s">
        <v>1317</v>
      </c>
      <c r="L66" t="s">
        <v>3775</v>
      </c>
      <c r="M66" t="s">
        <v>1490</v>
      </c>
      <c r="N66" t="s">
        <v>3933</v>
      </c>
      <c r="Q66" t="s">
        <v>500</v>
      </c>
      <c r="R66" t="s">
        <v>2147</v>
      </c>
      <c r="S66" t="s">
        <v>686</v>
      </c>
      <c r="T66" t="s">
        <v>2148</v>
      </c>
      <c r="U66" t="s">
        <v>1570</v>
      </c>
      <c r="V66" t="s">
        <v>2149</v>
      </c>
      <c r="AC66" t="s">
        <v>213</v>
      </c>
      <c r="AD66" t="s">
        <v>2150</v>
      </c>
      <c r="AE66" t="s">
        <v>213</v>
      </c>
      <c r="AF66" t="s">
        <v>2150</v>
      </c>
    </row>
    <row r="67" spans="3:32" x14ac:dyDescent="0.2">
      <c r="C67" t="s">
        <v>213</v>
      </c>
      <c r="D67" t="s">
        <v>2150</v>
      </c>
      <c r="E67" t="s">
        <v>403</v>
      </c>
      <c r="F67" t="s">
        <v>3987</v>
      </c>
      <c r="K67" t="s">
        <v>1318</v>
      </c>
      <c r="L67" t="s">
        <v>3776</v>
      </c>
      <c r="M67" t="s">
        <v>1491</v>
      </c>
      <c r="N67" t="s">
        <v>3934</v>
      </c>
      <c r="Q67" t="s">
        <v>501</v>
      </c>
      <c r="R67" t="s">
        <v>2151</v>
      </c>
      <c r="S67" t="s">
        <v>687</v>
      </c>
      <c r="T67" t="s">
        <v>2152</v>
      </c>
      <c r="U67" t="s">
        <v>1571</v>
      </c>
      <c r="V67" t="s">
        <v>2153</v>
      </c>
      <c r="AC67" t="s">
        <v>212</v>
      </c>
      <c r="AD67" t="s">
        <v>2154</v>
      </c>
      <c r="AE67" t="s">
        <v>212</v>
      </c>
      <c r="AF67" t="s">
        <v>2154</v>
      </c>
    </row>
    <row r="68" spans="3:32" x14ac:dyDescent="0.2">
      <c r="C68" t="s">
        <v>212</v>
      </c>
      <c r="D68" t="s">
        <v>2154</v>
      </c>
      <c r="E68" t="s">
        <v>402</v>
      </c>
      <c r="F68" t="s">
        <v>3988</v>
      </c>
      <c r="K68" t="s">
        <v>1319</v>
      </c>
      <c r="L68" t="s">
        <v>3777</v>
      </c>
      <c r="M68" t="s">
        <v>1492</v>
      </c>
      <c r="N68" t="s">
        <v>3935</v>
      </c>
      <c r="Q68" t="s">
        <v>502</v>
      </c>
      <c r="R68" t="s">
        <v>2155</v>
      </c>
      <c r="S68" t="s">
        <v>688</v>
      </c>
      <c r="T68" t="s">
        <v>2156</v>
      </c>
      <c r="U68" t="s">
        <v>1572</v>
      </c>
      <c r="V68" t="s">
        <v>2157</v>
      </c>
      <c r="AC68" t="s">
        <v>211</v>
      </c>
      <c r="AD68" t="s">
        <v>2158</v>
      </c>
      <c r="AE68" t="s">
        <v>211</v>
      </c>
      <c r="AF68" t="s">
        <v>2158</v>
      </c>
    </row>
    <row r="69" spans="3:32" x14ac:dyDescent="0.2">
      <c r="C69" t="s">
        <v>211</v>
      </c>
      <c r="D69" t="s">
        <v>2158</v>
      </c>
      <c r="E69" t="s">
        <v>401</v>
      </c>
      <c r="F69" t="s">
        <v>3989</v>
      </c>
      <c r="K69" t="s">
        <v>1320</v>
      </c>
      <c r="L69" t="s">
        <v>2159</v>
      </c>
      <c r="M69" t="s">
        <v>1493</v>
      </c>
      <c r="N69" t="s">
        <v>3936</v>
      </c>
      <c r="Q69" t="s">
        <v>503</v>
      </c>
      <c r="R69" t="s">
        <v>2160</v>
      </c>
      <c r="S69" t="s">
        <v>689</v>
      </c>
      <c r="T69" t="s">
        <v>2161</v>
      </c>
      <c r="U69" t="s">
        <v>1573</v>
      </c>
      <c r="V69" t="s">
        <v>2162</v>
      </c>
      <c r="AC69" t="s">
        <v>210</v>
      </c>
      <c r="AD69" t="s">
        <v>2163</v>
      </c>
      <c r="AE69" t="s">
        <v>210</v>
      </c>
      <c r="AF69" t="s">
        <v>2163</v>
      </c>
    </row>
    <row r="70" spans="3:32" x14ac:dyDescent="0.2">
      <c r="C70" t="s">
        <v>210</v>
      </c>
      <c r="D70" t="s">
        <v>2163</v>
      </c>
      <c r="E70" t="s">
        <v>400</v>
      </c>
      <c r="F70" t="s">
        <v>2164</v>
      </c>
      <c r="K70" t="s">
        <v>1321</v>
      </c>
      <c r="L70" t="s">
        <v>2165</v>
      </c>
      <c r="M70" t="s">
        <v>1494</v>
      </c>
      <c r="N70" t="s">
        <v>3937</v>
      </c>
      <c r="Q70" t="s">
        <v>504</v>
      </c>
      <c r="R70" t="s">
        <v>2166</v>
      </c>
      <c r="S70" t="s">
        <v>690</v>
      </c>
      <c r="T70" t="s">
        <v>2167</v>
      </c>
      <c r="U70" t="s">
        <v>1574</v>
      </c>
      <c r="V70" t="s">
        <v>2168</v>
      </c>
      <c r="AC70" t="s">
        <v>209</v>
      </c>
      <c r="AD70" t="s">
        <v>2169</v>
      </c>
      <c r="AE70" t="s">
        <v>209</v>
      </c>
      <c r="AF70" t="s">
        <v>2169</v>
      </c>
    </row>
    <row r="71" spans="3:32" x14ac:dyDescent="0.2">
      <c r="C71" t="s">
        <v>209</v>
      </c>
      <c r="D71" t="s">
        <v>2169</v>
      </c>
      <c r="E71" t="s">
        <v>399</v>
      </c>
      <c r="F71" t="s">
        <v>3990</v>
      </c>
      <c r="K71" t="s">
        <v>1322</v>
      </c>
      <c r="L71" t="s">
        <v>2170</v>
      </c>
      <c r="M71" t="s">
        <v>1495</v>
      </c>
      <c r="N71" t="s">
        <v>3938</v>
      </c>
      <c r="Q71" t="s">
        <v>505</v>
      </c>
      <c r="R71" t="s">
        <v>2171</v>
      </c>
      <c r="S71" t="s">
        <v>774</v>
      </c>
      <c r="T71" t="s">
        <v>2172</v>
      </c>
      <c r="U71" t="s">
        <v>1575</v>
      </c>
      <c r="V71" t="s">
        <v>2173</v>
      </c>
      <c r="AC71" t="s">
        <v>208</v>
      </c>
      <c r="AD71" t="s">
        <v>2174</v>
      </c>
      <c r="AE71" t="s">
        <v>208</v>
      </c>
      <c r="AF71" t="s">
        <v>2174</v>
      </c>
    </row>
    <row r="72" spans="3:32" x14ac:dyDescent="0.2">
      <c r="C72" t="s">
        <v>208</v>
      </c>
      <c r="D72" t="s">
        <v>2174</v>
      </c>
      <c r="E72" t="s">
        <v>3309</v>
      </c>
      <c r="F72" t="s">
        <v>3991</v>
      </c>
      <c r="K72" t="s">
        <v>1323</v>
      </c>
      <c r="L72" t="s">
        <v>2175</v>
      </c>
      <c r="M72" t="s">
        <v>1496</v>
      </c>
      <c r="N72" t="s">
        <v>3939</v>
      </c>
      <c r="Q72" t="s">
        <v>506</v>
      </c>
      <c r="R72" t="s">
        <v>2176</v>
      </c>
      <c r="S72" t="s">
        <v>775</v>
      </c>
      <c r="T72" t="s">
        <v>2177</v>
      </c>
      <c r="U72" t="s">
        <v>1576</v>
      </c>
      <c r="V72" t="s">
        <v>2178</v>
      </c>
      <c r="AC72" t="s">
        <v>207</v>
      </c>
      <c r="AD72" t="s">
        <v>2179</v>
      </c>
      <c r="AE72" t="s">
        <v>207</v>
      </c>
      <c r="AF72" t="s">
        <v>2179</v>
      </c>
    </row>
    <row r="73" spans="3:32" x14ac:dyDescent="0.2">
      <c r="C73" t="s">
        <v>207</v>
      </c>
      <c r="D73" t="s">
        <v>2179</v>
      </c>
      <c r="E73" t="s">
        <v>3310</v>
      </c>
      <c r="F73" t="s">
        <v>2180</v>
      </c>
      <c r="K73" t="s">
        <v>1324</v>
      </c>
      <c r="L73" t="s">
        <v>3778</v>
      </c>
      <c r="M73" t="s">
        <v>1497</v>
      </c>
      <c r="N73" t="s">
        <v>3940</v>
      </c>
      <c r="Q73" t="s">
        <v>507</v>
      </c>
      <c r="R73" t="s">
        <v>2181</v>
      </c>
      <c r="S73" t="s">
        <v>776</v>
      </c>
      <c r="T73" t="s">
        <v>2182</v>
      </c>
      <c r="U73" t="s">
        <v>1577</v>
      </c>
      <c r="V73" t="s">
        <v>2183</v>
      </c>
      <c r="AC73" t="s">
        <v>206</v>
      </c>
      <c r="AD73" t="s">
        <v>2184</v>
      </c>
      <c r="AE73" t="s">
        <v>206</v>
      </c>
      <c r="AF73" t="s">
        <v>2184</v>
      </c>
    </row>
    <row r="74" spans="3:32" x14ac:dyDescent="0.2">
      <c r="C74" t="s">
        <v>206</v>
      </c>
      <c r="D74" t="s">
        <v>2184</v>
      </c>
      <c r="E74" t="s">
        <v>398</v>
      </c>
      <c r="F74" t="s">
        <v>2185</v>
      </c>
      <c r="K74" t="s">
        <v>1325</v>
      </c>
      <c r="L74" t="s">
        <v>3779</v>
      </c>
      <c r="M74" t="s">
        <v>1498</v>
      </c>
      <c r="N74" t="s">
        <v>3941</v>
      </c>
      <c r="Q74" t="s">
        <v>508</v>
      </c>
      <c r="R74" t="s">
        <v>2186</v>
      </c>
      <c r="S74" t="s">
        <v>777</v>
      </c>
      <c r="T74" t="s">
        <v>2187</v>
      </c>
      <c r="U74" t="s">
        <v>1578</v>
      </c>
      <c r="V74" t="s">
        <v>2188</v>
      </c>
      <c r="AC74" t="s">
        <v>205</v>
      </c>
      <c r="AD74" t="s">
        <v>2189</v>
      </c>
      <c r="AE74" t="s">
        <v>205</v>
      </c>
      <c r="AF74" t="s">
        <v>2189</v>
      </c>
    </row>
    <row r="75" spans="3:32" x14ac:dyDescent="0.2">
      <c r="C75" t="s">
        <v>205</v>
      </c>
      <c r="D75" t="s">
        <v>2189</v>
      </c>
      <c r="E75" t="s">
        <v>397</v>
      </c>
      <c r="F75" t="s">
        <v>3992</v>
      </c>
      <c r="K75" t="s">
        <v>1326</v>
      </c>
      <c r="L75" t="s">
        <v>3780</v>
      </c>
      <c r="M75" t="s">
        <v>1499</v>
      </c>
      <c r="N75" t="s">
        <v>3942</v>
      </c>
      <c r="Q75" t="s">
        <v>509</v>
      </c>
      <c r="R75" t="s">
        <v>2190</v>
      </c>
      <c r="S75" t="s">
        <v>778</v>
      </c>
      <c r="T75" t="s">
        <v>2191</v>
      </c>
      <c r="U75" t="s">
        <v>1579</v>
      </c>
      <c r="V75" t="s">
        <v>2192</v>
      </c>
      <c r="AC75" t="s">
        <v>204</v>
      </c>
      <c r="AD75" t="s">
        <v>2193</v>
      </c>
      <c r="AE75" t="s">
        <v>204</v>
      </c>
      <c r="AF75" t="s">
        <v>2193</v>
      </c>
    </row>
    <row r="76" spans="3:32" x14ac:dyDescent="0.2">
      <c r="C76" t="s">
        <v>204</v>
      </c>
      <c r="D76" t="s">
        <v>2193</v>
      </c>
      <c r="E76" t="s">
        <v>396</v>
      </c>
      <c r="F76" t="s">
        <v>3993</v>
      </c>
      <c r="K76" t="s">
        <v>1327</v>
      </c>
      <c r="L76" t="s">
        <v>2194</v>
      </c>
      <c r="M76" t="s">
        <v>1500</v>
      </c>
      <c r="N76" t="s">
        <v>3943</v>
      </c>
      <c r="Q76" t="s">
        <v>510</v>
      </c>
      <c r="R76" t="s">
        <v>2195</v>
      </c>
      <c r="S76" t="s">
        <v>779</v>
      </c>
      <c r="T76" t="s">
        <v>2196</v>
      </c>
      <c r="U76" t="s">
        <v>1580</v>
      </c>
      <c r="V76" t="s">
        <v>2197</v>
      </c>
      <c r="AC76" t="s">
        <v>203</v>
      </c>
      <c r="AD76" t="s">
        <v>2198</v>
      </c>
      <c r="AE76" t="s">
        <v>203</v>
      </c>
      <c r="AF76" t="s">
        <v>2198</v>
      </c>
    </row>
    <row r="77" spans="3:32" x14ac:dyDescent="0.2">
      <c r="C77" t="s">
        <v>203</v>
      </c>
      <c r="D77" t="s">
        <v>2198</v>
      </c>
      <c r="E77" t="s">
        <v>395</v>
      </c>
      <c r="F77" t="s">
        <v>3994</v>
      </c>
      <c r="K77" t="s">
        <v>1328</v>
      </c>
      <c r="L77" t="s">
        <v>3781</v>
      </c>
      <c r="M77" t="s">
        <v>1501</v>
      </c>
      <c r="N77" t="s">
        <v>3944</v>
      </c>
      <c r="Q77" t="s">
        <v>511</v>
      </c>
      <c r="R77" t="s">
        <v>2199</v>
      </c>
      <c r="S77" t="s">
        <v>780</v>
      </c>
      <c r="T77" t="s">
        <v>2200</v>
      </c>
      <c r="U77" t="s">
        <v>1581</v>
      </c>
      <c r="V77" t="s">
        <v>2201</v>
      </c>
      <c r="AC77" t="s">
        <v>202</v>
      </c>
      <c r="AD77" t="s">
        <v>2202</v>
      </c>
      <c r="AE77" t="s">
        <v>202</v>
      </c>
      <c r="AF77" t="s">
        <v>2202</v>
      </c>
    </row>
    <row r="78" spans="3:32" x14ac:dyDescent="0.2">
      <c r="C78" t="s">
        <v>202</v>
      </c>
      <c r="D78" t="s">
        <v>2202</v>
      </c>
      <c r="E78" t="s">
        <v>394</v>
      </c>
      <c r="F78" t="s">
        <v>3995</v>
      </c>
      <c r="K78" t="s">
        <v>1329</v>
      </c>
      <c r="L78" t="s">
        <v>3782</v>
      </c>
      <c r="M78" t="s">
        <v>1502</v>
      </c>
      <c r="N78" t="s">
        <v>3945</v>
      </c>
      <c r="Q78" t="s">
        <v>512</v>
      </c>
      <c r="R78" t="s">
        <v>2203</v>
      </c>
      <c r="S78" t="s">
        <v>781</v>
      </c>
      <c r="T78" t="s">
        <v>2204</v>
      </c>
      <c r="U78" t="s">
        <v>1582</v>
      </c>
      <c r="V78" t="s">
        <v>2205</v>
      </c>
      <c r="AC78" t="s">
        <v>201</v>
      </c>
      <c r="AD78" t="s">
        <v>2206</v>
      </c>
      <c r="AE78" t="s">
        <v>201</v>
      </c>
      <c r="AF78" t="s">
        <v>2206</v>
      </c>
    </row>
    <row r="79" spans="3:32" x14ac:dyDescent="0.2">
      <c r="C79" t="s">
        <v>201</v>
      </c>
      <c r="D79" t="s">
        <v>2206</v>
      </c>
      <c r="E79" t="s">
        <v>393</v>
      </c>
      <c r="F79" t="s">
        <v>3996</v>
      </c>
      <c r="K79" t="s">
        <v>1330</v>
      </c>
      <c r="L79" t="s">
        <v>3783</v>
      </c>
      <c r="Q79" t="s">
        <v>513</v>
      </c>
      <c r="R79" t="s">
        <v>2207</v>
      </c>
      <c r="S79" t="s">
        <v>782</v>
      </c>
      <c r="T79" t="s">
        <v>2208</v>
      </c>
      <c r="U79" t="s">
        <v>1583</v>
      </c>
      <c r="V79" t="s">
        <v>2209</v>
      </c>
      <c r="AC79" t="s">
        <v>200</v>
      </c>
      <c r="AD79" t="s">
        <v>2210</v>
      </c>
      <c r="AE79" t="s">
        <v>200</v>
      </c>
      <c r="AF79" t="s">
        <v>2210</v>
      </c>
    </row>
    <row r="80" spans="3:32" x14ac:dyDescent="0.2">
      <c r="C80" t="s">
        <v>200</v>
      </c>
      <c r="D80" t="s">
        <v>2210</v>
      </c>
      <c r="E80" t="s">
        <v>3311</v>
      </c>
      <c r="F80" t="s">
        <v>2211</v>
      </c>
      <c r="K80" t="s">
        <v>1331</v>
      </c>
      <c r="L80" t="s">
        <v>2212</v>
      </c>
      <c r="Q80" t="s">
        <v>514</v>
      </c>
      <c r="R80" t="s">
        <v>2213</v>
      </c>
      <c r="S80" t="s">
        <v>795</v>
      </c>
      <c r="T80" t="s">
        <v>2214</v>
      </c>
      <c r="U80" t="s">
        <v>1584</v>
      </c>
      <c r="V80" t="s">
        <v>2215</v>
      </c>
      <c r="AC80" t="s">
        <v>199</v>
      </c>
      <c r="AD80" t="s">
        <v>2216</v>
      </c>
      <c r="AE80" t="s">
        <v>199</v>
      </c>
      <c r="AF80" t="s">
        <v>2216</v>
      </c>
    </row>
    <row r="81" spans="3:32" x14ac:dyDescent="0.2">
      <c r="C81" t="s">
        <v>199</v>
      </c>
      <c r="D81" t="s">
        <v>2216</v>
      </c>
      <c r="E81" t="s">
        <v>392</v>
      </c>
      <c r="F81" t="s">
        <v>2217</v>
      </c>
      <c r="K81" t="s">
        <v>1332</v>
      </c>
      <c r="L81" t="s">
        <v>2218</v>
      </c>
      <c r="Q81" t="s">
        <v>515</v>
      </c>
      <c r="R81" t="s">
        <v>2219</v>
      </c>
      <c r="S81" t="s">
        <v>783</v>
      </c>
      <c r="T81" t="s">
        <v>2220</v>
      </c>
      <c r="U81" t="s">
        <v>1585</v>
      </c>
      <c r="V81" t="s">
        <v>2221</v>
      </c>
      <c r="AC81" t="s">
        <v>198</v>
      </c>
      <c r="AD81" t="s">
        <v>2222</v>
      </c>
      <c r="AE81" t="s">
        <v>198</v>
      </c>
      <c r="AF81" t="s">
        <v>2222</v>
      </c>
    </row>
    <row r="82" spans="3:32" x14ac:dyDescent="0.2">
      <c r="C82" t="s">
        <v>198</v>
      </c>
      <c r="D82" t="s">
        <v>2222</v>
      </c>
      <c r="E82" t="s">
        <v>3312</v>
      </c>
      <c r="F82" t="s">
        <v>3997</v>
      </c>
      <c r="K82" t="s">
        <v>1333</v>
      </c>
      <c r="L82" t="s">
        <v>3784</v>
      </c>
      <c r="Q82" t="s">
        <v>516</v>
      </c>
      <c r="R82" t="s">
        <v>2223</v>
      </c>
      <c r="S82" t="s">
        <v>784</v>
      </c>
      <c r="T82" t="s">
        <v>2224</v>
      </c>
      <c r="U82" t="s">
        <v>1586</v>
      </c>
      <c r="V82" t="s">
        <v>2225</v>
      </c>
      <c r="AC82" t="s">
        <v>197</v>
      </c>
      <c r="AD82" t="s">
        <v>2226</v>
      </c>
      <c r="AE82" t="s">
        <v>197</v>
      </c>
      <c r="AF82" t="s">
        <v>2226</v>
      </c>
    </row>
    <row r="83" spans="3:32" x14ac:dyDescent="0.2">
      <c r="C83" t="s">
        <v>197</v>
      </c>
      <c r="D83" t="s">
        <v>2226</v>
      </c>
      <c r="E83" t="s">
        <v>3313</v>
      </c>
      <c r="F83" t="s">
        <v>3998</v>
      </c>
      <c r="K83" t="s">
        <v>1334</v>
      </c>
      <c r="L83" t="s">
        <v>3785</v>
      </c>
      <c r="Q83" t="s">
        <v>517</v>
      </c>
      <c r="R83" t="s">
        <v>2227</v>
      </c>
      <c r="S83" t="s">
        <v>785</v>
      </c>
      <c r="T83" t="s">
        <v>2228</v>
      </c>
      <c r="U83" t="s">
        <v>1587</v>
      </c>
      <c r="V83" t="s">
        <v>2229</v>
      </c>
      <c r="AC83" t="s">
        <v>196</v>
      </c>
      <c r="AD83" t="s">
        <v>2230</v>
      </c>
      <c r="AE83" t="s">
        <v>196</v>
      </c>
      <c r="AF83" t="s">
        <v>2230</v>
      </c>
    </row>
    <row r="84" spans="3:32" x14ac:dyDescent="0.2">
      <c r="C84" t="s">
        <v>196</v>
      </c>
      <c r="D84" t="s">
        <v>2230</v>
      </c>
      <c r="E84" t="s">
        <v>391</v>
      </c>
      <c r="F84" t="s">
        <v>3999</v>
      </c>
      <c r="K84" t="s">
        <v>1335</v>
      </c>
      <c r="L84" t="s">
        <v>3786</v>
      </c>
      <c r="Q84" t="s">
        <v>518</v>
      </c>
      <c r="R84" t="s">
        <v>2231</v>
      </c>
      <c r="S84" t="s">
        <v>786</v>
      </c>
      <c r="T84" t="s">
        <v>2232</v>
      </c>
      <c r="U84" t="s">
        <v>1588</v>
      </c>
      <c r="V84" t="s">
        <v>2233</v>
      </c>
      <c r="AC84" t="s">
        <v>195</v>
      </c>
      <c r="AD84" t="s">
        <v>2234</v>
      </c>
      <c r="AE84" t="s">
        <v>195</v>
      </c>
      <c r="AF84" t="s">
        <v>2234</v>
      </c>
    </row>
    <row r="85" spans="3:32" x14ac:dyDescent="0.2">
      <c r="C85" t="s">
        <v>195</v>
      </c>
      <c r="D85" t="s">
        <v>2234</v>
      </c>
      <c r="E85" t="s">
        <v>390</v>
      </c>
      <c r="F85" t="s">
        <v>2235</v>
      </c>
      <c r="K85" t="s">
        <v>1336</v>
      </c>
      <c r="L85" t="s">
        <v>2236</v>
      </c>
      <c r="Q85" t="s">
        <v>519</v>
      </c>
      <c r="R85" t="s">
        <v>2237</v>
      </c>
      <c r="S85" t="s">
        <v>787</v>
      </c>
      <c r="T85" t="s">
        <v>2238</v>
      </c>
      <c r="U85" t="s">
        <v>1589</v>
      </c>
      <c r="V85" t="s">
        <v>2239</v>
      </c>
      <c r="AC85" t="s">
        <v>194</v>
      </c>
      <c r="AD85" t="s">
        <v>2240</v>
      </c>
      <c r="AE85" t="s">
        <v>194</v>
      </c>
      <c r="AF85" t="s">
        <v>2240</v>
      </c>
    </row>
    <row r="86" spans="3:32" x14ac:dyDescent="0.2">
      <c r="C86" t="s">
        <v>194</v>
      </c>
      <c r="D86" t="s">
        <v>2240</v>
      </c>
      <c r="E86" t="s">
        <v>389</v>
      </c>
      <c r="F86" t="s">
        <v>2241</v>
      </c>
      <c r="K86" t="s">
        <v>1337</v>
      </c>
      <c r="L86" t="s">
        <v>2242</v>
      </c>
      <c r="Q86" t="s">
        <v>520</v>
      </c>
      <c r="R86" t="s">
        <v>2243</v>
      </c>
      <c r="S86" t="s">
        <v>788</v>
      </c>
      <c r="T86" t="s">
        <v>2244</v>
      </c>
      <c r="U86" t="s">
        <v>1590</v>
      </c>
      <c r="V86" t="s">
        <v>2245</v>
      </c>
      <c r="AC86" t="s">
        <v>193</v>
      </c>
      <c r="AD86" t="s">
        <v>2246</v>
      </c>
      <c r="AE86" t="s">
        <v>193</v>
      </c>
      <c r="AF86" t="s">
        <v>2246</v>
      </c>
    </row>
    <row r="87" spans="3:32" x14ac:dyDescent="0.2">
      <c r="C87" t="s">
        <v>193</v>
      </c>
      <c r="D87" t="s">
        <v>2246</v>
      </c>
      <c r="E87" t="s">
        <v>388</v>
      </c>
      <c r="F87" t="s">
        <v>2247</v>
      </c>
      <c r="K87" t="s">
        <v>1338</v>
      </c>
      <c r="L87" t="s">
        <v>3787</v>
      </c>
      <c r="Q87" t="s">
        <v>521</v>
      </c>
      <c r="R87" t="s">
        <v>2248</v>
      </c>
      <c r="S87" t="s">
        <v>789</v>
      </c>
      <c r="T87" t="s">
        <v>2249</v>
      </c>
      <c r="U87" t="s">
        <v>1591</v>
      </c>
      <c r="V87" t="s">
        <v>2250</v>
      </c>
      <c r="AC87" t="s">
        <v>192</v>
      </c>
      <c r="AD87" t="s">
        <v>2251</v>
      </c>
      <c r="AE87" t="s">
        <v>192</v>
      </c>
      <c r="AF87" t="s">
        <v>2251</v>
      </c>
    </row>
    <row r="88" spans="3:32" x14ac:dyDescent="0.2">
      <c r="C88" t="s">
        <v>192</v>
      </c>
      <c r="D88" t="s">
        <v>2251</v>
      </c>
      <c r="E88" t="s">
        <v>3314</v>
      </c>
      <c r="F88" t="s">
        <v>4000</v>
      </c>
      <c r="K88" t="s">
        <v>1339</v>
      </c>
      <c r="L88" t="s">
        <v>3788</v>
      </c>
      <c r="Q88" t="s">
        <v>522</v>
      </c>
      <c r="R88" t="s">
        <v>2252</v>
      </c>
      <c r="S88" t="s">
        <v>790</v>
      </c>
      <c r="T88" t="s">
        <v>2253</v>
      </c>
      <c r="U88" t="s">
        <v>1592</v>
      </c>
      <c r="V88" t="s">
        <v>2254</v>
      </c>
      <c r="AC88" t="s">
        <v>191</v>
      </c>
      <c r="AD88" t="s">
        <v>2255</v>
      </c>
      <c r="AE88" t="s">
        <v>191</v>
      </c>
      <c r="AF88" t="s">
        <v>2255</v>
      </c>
    </row>
    <row r="89" spans="3:32" x14ac:dyDescent="0.2">
      <c r="C89" t="s">
        <v>191</v>
      </c>
      <c r="D89" t="s">
        <v>2255</v>
      </c>
      <c r="E89" t="s">
        <v>3315</v>
      </c>
      <c r="F89" t="s">
        <v>2256</v>
      </c>
      <c r="K89" t="s">
        <v>1340</v>
      </c>
      <c r="L89" t="s">
        <v>3789</v>
      </c>
      <c r="Q89" t="s">
        <v>523</v>
      </c>
      <c r="R89" t="s">
        <v>2257</v>
      </c>
      <c r="S89" t="s">
        <v>791</v>
      </c>
      <c r="T89" t="s">
        <v>2258</v>
      </c>
      <c r="U89" t="s">
        <v>1593</v>
      </c>
      <c r="V89" t="s">
        <v>2259</v>
      </c>
      <c r="AC89" t="s">
        <v>190</v>
      </c>
      <c r="AD89" t="s">
        <v>2260</v>
      </c>
      <c r="AE89" t="s">
        <v>190</v>
      </c>
      <c r="AF89" t="s">
        <v>2260</v>
      </c>
    </row>
    <row r="90" spans="3:32" x14ac:dyDescent="0.2">
      <c r="C90" t="s">
        <v>190</v>
      </c>
      <c r="D90" t="s">
        <v>2260</v>
      </c>
      <c r="E90" t="s">
        <v>387</v>
      </c>
      <c r="F90" t="s">
        <v>4001</v>
      </c>
      <c r="K90" t="s">
        <v>1341</v>
      </c>
      <c r="L90" t="s">
        <v>2261</v>
      </c>
      <c r="Q90" t="s">
        <v>524</v>
      </c>
      <c r="R90" t="s">
        <v>2262</v>
      </c>
      <c r="S90" t="s">
        <v>792</v>
      </c>
      <c r="T90" t="s">
        <v>2263</v>
      </c>
      <c r="U90" t="s">
        <v>1594</v>
      </c>
      <c r="V90" t="s">
        <v>2264</v>
      </c>
      <c r="AC90" t="s">
        <v>189</v>
      </c>
      <c r="AD90" t="s">
        <v>2265</v>
      </c>
      <c r="AE90" t="s">
        <v>189</v>
      </c>
      <c r="AF90" t="s">
        <v>2265</v>
      </c>
    </row>
    <row r="91" spans="3:32" x14ac:dyDescent="0.2">
      <c r="C91" t="s">
        <v>189</v>
      </c>
      <c r="D91" t="s">
        <v>2265</v>
      </c>
      <c r="E91" t="s">
        <v>386</v>
      </c>
      <c r="F91" t="s">
        <v>2266</v>
      </c>
      <c r="K91" t="s">
        <v>1342</v>
      </c>
      <c r="L91" t="s">
        <v>2267</v>
      </c>
      <c r="Q91" t="s">
        <v>525</v>
      </c>
      <c r="R91" t="s">
        <v>2268</v>
      </c>
      <c r="S91" t="s">
        <v>793</v>
      </c>
      <c r="T91" t="s">
        <v>2269</v>
      </c>
      <c r="U91" t="s">
        <v>1595</v>
      </c>
      <c r="V91" t="s">
        <v>2270</v>
      </c>
      <c r="AC91" t="s">
        <v>188</v>
      </c>
      <c r="AD91" t="s">
        <v>2271</v>
      </c>
      <c r="AE91" t="s">
        <v>188</v>
      </c>
      <c r="AF91" t="s">
        <v>2271</v>
      </c>
    </row>
    <row r="92" spans="3:32" x14ac:dyDescent="0.2">
      <c r="C92" t="s">
        <v>188</v>
      </c>
      <c r="D92" t="s">
        <v>2271</v>
      </c>
      <c r="E92" t="s">
        <v>3316</v>
      </c>
      <c r="F92" t="s">
        <v>2272</v>
      </c>
      <c r="K92" t="s">
        <v>1343</v>
      </c>
      <c r="L92" t="s">
        <v>3790</v>
      </c>
      <c r="Q92" t="s">
        <v>526</v>
      </c>
      <c r="R92" t="s">
        <v>2273</v>
      </c>
      <c r="S92" t="s">
        <v>794</v>
      </c>
      <c r="T92" t="s">
        <v>2274</v>
      </c>
      <c r="U92" t="s">
        <v>1596</v>
      </c>
      <c r="V92" t="s">
        <v>2275</v>
      </c>
      <c r="AC92" t="s">
        <v>187</v>
      </c>
      <c r="AD92" t="s">
        <v>2276</v>
      </c>
      <c r="AE92" t="s">
        <v>187</v>
      </c>
      <c r="AF92" t="s">
        <v>2276</v>
      </c>
    </row>
    <row r="93" spans="3:32" x14ac:dyDescent="0.2">
      <c r="C93" t="s">
        <v>187</v>
      </c>
      <c r="D93" t="s">
        <v>2276</v>
      </c>
      <c r="E93" t="s">
        <v>3317</v>
      </c>
      <c r="F93" t="s">
        <v>4002</v>
      </c>
      <c r="K93" t="s">
        <v>1344</v>
      </c>
      <c r="L93" t="s">
        <v>3791</v>
      </c>
      <c r="Q93" t="s">
        <v>527</v>
      </c>
      <c r="R93" t="s">
        <v>2277</v>
      </c>
      <c r="U93" t="s">
        <v>1597</v>
      </c>
      <c r="V93" t="s">
        <v>2278</v>
      </c>
      <c r="AC93" t="s">
        <v>186</v>
      </c>
      <c r="AD93" t="s">
        <v>2279</v>
      </c>
      <c r="AE93" t="s">
        <v>186</v>
      </c>
      <c r="AF93" t="s">
        <v>2279</v>
      </c>
    </row>
    <row r="94" spans="3:32" x14ac:dyDescent="0.2">
      <c r="C94" t="s">
        <v>186</v>
      </c>
      <c r="D94" t="s">
        <v>2279</v>
      </c>
      <c r="E94" t="s">
        <v>385</v>
      </c>
      <c r="F94" t="s">
        <v>2280</v>
      </c>
      <c r="K94" t="s">
        <v>1345</v>
      </c>
      <c r="L94" t="s">
        <v>3792</v>
      </c>
      <c r="Q94" t="s">
        <v>528</v>
      </c>
      <c r="R94" t="s">
        <v>2281</v>
      </c>
      <c r="U94" t="s">
        <v>1598</v>
      </c>
      <c r="V94" t="s">
        <v>2282</v>
      </c>
      <c r="AC94" t="s">
        <v>185</v>
      </c>
      <c r="AD94" t="s">
        <v>2283</v>
      </c>
      <c r="AE94" t="s">
        <v>185</v>
      </c>
      <c r="AF94" t="s">
        <v>2283</v>
      </c>
    </row>
    <row r="95" spans="3:32" x14ac:dyDescent="0.2">
      <c r="C95" t="s">
        <v>185</v>
      </c>
      <c r="D95" t="s">
        <v>2283</v>
      </c>
      <c r="E95" t="s">
        <v>3318</v>
      </c>
      <c r="F95" t="s">
        <v>4003</v>
      </c>
      <c r="K95" t="s">
        <v>1346</v>
      </c>
      <c r="L95" t="s">
        <v>2284</v>
      </c>
      <c r="Q95" t="s">
        <v>529</v>
      </c>
      <c r="R95" t="s">
        <v>2285</v>
      </c>
      <c r="U95" t="s">
        <v>1599</v>
      </c>
      <c r="V95" t="s">
        <v>2286</v>
      </c>
      <c r="AC95" t="s">
        <v>184</v>
      </c>
      <c r="AD95" t="s">
        <v>2287</v>
      </c>
      <c r="AE95" t="s">
        <v>184</v>
      </c>
      <c r="AF95" t="s">
        <v>2287</v>
      </c>
    </row>
    <row r="96" spans="3:32" x14ac:dyDescent="0.2">
      <c r="C96" t="s">
        <v>184</v>
      </c>
      <c r="D96" t="s">
        <v>2287</v>
      </c>
      <c r="E96" t="s">
        <v>3319</v>
      </c>
      <c r="F96" t="s">
        <v>2288</v>
      </c>
      <c r="K96" t="s">
        <v>1347</v>
      </c>
      <c r="L96" t="s">
        <v>3793</v>
      </c>
      <c r="Q96" t="s">
        <v>530</v>
      </c>
      <c r="R96" t="s">
        <v>2289</v>
      </c>
      <c r="U96" t="s">
        <v>1600</v>
      </c>
      <c r="V96" t="s">
        <v>2290</v>
      </c>
      <c r="AC96" t="s">
        <v>183</v>
      </c>
      <c r="AD96" t="s">
        <v>2291</v>
      </c>
      <c r="AE96" t="s">
        <v>183</v>
      </c>
      <c r="AF96" t="s">
        <v>2291</v>
      </c>
    </row>
    <row r="97" spans="3:32" x14ac:dyDescent="0.2">
      <c r="C97" t="s">
        <v>183</v>
      </c>
      <c r="D97" t="s">
        <v>2291</v>
      </c>
      <c r="E97" t="s">
        <v>3320</v>
      </c>
      <c r="F97" t="s">
        <v>4004</v>
      </c>
      <c r="K97" t="s">
        <v>1348</v>
      </c>
      <c r="L97" t="s">
        <v>3794</v>
      </c>
      <c r="Q97" t="s">
        <v>531</v>
      </c>
      <c r="R97" t="s">
        <v>3946</v>
      </c>
      <c r="U97" t="s">
        <v>1601</v>
      </c>
      <c r="V97" t="s">
        <v>2292</v>
      </c>
      <c r="AC97" t="s">
        <v>182</v>
      </c>
      <c r="AD97" t="s">
        <v>2293</v>
      </c>
      <c r="AE97" t="s">
        <v>182</v>
      </c>
      <c r="AF97" t="s">
        <v>2293</v>
      </c>
    </row>
    <row r="98" spans="3:32" x14ac:dyDescent="0.2">
      <c r="C98" t="s">
        <v>182</v>
      </c>
      <c r="D98" t="s">
        <v>2293</v>
      </c>
      <c r="E98" t="s">
        <v>3321</v>
      </c>
      <c r="F98" t="s">
        <v>2294</v>
      </c>
      <c r="K98" t="s">
        <v>1349</v>
      </c>
      <c r="L98" t="s">
        <v>3795</v>
      </c>
      <c r="Q98" t="s">
        <v>532</v>
      </c>
      <c r="R98" t="s">
        <v>2295</v>
      </c>
      <c r="U98" t="s">
        <v>1602</v>
      </c>
      <c r="V98" t="s">
        <v>2296</v>
      </c>
      <c r="AC98" t="s">
        <v>181</v>
      </c>
      <c r="AD98" t="s">
        <v>2297</v>
      </c>
      <c r="AE98" t="s">
        <v>181</v>
      </c>
      <c r="AF98" t="s">
        <v>2297</v>
      </c>
    </row>
    <row r="99" spans="3:32" x14ac:dyDescent="0.2">
      <c r="C99" t="s">
        <v>181</v>
      </c>
      <c r="D99" t="s">
        <v>2297</v>
      </c>
      <c r="E99" t="s">
        <v>3322</v>
      </c>
      <c r="F99" t="s">
        <v>4005</v>
      </c>
      <c r="K99" t="s">
        <v>1350</v>
      </c>
      <c r="L99" t="s">
        <v>2298</v>
      </c>
      <c r="Q99" t="s">
        <v>533</v>
      </c>
      <c r="R99" t="s">
        <v>2299</v>
      </c>
      <c r="U99" t="s">
        <v>1603</v>
      </c>
      <c r="V99" t="s">
        <v>2300</v>
      </c>
      <c r="AC99" t="s">
        <v>180</v>
      </c>
      <c r="AD99" t="s">
        <v>2301</v>
      </c>
      <c r="AE99" t="s">
        <v>180</v>
      </c>
      <c r="AF99" t="s">
        <v>2301</v>
      </c>
    </row>
    <row r="100" spans="3:32" x14ac:dyDescent="0.2">
      <c r="C100" t="s">
        <v>180</v>
      </c>
      <c r="D100" t="s">
        <v>2301</v>
      </c>
      <c r="E100" t="s">
        <v>3323</v>
      </c>
      <c r="F100" t="s">
        <v>4006</v>
      </c>
      <c r="K100" t="s">
        <v>1351</v>
      </c>
      <c r="L100" t="s">
        <v>2302</v>
      </c>
      <c r="Q100" t="s">
        <v>534</v>
      </c>
      <c r="R100" t="s">
        <v>2303</v>
      </c>
      <c r="U100" t="s">
        <v>1604</v>
      </c>
      <c r="V100" t="s">
        <v>2304</v>
      </c>
      <c r="AC100" t="s">
        <v>179</v>
      </c>
      <c r="AD100" t="s">
        <v>2305</v>
      </c>
      <c r="AE100" t="s">
        <v>179</v>
      </c>
      <c r="AF100" t="s">
        <v>2305</v>
      </c>
    </row>
    <row r="101" spans="3:32" x14ac:dyDescent="0.2">
      <c r="C101" t="s">
        <v>179</v>
      </c>
      <c r="D101" t="s">
        <v>2305</v>
      </c>
      <c r="E101" t="s">
        <v>384</v>
      </c>
      <c r="F101" t="s">
        <v>4007</v>
      </c>
      <c r="K101" t="s">
        <v>1352</v>
      </c>
      <c r="L101" t="s">
        <v>3796</v>
      </c>
      <c r="Q101" t="s">
        <v>535</v>
      </c>
      <c r="R101" t="s">
        <v>2306</v>
      </c>
      <c r="U101" t="s">
        <v>1605</v>
      </c>
      <c r="V101" t="s">
        <v>2307</v>
      </c>
      <c r="AC101" t="s">
        <v>178</v>
      </c>
      <c r="AD101" t="s">
        <v>2308</v>
      </c>
      <c r="AE101" t="s">
        <v>178</v>
      </c>
      <c r="AF101" t="s">
        <v>2308</v>
      </c>
    </row>
    <row r="102" spans="3:32" x14ac:dyDescent="0.2">
      <c r="C102" t="s">
        <v>178</v>
      </c>
      <c r="D102" t="s">
        <v>2308</v>
      </c>
      <c r="E102" t="s">
        <v>383</v>
      </c>
      <c r="F102" t="s">
        <v>4008</v>
      </c>
      <c r="K102" t="s">
        <v>1353</v>
      </c>
      <c r="L102" t="s">
        <v>3797</v>
      </c>
      <c r="Q102" t="s">
        <v>536</v>
      </c>
      <c r="R102" t="s">
        <v>2309</v>
      </c>
      <c r="U102" t="s">
        <v>1606</v>
      </c>
      <c r="V102" t="s">
        <v>2310</v>
      </c>
      <c r="AC102" t="s">
        <v>177</v>
      </c>
      <c r="AD102" t="s">
        <v>2311</v>
      </c>
      <c r="AE102" t="s">
        <v>177</v>
      </c>
      <c r="AF102" t="s">
        <v>2311</v>
      </c>
    </row>
    <row r="103" spans="3:32" x14ac:dyDescent="0.2">
      <c r="C103" t="s">
        <v>177</v>
      </c>
      <c r="D103" t="s">
        <v>2311</v>
      </c>
      <c r="E103" t="s">
        <v>382</v>
      </c>
      <c r="F103" t="s">
        <v>2312</v>
      </c>
      <c r="K103" t="s">
        <v>1354</v>
      </c>
      <c r="L103" t="s">
        <v>3798</v>
      </c>
      <c r="Q103" t="s">
        <v>537</v>
      </c>
      <c r="R103" t="s">
        <v>2313</v>
      </c>
      <c r="U103" t="s">
        <v>1607</v>
      </c>
      <c r="V103" t="s">
        <v>2314</v>
      </c>
      <c r="AC103" t="s">
        <v>176</v>
      </c>
      <c r="AD103" t="s">
        <v>2315</v>
      </c>
      <c r="AE103" t="s">
        <v>176</v>
      </c>
      <c r="AF103" t="s">
        <v>2315</v>
      </c>
    </row>
    <row r="104" spans="3:32" x14ac:dyDescent="0.2">
      <c r="C104" t="s">
        <v>176</v>
      </c>
      <c r="D104" t="s">
        <v>2315</v>
      </c>
      <c r="E104" t="s">
        <v>381</v>
      </c>
      <c r="F104" t="s">
        <v>2316</v>
      </c>
      <c r="K104" t="s">
        <v>1355</v>
      </c>
      <c r="L104" t="s">
        <v>3799</v>
      </c>
      <c r="Q104" t="s">
        <v>538</v>
      </c>
      <c r="R104" t="s">
        <v>2317</v>
      </c>
      <c r="U104" t="s">
        <v>1608</v>
      </c>
      <c r="V104" t="s">
        <v>2318</v>
      </c>
      <c r="AC104" t="s">
        <v>175</v>
      </c>
      <c r="AD104" t="s">
        <v>2319</v>
      </c>
      <c r="AE104" t="s">
        <v>175</v>
      </c>
      <c r="AF104" t="s">
        <v>2319</v>
      </c>
    </row>
    <row r="105" spans="3:32" x14ac:dyDescent="0.2">
      <c r="C105" t="s">
        <v>175</v>
      </c>
      <c r="D105" t="s">
        <v>2319</v>
      </c>
      <c r="E105" t="s">
        <v>3324</v>
      </c>
      <c r="F105" t="s">
        <v>4009</v>
      </c>
      <c r="K105" t="s">
        <v>1356</v>
      </c>
      <c r="L105" t="s">
        <v>2320</v>
      </c>
      <c r="Q105" t="s">
        <v>539</v>
      </c>
      <c r="R105" t="s">
        <v>2321</v>
      </c>
      <c r="U105" t="s">
        <v>1609</v>
      </c>
      <c r="V105" t="s">
        <v>2322</v>
      </c>
      <c r="AC105" t="s">
        <v>174</v>
      </c>
      <c r="AD105" t="s">
        <v>2323</v>
      </c>
      <c r="AE105" t="s">
        <v>174</v>
      </c>
      <c r="AF105" t="s">
        <v>2323</v>
      </c>
    </row>
    <row r="106" spans="3:32" x14ac:dyDescent="0.2">
      <c r="C106" t="s">
        <v>174</v>
      </c>
      <c r="D106" t="s">
        <v>2323</v>
      </c>
      <c r="E106" t="s">
        <v>380</v>
      </c>
      <c r="F106" t="s">
        <v>2324</v>
      </c>
      <c r="K106" t="s">
        <v>1357</v>
      </c>
      <c r="L106" t="s">
        <v>2325</v>
      </c>
      <c r="Q106" t="s">
        <v>540</v>
      </c>
      <c r="R106" t="s">
        <v>2326</v>
      </c>
      <c r="U106" t="s">
        <v>1610</v>
      </c>
      <c r="V106" t="s">
        <v>2327</v>
      </c>
      <c r="AC106" t="s">
        <v>173</v>
      </c>
      <c r="AD106" t="s">
        <v>2328</v>
      </c>
      <c r="AE106" t="s">
        <v>173</v>
      </c>
      <c r="AF106" t="s">
        <v>2328</v>
      </c>
    </row>
    <row r="107" spans="3:32" x14ac:dyDescent="0.2">
      <c r="C107" t="s">
        <v>173</v>
      </c>
      <c r="D107" t="s">
        <v>2328</v>
      </c>
      <c r="E107" t="s">
        <v>379</v>
      </c>
      <c r="F107" t="s">
        <v>2329</v>
      </c>
      <c r="K107" t="s">
        <v>1358</v>
      </c>
      <c r="L107" t="s">
        <v>3800</v>
      </c>
      <c r="Q107" t="s">
        <v>541</v>
      </c>
      <c r="R107" t="s">
        <v>2330</v>
      </c>
      <c r="U107" t="s">
        <v>1611</v>
      </c>
      <c r="V107" t="s">
        <v>2331</v>
      </c>
      <c r="AC107" t="s">
        <v>172</v>
      </c>
      <c r="AD107" t="s">
        <v>2332</v>
      </c>
      <c r="AE107" t="s">
        <v>172</v>
      </c>
      <c r="AF107" t="s">
        <v>2332</v>
      </c>
    </row>
    <row r="108" spans="3:32" x14ac:dyDescent="0.2">
      <c r="C108" t="s">
        <v>172</v>
      </c>
      <c r="D108" t="s">
        <v>2332</v>
      </c>
      <c r="E108" t="s">
        <v>3325</v>
      </c>
      <c r="F108" t="s">
        <v>2333</v>
      </c>
      <c r="K108" t="s">
        <v>1359</v>
      </c>
      <c r="L108" t="s">
        <v>3801</v>
      </c>
      <c r="Q108" t="s">
        <v>542</v>
      </c>
      <c r="R108" t="s">
        <v>2334</v>
      </c>
      <c r="U108" t="s">
        <v>1612</v>
      </c>
      <c r="V108" t="s">
        <v>2335</v>
      </c>
      <c r="AC108" t="s">
        <v>171</v>
      </c>
      <c r="AD108" t="s">
        <v>2336</v>
      </c>
      <c r="AE108" t="s">
        <v>171</v>
      </c>
      <c r="AF108" t="s">
        <v>2336</v>
      </c>
    </row>
    <row r="109" spans="3:32" x14ac:dyDescent="0.2">
      <c r="C109" t="s">
        <v>171</v>
      </c>
      <c r="D109" t="s">
        <v>2336</v>
      </c>
      <c r="E109" t="s">
        <v>3326</v>
      </c>
      <c r="F109" t="s">
        <v>2337</v>
      </c>
      <c r="K109" t="s">
        <v>1360</v>
      </c>
      <c r="L109" t="s">
        <v>3802</v>
      </c>
      <c r="Q109" t="s">
        <v>543</v>
      </c>
      <c r="R109" t="s">
        <v>2338</v>
      </c>
      <c r="U109" t="s">
        <v>1613</v>
      </c>
      <c r="V109" t="s">
        <v>2339</v>
      </c>
      <c r="AC109" t="s">
        <v>170</v>
      </c>
      <c r="AD109" t="s">
        <v>2340</v>
      </c>
      <c r="AE109" t="s">
        <v>170</v>
      </c>
      <c r="AF109" t="s">
        <v>2340</v>
      </c>
    </row>
    <row r="110" spans="3:32" x14ac:dyDescent="0.2">
      <c r="C110" t="s">
        <v>170</v>
      </c>
      <c r="D110" t="s">
        <v>2340</v>
      </c>
      <c r="E110" t="s">
        <v>378</v>
      </c>
      <c r="F110" t="s">
        <v>2341</v>
      </c>
      <c r="K110" t="s">
        <v>1361</v>
      </c>
      <c r="L110" t="s">
        <v>3803</v>
      </c>
      <c r="Q110" t="s">
        <v>544</v>
      </c>
      <c r="R110" t="s">
        <v>2342</v>
      </c>
      <c r="U110" t="s">
        <v>1614</v>
      </c>
      <c r="V110" t="s">
        <v>2343</v>
      </c>
      <c r="AC110" t="s">
        <v>169</v>
      </c>
      <c r="AD110" t="s">
        <v>2344</v>
      </c>
      <c r="AE110" t="s">
        <v>169</v>
      </c>
      <c r="AF110" t="s">
        <v>2344</v>
      </c>
    </row>
    <row r="111" spans="3:32" x14ac:dyDescent="0.2">
      <c r="C111" t="s">
        <v>169</v>
      </c>
      <c r="D111" t="s">
        <v>2344</v>
      </c>
      <c r="E111" t="s">
        <v>377</v>
      </c>
      <c r="F111" t="s">
        <v>2345</v>
      </c>
      <c r="K111" t="s">
        <v>1362</v>
      </c>
      <c r="L111" t="s">
        <v>2346</v>
      </c>
      <c r="Q111" t="s">
        <v>545</v>
      </c>
      <c r="R111" t="s">
        <v>2347</v>
      </c>
      <c r="U111" t="s">
        <v>1615</v>
      </c>
      <c r="V111" t="s">
        <v>2348</v>
      </c>
      <c r="AC111" t="s">
        <v>168</v>
      </c>
      <c r="AD111" t="s">
        <v>2349</v>
      </c>
      <c r="AE111" t="s">
        <v>168</v>
      </c>
      <c r="AF111" t="s">
        <v>2349</v>
      </c>
    </row>
    <row r="112" spans="3:32" x14ac:dyDescent="0.2">
      <c r="C112" t="s">
        <v>168</v>
      </c>
      <c r="D112" t="s">
        <v>2349</v>
      </c>
      <c r="E112" t="s">
        <v>376</v>
      </c>
      <c r="F112" t="s">
        <v>4010</v>
      </c>
      <c r="K112" t="s">
        <v>1363</v>
      </c>
      <c r="L112" t="s">
        <v>3804</v>
      </c>
      <c r="Q112" t="s">
        <v>546</v>
      </c>
      <c r="R112" t="s">
        <v>2350</v>
      </c>
      <c r="U112" t="s">
        <v>1616</v>
      </c>
      <c r="V112" t="s">
        <v>2348</v>
      </c>
      <c r="AC112" t="s">
        <v>167</v>
      </c>
      <c r="AD112" t="s">
        <v>2351</v>
      </c>
      <c r="AE112" t="s">
        <v>167</v>
      </c>
      <c r="AF112" t="s">
        <v>2351</v>
      </c>
    </row>
    <row r="113" spans="3:32" x14ac:dyDescent="0.2">
      <c r="C113" t="s">
        <v>167</v>
      </c>
      <c r="D113" t="s">
        <v>2351</v>
      </c>
      <c r="E113" t="s">
        <v>3327</v>
      </c>
      <c r="F113" t="s">
        <v>2352</v>
      </c>
      <c r="K113" t="s">
        <v>1364</v>
      </c>
      <c r="L113" t="s">
        <v>3805</v>
      </c>
      <c r="Q113" t="s">
        <v>547</v>
      </c>
      <c r="R113" t="s">
        <v>2353</v>
      </c>
      <c r="U113" t="s">
        <v>1617</v>
      </c>
      <c r="V113" t="s">
        <v>2354</v>
      </c>
      <c r="AC113" t="s">
        <v>166</v>
      </c>
      <c r="AD113" t="s">
        <v>2355</v>
      </c>
      <c r="AE113" t="s">
        <v>166</v>
      </c>
      <c r="AF113" t="s">
        <v>2355</v>
      </c>
    </row>
    <row r="114" spans="3:32" x14ac:dyDescent="0.2">
      <c r="C114" t="s">
        <v>166</v>
      </c>
      <c r="D114" t="s">
        <v>2355</v>
      </c>
      <c r="E114" t="s">
        <v>375</v>
      </c>
      <c r="F114" t="s">
        <v>4011</v>
      </c>
      <c r="K114" t="s">
        <v>1365</v>
      </c>
      <c r="L114" t="s">
        <v>3806</v>
      </c>
      <c r="Q114" t="s">
        <v>548</v>
      </c>
      <c r="R114" t="s">
        <v>2356</v>
      </c>
      <c r="U114" t="s">
        <v>1618</v>
      </c>
      <c r="V114" t="s">
        <v>2357</v>
      </c>
      <c r="AC114" t="s">
        <v>165</v>
      </c>
      <c r="AD114" t="s">
        <v>2358</v>
      </c>
      <c r="AE114" t="s">
        <v>165</v>
      </c>
      <c r="AF114" t="s">
        <v>2358</v>
      </c>
    </row>
    <row r="115" spans="3:32" x14ac:dyDescent="0.2">
      <c r="C115" t="s">
        <v>165</v>
      </c>
      <c r="D115" t="s">
        <v>2358</v>
      </c>
      <c r="E115" t="s">
        <v>374</v>
      </c>
      <c r="F115" t="s">
        <v>2359</v>
      </c>
      <c r="K115" t="s">
        <v>1366</v>
      </c>
      <c r="L115" t="s">
        <v>3807</v>
      </c>
      <c r="Q115" t="s">
        <v>549</v>
      </c>
      <c r="R115" t="s">
        <v>2360</v>
      </c>
      <c r="U115" t="s">
        <v>1619</v>
      </c>
      <c r="V115" t="s">
        <v>2361</v>
      </c>
      <c r="AC115" t="s">
        <v>164</v>
      </c>
      <c r="AD115" t="s">
        <v>2362</v>
      </c>
      <c r="AE115" t="s">
        <v>164</v>
      </c>
      <c r="AF115" t="s">
        <v>2362</v>
      </c>
    </row>
    <row r="116" spans="3:32" x14ac:dyDescent="0.2">
      <c r="C116" t="s">
        <v>164</v>
      </c>
      <c r="D116" t="s">
        <v>2362</v>
      </c>
      <c r="E116" t="s">
        <v>3328</v>
      </c>
      <c r="F116" t="s">
        <v>4012</v>
      </c>
      <c r="K116" t="s">
        <v>1367</v>
      </c>
      <c r="L116" t="s">
        <v>2363</v>
      </c>
      <c r="Q116" t="s">
        <v>550</v>
      </c>
      <c r="R116" t="s">
        <v>2364</v>
      </c>
      <c r="U116" t="s">
        <v>1620</v>
      </c>
      <c r="V116" t="s">
        <v>2365</v>
      </c>
      <c r="AC116" t="s">
        <v>163</v>
      </c>
      <c r="AD116" t="s">
        <v>2366</v>
      </c>
      <c r="AE116" t="s">
        <v>163</v>
      </c>
      <c r="AF116" t="s">
        <v>2366</v>
      </c>
    </row>
    <row r="117" spans="3:32" x14ac:dyDescent="0.2">
      <c r="C117" t="s">
        <v>163</v>
      </c>
      <c r="D117" t="s">
        <v>2366</v>
      </c>
      <c r="E117" t="s">
        <v>373</v>
      </c>
      <c r="F117" t="s">
        <v>2367</v>
      </c>
      <c r="K117" t="s">
        <v>1368</v>
      </c>
      <c r="L117" t="s">
        <v>3808</v>
      </c>
      <c r="Q117" t="s">
        <v>551</v>
      </c>
      <c r="R117" t="s">
        <v>2368</v>
      </c>
      <c r="U117" t="s">
        <v>1621</v>
      </c>
      <c r="V117" t="s">
        <v>2369</v>
      </c>
      <c r="AC117" t="s">
        <v>162</v>
      </c>
      <c r="AD117" t="s">
        <v>2370</v>
      </c>
      <c r="AE117" t="s">
        <v>162</v>
      </c>
      <c r="AF117" t="s">
        <v>2370</v>
      </c>
    </row>
    <row r="118" spans="3:32" x14ac:dyDescent="0.2">
      <c r="C118" t="s">
        <v>162</v>
      </c>
      <c r="D118" t="s">
        <v>2370</v>
      </c>
      <c r="E118" t="s">
        <v>3329</v>
      </c>
      <c r="F118" t="s">
        <v>4013</v>
      </c>
      <c r="K118" t="s">
        <v>1369</v>
      </c>
      <c r="L118" t="s">
        <v>3809</v>
      </c>
      <c r="Q118" t="s">
        <v>552</v>
      </c>
      <c r="R118" t="s">
        <v>2371</v>
      </c>
      <c r="U118" t="s">
        <v>1622</v>
      </c>
      <c r="V118" t="s">
        <v>2372</v>
      </c>
      <c r="AC118" t="s">
        <v>161</v>
      </c>
      <c r="AD118" t="s">
        <v>2373</v>
      </c>
      <c r="AE118" t="s">
        <v>161</v>
      </c>
      <c r="AF118" t="s">
        <v>2373</v>
      </c>
    </row>
    <row r="119" spans="3:32" x14ac:dyDescent="0.2">
      <c r="C119" t="s">
        <v>161</v>
      </c>
      <c r="D119" t="s">
        <v>2373</v>
      </c>
      <c r="E119" t="s">
        <v>3330</v>
      </c>
      <c r="F119" t="s">
        <v>2374</v>
      </c>
      <c r="K119" t="s">
        <v>1370</v>
      </c>
      <c r="L119" t="s">
        <v>3810</v>
      </c>
      <c r="Q119" t="s">
        <v>553</v>
      </c>
      <c r="R119" t="s">
        <v>2375</v>
      </c>
      <c r="U119" t="s">
        <v>1623</v>
      </c>
      <c r="V119" t="s">
        <v>2376</v>
      </c>
      <c r="AC119" t="s">
        <v>160</v>
      </c>
      <c r="AD119" t="s">
        <v>2377</v>
      </c>
      <c r="AE119" t="s">
        <v>160</v>
      </c>
      <c r="AF119" t="s">
        <v>2377</v>
      </c>
    </row>
    <row r="120" spans="3:32" x14ac:dyDescent="0.2">
      <c r="C120" t="s">
        <v>160</v>
      </c>
      <c r="D120" t="s">
        <v>2377</v>
      </c>
      <c r="E120" t="s">
        <v>3331</v>
      </c>
      <c r="F120" t="s">
        <v>2378</v>
      </c>
      <c r="K120" t="s">
        <v>1371</v>
      </c>
      <c r="L120" t="s">
        <v>3811</v>
      </c>
      <c r="Q120" t="s">
        <v>554</v>
      </c>
      <c r="R120" t="s">
        <v>2379</v>
      </c>
      <c r="U120" t="s">
        <v>1624</v>
      </c>
      <c r="V120" t="s">
        <v>2380</v>
      </c>
      <c r="AC120" t="s">
        <v>159</v>
      </c>
      <c r="AD120" t="s">
        <v>2381</v>
      </c>
      <c r="AE120" t="s">
        <v>159</v>
      </c>
      <c r="AF120" t="s">
        <v>2381</v>
      </c>
    </row>
    <row r="121" spans="3:32" x14ac:dyDescent="0.2">
      <c r="C121" t="s">
        <v>159</v>
      </c>
      <c r="D121" t="s">
        <v>2381</v>
      </c>
      <c r="E121" t="s">
        <v>3332</v>
      </c>
      <c r="F121" t="s">
        <v>2382</v>
      </c>
      <c r="K121" t="s">
        <v>1372</v>
      </c>
      <c r="L121" t="s">
        <v>3812</v>
      </c>
      <c r="Q121" t="s">
        <v>555</v>
      </c>
      <c r="R121" t="s">
        <v>2383</v>
      </c>
      <c r="U121" t="s">
        <v>1625</v>
      </c>
      <c r="V121" t="s">
        <v>2384</v>
      </c>
      <c r="AC121" t="s">
        <v>158</v>
      </c>
      <c r="AD121" t="s">
        <v>2385</v>
      </c>
      <c r="AE121" t="s">
        <v>158</v>
      </c>
      <c r="AF121" t="s">
        <v>2385</v>
      </c>
    </row>
    <row r="122" spans="3:32" x14ac:dyDescent="0.2">
      <c r="C122" t="s">
        <v>158</v>
      </c>
      <c r="D122" t="s">
        <v>2385</v>
      </c>
      <c r="E122" t="s">
        <v>372</v>
      </c>
      <c r="F122" t="s">
        <v>4014</v>
      </c>
      <c r="K122" t="s">
        <v>1373</v>
      </c>
      <c r="L122" t="s">
        <v>3813</v>
      </c>
      <c r="Q122" t="s">
        <v>556</v>
      </c>
      <c r="R122" t="s">
        <v>2386</v>
      </c>
      <c r="U122" t="s">
        <v>1626</v>
      </c>
      <c r="V122" t="s">
        <v>2387</v>
      </c>
      <c r="AC122" t="s">
        <v>157</v>
      </c>
      <c r="AD122" t="s">
        <v>2388</v>
      </c>
      <c r="AE122" t="s">
        <v>157</v>
      </c>
      <c r="AF122" t="s">
        <v>2388</v>
      </c>
    </row>
    <row r="123" spans="3:32" x14ac:dyDescent="0.2">
      <c r="C123" t="s">
        <v>157</v>
      </c>
      <c r="D123" t="s">
        <v>2388</v>
      </c>
      <c r="E123" t="s">
        <v>3333</v>
      </c>
      <c r="F123" t="s">
        <v>2389</v>
      </c>
      <c r="K123" t="s">
        <v>1374</v>
      </c>
      <c r="L123" t="s">
        <v>3814</v>
      </c>
      <c r="Q123" t="s">
        <v>557</v>
      </c>
      <c r="R123" t="s">
        <v>2390</v>
      </c>
      <c r="U123" t="s">
        <v>1627</v>
      </c>
      <c r="V123" t="s">
        <v>2391</v>
      </c>
      <c r="AC123" t="s">
        <v>156</v>
      </c>
      <c r="AD123" t="s">
        <v>2392</v>
      </c>
      <c r="AE123" t="s">
        <v>156</v>
      </c>
      <c r="AF123" t="s">
        <v>2392</v>
      </c>
    </row>
    <row r="124" spans="3:32" x14ac:dyDescent="0.2">
      <c r="C124" t="s">
        <v>156</v>
      </c>
      <c r="D124" t="s">
        <v>2392</v>
      </c>
      <c r="E124" t="s">
        <v>371</v>
      </c>
      <c r="F124" t="s">
        <v>2393</v>
      </c>
      <c r="K124" t="s">
        <v>1375</v>
      </c>
      <c r="L124" t="s">
        <v>3815</v>
      </c>
      <c r="Q124" t="s">
        <v>558</v>
      </c>
      <c r="R124" t="s">
        <v>2394</v>
      </c>
      <c r="U124" t="s">
        <v>1628</v>
      </c>
      <c r="V124" t="s">
        <v>2395</v>
      </c>
      <c r="AC124" t="s">
        <v>155</v>
      </c>
      <c r="AD124" t="s">
        <v>2396</v>
      </c>
      <c r="AE124" t="s">
        <v>155</v>
      </c>
      <c r="AF124" t="s">
        <v>2396</v>
      </c>
    </row>
    <row r="125" spans="3:32" x14ac:dyDescent="0.2">
      <c r="C125" t="s">
        <v>155</v>
      </c>
      <c r="D125" t="s">
        <v>2396</v>
      </c>
      <c r="E125" t="s">
        <v>370</v>
      </c>
      <c r="F125" t="s">
        <v>2397</v>
      </c>
      <c r="K125" t="s">
        <v>1376</v>
      </c>
      <c r="L125" t="s">
        <v>3816</v>
      </c>
      <c r="Q125" t="s">
        <v>559</v>
      </c>
      <c r="R125" t="s">
        <v>2398</v>
      </c>
      <c r="U125" t="s">
        <v>1629</v>
      </c>
      <c r="V125" t="s">
        <v>2399</v>
      </c>
      <c r="AC125" t="s">
        <v>154</v>
      </c>
      <c r="AD125" t="s">
        <v>2400</v>
      </c>
      <c r="AE125" t="s">
        <v>154</v>
      </c>
      <c r="AF125" t="s">
        <v>2400</v>
      </c>
    </row>
    <row r="126" spans="3:32" x14ac:dyDescent="0.2">
      <c r="C126" t="s">
        <v>154</v>
      </c>
      <c r="D126" t="s">
        <v>2400</v>
      </c>
      <c r="E126" t="s">
        <v>369</v>
      </c>
      <c r="F126" t="s">
        <v>2401</v>
      </c>
      <c r="K126" t="s">
        <v>1377</v>
      </c>
      <c r="L126" t="s">
        <v>3817</v>
      </c>
      <c r="Q126" t="s">
        <v>560</v>
      </c>
      <c r="R126" t="s">
        <v>2402</v>
      </c>
      <c r="U126" t="s">
        <v>1630</v>
      </c>
      <c r="V126" t="s">
        <v>2403</v>
      </c>
      <c r="AC126" t="s">
        <v>153</v>
      </c>
      <c r="AD126" t="s">
        <v>2404</v>
      </c>
      <c r="AE126" t="s">
        <v>153</v>
      </c>
      <c r="AF126" t="s">
        <v>2404</v>
      </c>
    </row>
    <row r="127" spans="3:32" x14ac:dyDescent="0.2">
      <c r="C127" t="s">
        <v>153</v>
      </c>
      <c r="D127" t="s">
        <v>2404</v>
      </c>
      <c r="E127" t="s">
        <v>3334</v>
      </c>
      <c r="F127" t="s">
        <v>2405</v>
      </c>
      <c r="K127" t="s">
        <v>1378</v>
      </c>
      <c r="L127" t="s">
        <v>3818</v>
      </c>
      <c r="Q127" t="s">
        <v>561</v>
      </c>
      <c r="R127" t="s">
        <v>2406</v>
      </c>
      <c r="U127" t="s">
        <v>1631</v>
      </c>
      <c r="V127" t="s">
        <v>2407</v>
      </c>
      <c r="AC127" t="s">
        <v>152</v>
      </c>
      <c r="AD127" t="s">
        <v>2408</v>
      </c>
      <c r="AE127" t="s">
        <v>152</v>
      </c>
      <c r="AF127" t="s">
        <v>2408</v>
      </c>
    </row>
    <row r="128" spans="3:32" x14ac:dyDescent="0.2">
      <c r="C128" t="s">
        <v>152</v>
      </c>
      <c r="D128" t="s">
        <v>2408</v>
      </c>
      <c r="E128" t="s">
        <v>368</v>
      </c>
      <c r="F128" t="s">
        <v>4015</v>
      </c>
      <c r="K128" t="s">
        <v>1379</v>
      </c>
      <c r="L128" t="s">
        <v>3819</v>
      </c>
      <c r="Q128" t="s">
        <v>562</v>
      </c>
      <c r="R128" t="s">
        <v>2409</v>
      </c>
      <c r="U128" t="s">
        <v>1632</v>
      </c>
      <c r="V128" t="s">
        <v>2410</v>
      </c>
      <c r="AC128" t="s">
        <v>151</v>
      </c>
      <c r="AD128" t="s">
        <v>2411</v>
      </c>
      <c r="AE128" t="s">
        <v>151</v>
      </c>
      <c r="AF128" t="s">
        <v>2411</v>
      </c>
    </row>
    <row r="129" spans="3:32" x14ac:dyDescent="0.2">
      <c r="C129" t="s">
        <v>151</v>
      </c>
      <c r="D129" t="s">
        <v>2411</v>
      </c>
      <c r="E129" t="s">
        <v>3335</v>
      </c>
      <c r="F129" t="s">
        <v>4016</v>
      </c>
      <c r="K129" t="s">
        <v>1380</v>
      </c>
      <c r="L129" t="s">
        <v>3820</v>
      </c>
      <c r="Q129" t="s">
        <v>563</v>
      </c>
      <c r="R129" t="s">
        <v>2412</v>
      </c>
      <c r="U129" t="s">
        <v>1633</v>
      </c>
      <c r="V129" t="s">
        <v>2413</v>
      </c>
      <c r="AC129" t="s">
        <v>150</v>
      </c>
      <c r="AD129" t="s">
        <v>2414</v>
      </c>
      <c r="AE129" t="s">
        <v>150</v>
      </c>
      <c r="AF129" t="s">
        <v>2414</v>
      </c>
    </row>
    <row r="130" spans="3:32" x14ac:dyDescent="0.2">
      <c r="C130" t="s">
        <v>150</v>
      </c>
      <c r="D130" t="s">
        <v>2414</v>
      </c>
      <c r="E130" t="s">
        <v>3336</v>
      </c>
      <c r="F130" t="s">
        <v>2415</v>
      </c>
      <c r="Q130" t="s">
        <v>564</v>
      </c>
      <c r="R130" t="s">
        <v>2416</v>
      </c>
      <c r="U130" t="s">
        <v>1634</v>
      </c>
      <c r="V130" t="s">
        <v>2417</v>
      </c>
      <c r="AC130" t="s">
        <v>149</v>
      </c>
      <c r="AD130" t="s">
        <v>2418</v>
      </c>
      <c r="AE130" t="s">
        <v>149</v>
      </c>
      <c r="AF130" t="s">
        <v>2418</v>
      </c>
    </row>
    <row r="131" spans="3:32" x14ac:dyDescent="0.2">
      <c r="C131" t="s">
        <v>149</v>
      </c>
      <c r="D131" t="s">
        <v>2418</v>
      </c>
      <c r="E131" t="s">
        <v>367</v>
      </c>
      <c r="F131" t="s">
        <v>4017</v>
      </c>
      <c r="Q131" t="s">
        <v>565</v>
      </c>
      <c r="R131" t="s">
        <v>2419</v>
      </c>
      <c r="U131" t="s">
        <v>1635</v>
      </c>
      <c r="V131" t="s">
        <v>2420</v>
      </c>
      <c r="AC131" t="s">
        <v>148</v>
      </c>
      <c r="AD131" t="s">
        <v>2421</v>
      </c>
      <c r="AE131" t="s">
        <v>148</v>
      </c>
      <c r="AF131" t="s">
        <v>2421</v>
      </c>
    </row>
    <row r="132" spans="3:32" x14ac:dyDescent="0.2">
      <c r="C132" t="s">
        <v>148</v>
      </c>
      <c r="D132" t="s">
        <v>2421</v>
      </c>
      <c r="E132" t="s">
        <v>366</v>
      </c>
      <c r="F132" t="s">
        <v>2422</v>
      </c>
      <c r="Q132" t="s">
        <v>566</v>
      </c>
      <c r="R132" t="s">
        <v>2423</v>
      </c>
      <c r="U132" t="s">
        <v>1636</v>
      </c>
      <c r="V132" t="s">
        <v>2424</v>
      </c>
      <c r="AC132" t="s">
        <v>147</v>
      </c>
      <c r="AD132" t="s">
        <v>2425</v>
      </c>
      <c r="AE132" t="s">
        <v>147</v>
      </c>
      <c r="AF132" t="s">
        <v>2425</v>
      </c>
    </row>
    <row r="133" spans="3:32" x14ac:dyDescent="0.2">
      <c r="C133" t="s">
        <v>147</v>
      </c>
      <c r="D133" t="s">
        <v>2425</v>
      </c>
      <c r="E133" t="s">
        <v>3337</v>
      </c>
      <c r="F133" t="s">
        <v>2426</v>
      </c>
      <c r="Q133" t="s">
        <v>567</v>
      </c>
      <c r="R133" t="s">
        <v>2427</v>
      </c>
      <c r="U133" t="s">
        <v>1637</v>
      </c>
      <c r="V133" t="s">
        <v>2428</v>
      </c>
      <c r="AC133" t="s">
        <v>146</v>
      </c>
      <c r="AD133" t="s">
        <v>2429</v>
      </c>
      <c r="AE133" t="s">
        <v>146</v>
      </c>
      <c r="AF133" t="s">
        <v>2429</v>
      </c>
    </row>
    <row r="134" spans="3:32" x14ac:dyDescent="0.2">
      <c r="C134" t="s">
        <v>146</v>
      </c>
      <c r="D134" t="s">
        <v>2429</v>
      </c>
      <c r="E134" t="s">
        <v>365</v>
      </c>
      <c r="F134" t="s">
        <v>2430</v>
      </c>
      <c r="Q134" t="s">
        <v>568</v>
      </c>
      <c r="R134" t="s">
        <v>2431</v>
      </c>
      <c r="U134" t="s">
        <v>1638</v>
      </c>
      <c r="V134" t="s">
        <v>2432</v>
      </c>
      <c r="AC134" t="s">
        <v>145</v>
      </c>
      <c r="AD134" t="s">
        <v>2433</v>
      </c>
      <c r="AE134" t="s">
        <v>145</v>
      </c>
      <c r="AF134" t="s">
        <v>2433</v>
      </c>
    </row>
    <row r="135" spans="3:32" x14ac:dyDescent="0.2">
      <c r="C135" t="s">
        <v>145</v>
      </c>
      <c r="D135" t="s">
        <v>2433</v>
      </c>
      <c r="E135" t="s">
        <v>3338</v>
      </c>
      <c r="F135" t="s">
        <v>4018</v>
      </c>
      <c r="Q135" t="s">
        <v>569</v>
      </c>
      <c r="R135" t="s">
        <v>2434</v>
      </c>
      <c r="U135" t="s">
        <v>1639</v>
      </c>
      <c r="V135" t="s">
        <v>2435</v>
      </c>
      <c r="AC135" t="s">
        <v>144</v>
      </c>
      <c r="AD135" t="s">
        <v>2436</v>
      </c>
      <c r="AE135" t="s">
        <v>144</v>
      </c>
      <c r="AF135" t="s">
        <v>2436</v>
      </c>
    </row>
    <row r="136" spans="3:32" x14ac:dyDescent="0.2">
      <c r="C136" t="s">
        <v>144</v>
      </c>
      <c r="D136" t="s">
        <v>2436</v>
      </c>
      <c r="E136" t="s">
        <v>364</v>
      </c>
      <c r="F136" t="s">
        <v>4019</v>
      </c>
      <c r="Q136" t="s">
        <v>570</v>
      </c>
      <c r="R136" t="s">
        <v>2437</v>
      </c>
      <c r="U136" t="s">
        <v>1640</v>
      </c>
      <c r="V136" t="s">
        <v>2438</v>
      </c>
      <c r="AC136" t="s">
        <v>143</v>
      </c>
      <c r="AD136" t="s">
        <v>2439</v>
      </c>
      <c r="AE136" t="s">
        <v>143</v>
      </c>
      <c r="AF136" t="s">
        <v>2439</v>
      </c>
    </row>
    <row r="137" spans="3:32" x14ac:dyDescent="0.2">
      <c r="C137" t="s">
        <v>143</v>
      </c>
      <c r="D137" t="s">
        <v>2439</v>
      </c>
      <c r="E137" t="s">
        <v>3339</v>
      </c>
      <c r="F137" t="s">
        <v>4020</v>
      </c>
      <c r="Q137" t="s">
        <v>571</v>
      </c>
      <c r="R137" t="s">
        <v>2440</v>
      </c>
      <c r="U137" t="s">
        <v>1641</v>
      </c>
      <c r="V137" t="s">
        <v>2441</v>
      </c>
      <c r="AC137" t="s">
        <v>142</v>
      </c>
      <c r="AD137" t="s">
        <v>2442</v>
      </c>
      <c r="AE137" t="s">
        <v>142</v>
      </c>
      <c r="AF137" t="s">
        <v>2442</v>
      </c>
    </row>
    <row r="138" spans="3:32" x14ac:dyDescent="0.2">
      <c r="C138" t="s">
        <v>142</v>
      </c>
      <c r="D138" t="s">
        <v>2442</v>
      </c>
      <c r="E138" t="s">
        <v>363</v>
      </c>
      <c r="F138" t="s">
        <v>4021</v>
      </c>
      <c r="Q138" t="s">
        <v>572</v>
      </c>
      <c r="R138" t="s">
        <v>2443</v>
      </c>
      <c r="U138" t="s">
        <v>1642</v>
      </c>
      <c r="V138" t="s">
        <v>2444</v>
      </c>
      <c r="AC138" t="s">
        <v>141</v>
      </c>
      <c r="AD138" t="s">
        <v>2445</v>
      </c>
      <c r="AE138" t="s">
        <v>141</v>
      </c>
      <c r="AF138" t="s">
        <v>2445</v>
      </c>
    </row>
    <row r="139" spans="3:32" x14ac:dyDescent="0.2">
      <c r="C139" t="s">
        <v>141</v>
      </c>
      <c r="D139" t="s">
        <v>2445</v>
      </c>
      <c r="E139" t="s">
        <v>3340</v>
      </c>
      <c r="F139" t="s">
        <v>2446</v>
      </c>
      <c r="Q139" t="s">
        <v>573</v>
      </c>
      <c r="R139" t="s">
        <v>2447</v>
      </c>
      <c r="U139" t="s">
        <v>1643</v>
      </c>
      <c r="V139" t="s">
        <v>2448</v>
      </c>
      <c r="AC139" t="s">
        <v>140</v>
      </c>
      <c r="AD139" t="s">
        <v>2449</v>
      </c>
      <c r="AE139" t="s">
        <v>140</v>
      </c>
      <c r="AF139" t="s">
        <v>2449</v>
      </c>
    </row>
    <row r="140" spans="3:32" x14ac:dyDescent="0.2">
      <c r="C140" t="s">
        <v>140</v>
      </c>
      <c r="D140" t="s">
        <v>2449</v>
      </c>
      <c r="E140" t="s">
        <v>3341</v>
      </c>
      <c r="F140" t="s">
        <v>2450</v>
      </c>
      <c r="Q140" t="s">
        <v>574</v>
      </c>
      <c r="R140" t="s">
        <v>2451</v>
      </c>
      <c r="U140" t="s">
        <v>1644</v>
      </c>
      <c r="V140" t="s">
        <v>2452</v>
      </c>
      <c r="AC140" t="s">
        <v>139</v>
      </c>
      <c r="AD140" t="s">
        <v>2453</v>
      </c>
      <c r="AE140" t="s">
        <v>139</v>
      </c>
      <c r="AF140" t="s">
        <v>2453</v>
      </c>
    </row>
    <row r="141" spans="3:32" x14ac:dyDescent="0.2">
      <c r="C141" t="s">
        <v>139</v>
      </c>
      <c r="D141" t="s">
        <v>2453</v>
      </c>
      <c r="E141" t="s">
        <v>3342</v>
      </c>
      <c r="F141" t="s">
        <v>4022</v>
      </c>
      <c r="Q141" t="s">
        <v>575</v>
      </c>
      <c r="R141" t="s">
        <v>2454</v>
      </c>
      <c r="U141" t="s">
        <v>1645</v>
      </c>
      <c r="V141" t="s">
        <v>2455</v>
      </c>
      <c r="AC141" t="s">
        <v>138</v>
      </c>
      <c r="AD141" t="s">
        <v>2456</v>
      </c>
      <c r="AE141" t="s">
        <v>138</v>
      </c>
      <c r="AF141" t="s">
        <v>2456</v>
      </c>
    </row>
    <row r="142" spans="3:32" x14ac:dyDescent="0.2">
      <c r="C142" t="s">
        <v>138</v>
      </c>
      <c r="D142" t="s">
        <v>2456</v>
      </c>
      <c r="E142" t="s">
        <v>3343</v>
      </c>
      <c r="F142" t="s">
        <v>2457</v>
      </c>
      <c r="Q142" t="s">
        <v>576</v>
      </c>
      <c r="R142" t="s">
        <v>2458</v>
      </c>
      <c r="U142" t="s">
        <v>1646</v>
      </c>
      <c r="V142" t="s">
        <v>2459</v>
      </c>
      <c r="AC142" t="s">
        <v>137</v>
      </c>
      <c r="AD142" t="s">
        <v>2460</v>
      </c>
      <c r="AE142" t="s">
        <v>137</v>
      </c>
      <c r="AF142" t="s">
        <v>2460</v>
      </c>
    </row>
    <row r="143" spans="3:32" x14ac:dyDescent="0.2">
      <c r="C143" t="s">
        <v>137</v>
      </c>
      <c r="D143" t="s">
        <v>2460</v>
      </c>
      <c r="E143" t="s">
        <v>3344</v>
      </c>
      <c r="F143" t="s">
        <v>2461</v>
      </c>
      <c r="Q143" t="s">
        <v>577</v>
      </c>
      <c r="R143" t="s">
        <v>2462</v>
      </c>
      <c r="U143" t="s">
        <v>1647</v>
      </c>
      <c r="V143" t="s">
        <v>2463</v>
      </c>
      <c r="AC143" t="s">
        <v>136</v>
      </c>
      <c r="AD143" t="s">
        <v>2464</v>
      </c>
      <c r="AE143" t="s">
        <v>136</v>
      </c>
      <c r="AF143" t="s">
        <v>2464</v>
      </c>
    </row>
    <row r="144" spans="3:32" x14ac:dyDescent="0.2">
      <c r="C144" t="s">
        <v>136</v>
      </c>
      <c r="D144" t="s">
        <v>2464</v>
      </c>
      <c r="E144" t="s">
        <v>3345</v>
      </c>
      <c r="F144" t="s">
        <v>2465</v>
      </c>
      <c r="Q144" t="s">
        <v>578</v>
      </c>
      <c r="R144" t="s">
        <v>2466</v>
      </c>
      <c r="U144" t="s">
        <v>1648</v>
      </c>
      <c r="V144" t="s">
        <v>2467</v>
      </c>
      <c r="AC144" t="s">
        <v>135</v>
      </c>
      <c r="AD144" t="s">
        <v>2468</v>
      </c>
      <c r="AE144" t="s">
        <v>135</v>
      </c>
      <c r="AF144" t="s">
        <v>2468</v>
      </c>
    </row>
    <row r="145" spans="3:32" x14ac:dyDescent="0.2">
      <c r="C145" t="s">
        <v>135</v>
      </c>
      <c r="D145" t="s">
        <v>2468</v>
      </c>
      <c r="E145" t="s">
        <v>3346</v>
      </c>
      <c r="F145" t="s">
        <v>2469</v>
      </c>
      <c r="Q145" t="s">
        <v>579</v>
      </c>
      <c r="R145" t="s">
        <v>2470</v>
      </c>
      <c r="U145" t="s">
        <v>1649</v>
      </c>
      <c r="V145" t="s">
        <v>2471</v>
      </c>
      <c r="AC145" t="s">
        <v>134</v>
      </c>
      <c r="AD145" t="s">
        <v>2472</v>
      </c>
      <c r="AE145" t="s">
        <v>134</v>
      </c>
      <c r="AF145" t="s">
        <v>2472</v>
      </c>
    </row>
    <row r="146" spans="3:32" x14ac:dyDescent="0.2">
      <c r="C146" t="s">
        <v>134</v>
      </c>
      <c r="D146" t="s">
        <v>2472</v>
      </c>
      <c r="E146" t="s">
        <v>3347</v>
      </c>
      <c r="F146" t="s">
        <v>4023</v>
      </c>
      <c r="Q146" t="s">
        <v>580</v>
      </c>
      <c r="R146" t="s">
        <v>2473</v>
      </c>
      <c r="AC146" t="s">
        <v>133</v>
      </c>
      <c r="AD146" t="s">
        <v>2474</v>
      </c>
      <c r="AE146" t="s">
        <v>133</v>
      </c>
      <c r="AF146" t="s">
        <v>2474</v>
      </c>
    </row>
    <row r="147" spans="3:32" x14ac:dyDescent="0.2">
      <c r="C147" t="s">
        <v>133</v>
      </c>
      <c r="D147" t="s">
        <v>2474</v>
      </c>
      <c r="E147" t="s">
        <v>3348</v>
      </c>
      <c r="F147" t="s">
        <v>4024</v>
      </c>
      <c r="Q147" t="s">
        <v>581</v>
      </c>
      <c r="R147" t="s">
        <v>2475</v>
      </c>
      <c r="AC147" t="s">
        <v>132</v>
      </c>
      <c r="AD147" t="s">
        <v>2476</v>
      </c>
      <c r="AE147" t="s">
        <v>132</v>
      </c>
      <c r="AF147" t="s">
        <v>2476</v>
      </c>
    </row>
    <row r="148" spans="3:32" x14ac:dyDescent="0.2">
      <c r="C148" t="s">
        <v>132</v>
      </c>
      <c r="D148" t="s">
        <v>2476</v>
      </c>
      <c r="E148" t="s">
        <v>3349</v>
      </c>
      <c r="F148" t="s">
        <v>4025</v>
      </c>
      <c r="Q148" t="s">
        <v>582</v>
      </c>
      <c r="R148" t="s">
        <v>2477</v>
      </c>
      <c r="AC148" t="s">
        <v>131</v>
      </c>
      <c r="AD148" t="s">
        <v>2478</v>
      </c>
      <c r="AE148" t="s">
        <v>131</v>
      </c>
      <c r="AF148" t="s">
        <v>2478</v>
      </c>
    </row>
    <row r="149" spans="3:32" x14ac:dyDescent="0.2">
      <c r="C149" t="s">
        <v>131</v>
      </c>
      <c r="D149" t="s">
        <v>2478</v>
      </c>
      <c r="E149" t="s">
        <v>3350</v>
      </c>
      <c r="F149" t="s">
        <v>2479</v>
      </c>
      <c r="Q149" t="s">
        <v>583</v>
      </c>
      <c r="R149" t="s">
        <v>2480</v>
      </c>
      <c r="AC149" t="s">
        <v>130</v>
      </c>
      <c r="AD149" t="s">
        <v>2481</v>
      </c>
      <c r="AE149" t="s">
        <v>130</v>
      </c>
      <c r="AF149" t="s">
        <v>2481</v>
      </c>
    </row>
    <row r="150" spans="3:32" x14ac:dyDescent="0.2">
      <c r="C150" t="s">
        <v>130</v>
      </c>
      <c r="D150" t="s">
        <v>2481</v>
      </c>
      <c r="E150" t="s">
        <v>3351</v>
      </c>
      <c r="F150" t="s">
        <v>2482</v>
      </c>
      <c r="Q150" t="s">
        <v>584</v>
      </c>
      <c r="R150" t="s">
        <v>2483</v>
      </c>
      <c r="AC150" t="s">
        <v>129</v>
      </c>
      <c r="AD150" t="s">
        <v>2484</v>
      </c>
      <c r="AE150" t="s">
        <v>129</v>
      </c>
      <c r="AF150" t="s">
        <v>2484</v>
      </c>
    </row>
    <row r="151" spans="3:32" x14ac:dyDescent="0.2">
      <c r="C151" t="s">
        <v>129</v>
      </c>
      <c r="D151" t="s">
        <v>2484</v>
      </c>
      <c r="E151" t="s">
        <v>3352</v>
      </c>
      <c r="F151" t="s">
        <v>4026</v>
      </c>
      <c r="Q151" t="s">
        <v>585</v>
      </c>
      <c r="R151" t="s">
        <v>2485</v>
      </c>
      <c r="AC151" t="s">
        <v>128</v>
      </c>
      <c r="AD151" t="s">
        <v>2486</v>
      </c>
      <c r="AE151" t="s">
        <v>128</v>
      </c>
      <c r="AF151" t="s">
        <v>2486</v>
      </c>
    </row>
    <row r="152" spans="3:32" x14ac:dyDescent="0.2">
      <c r="C152" t="s">
        <v>128</v>
      </c>
      <c r="D152" t="s">
        <v>2486</v>
      </c>
      <c r="E152" t="s">
        <v>3353</v>
      </c>
      <c r="F152" t="s">
        <v>2487</v>
      </c>
      <c r="Q152" t="s">
        <v>586</v>
      </c>
      <c r="R152" t="s">
        <v>2488</v>
      </c>
      <c r="AC152" t="s">
        <v>127</v>
      </c>
      <c r="AD152" t="s">
        <v>2489</v>
      </c>
      <c r="AE152" t="s">
        <v>127</v>
      </c>
      <c r="AF152" t="s">
        <v>2489</v>
      </c>
    </row>
    <row r="153" spans="3:32" x14ac:dyDescent="0.2">
      <c r="C153" t="s">
        <v>127</v>
      </c>
      <c r="D153" t="s">
        <v>2489</v>
      </c>
      <c r="E153" t="s">
        <v>3354</v>
      </c>
      <c r="F153" t="s">
        <v>2490</v>
      </c>
      <c r="Q153" t="s">
        <v>587</v>
      </c>
      <c r="R153" t="s">
        <v>2491</v>
      </c>
      <c r="AC153" t="s">
        <v>126</v>
      </c>
      <c r="AD153" t="s">
        <v>2492</v>
      </c>
      <c r="AE153" t="s">
        <v>126</v>
      </c>
      <c r="AF153" t="s">
        <v>2492</v>
      </c>
    </row>
    <row r="154" spans="3:32" x14ac:dyDescent="0.2">
      <c r="C154" t="s">
        <v>126</v>
      </c>
      <c r="D154" t="s">
        <v>2492</v>
      </c>
      <c r="E154" t="s">
        <v>3355</v>
      </c>
      <c r="F154" t="s">
        <v>4027</v>
      </c>
      <c r="Q154" t="s">
        <v>588</v>
      </c>
      <c r="R154" t="s">
        <v>2493</v>
      </c>
      <c r="AC154" t="s">
        <v>125</v>
      </c>
      <c r="AD154" t="s">
        <v>2494</v>
      </c>
      <c r="AE154" t="s">
        <v>125</v>
      </c>
      <c r="AF154" t="s">
        <v>2494</v>
      </c>
    </row>
    <row r="155" spans="3:32" x14ac:dyDescent="0.2">
      <c r="C155" t="s">
        <v>125</v>
      </c>
      <c r="D155" t="s">
        <v>2494</v>
      </c>
      <c r="E155" t="s">
        <v>3356</v>
      </c>
      <c r="F155" t="s">
        <v>2495</v>
      </c>
      <c r="Q155" t="s">
        <v>589</v>
      </c>
      <c r="R155" t="s">
        <v>2496</v>
      </c>
      <c r="AC155" t="s">
        <v>124</v>
      </c>
      <c r="AD155" t="s">
        <v>2497</v>
      </c>
      <c r="AE155" t="s">
        <v>124</v>
      </c>
      <c r="AF155" t="s">
        <v>2497</v>
      </c>
    </row>
    <row r="156" spans="3:32" x14ac:dyDescent="0.2">
      <c r="C156" t="s">
        <v>124</v>
      </c>
      <c r="D156" t="s">
        <v>2497</v>
      </c>
      <c r="E156" t="s">
        <v>3357</v>
      </c>
      <c r="F156" t="s">
        <v>2498</v>
      </c>
      <c r="Q156" t="s">
        <v>590</v>
      </c>
      <c r="R156" t="s">
        <v>2499</v>
      </c>
      <c r="AC156" t="s">
        <v>123</v>
      </c>
      <c r="AD156" t="s">
        <v>2500</v>
      </c>
      <c r="AE156" t="s">
        <v>123</v>
      </c>
      <c r="AF156" t="s">
        <v>2500</v>
      </c>
    </row>
    <row r="157" spans="3:32" x14ac:dyDescent="0.2">
      <c r="C157" t="s">
        <v>123</v>
      </c>
      <c r="D157" t="s">
        <v>2500</v>
      </c>
      <c r="E157" t="s">
        <v>3358</v>
      </c>
      <c r="F157" t="s">
        <v>2501</v>
      </c>
      <c r="Q157" t="s">
        <v>591</v>
      </c>
      <c r="R157" t="s">
        <v>2502</v>
      </c>
      <c r="AC157" t="s">
        <v>122</v>
      </c>
      <c r="AD157" t="s">
        <v>2503</v>
      </c>
      <c r="AE157" t="s">
        <v>122</v>
      </c>
      <c r="AF157" t="s">
        <v>2503</v>
      </c>
    </row>
    <row r="158" spans="3:32" x14ac:dyDescent="0.2">
      <c r="C158" t="s">
        <v>122</v>
      </c>
      <c r="D158" t="s">
        <v>2503</v>
      </c>
      <c r="E158" t="s">
        <v>3359</v>
      </c>
      <c r="F158" t="s">
        <v>2504</v>
      </c>
      <c r="Q158" t="s">
        <v>592</v>
      </c>
      <c r="R158" t="s">
        <v>2505</v>
      </c>
      <c r="AC158" t="s">
        <v>121</v>
      </c>
      <c r="AD158" t="s">
        <v>2506</v>
      </c>
      <c r="AE158" t="s">
        <v>121</v>
      </c>
      <c r="AF158" t="s">
        <v>2506</v>
      </c>
    </row>
    <row r="159" spans="3:32" x14ac:dyDescent="0.2">
      <c r="C159" t="s">
        <v>121</v>
      </c>
      <c r="D159" t="s">
        <v>2506</v>
      </c>
      <c r="E159" t="s">
        <v>362</v>
      </c>
      <c r="F159" t="s">
        <v>2507</v>
      </c>
      <c r="Q159" t="s">
        <v>593</v>
      </c>
      <c r="R159" t="s">
        <v>2508</v>
      </c>
      <c r="AC159" t="s">
        <v>120</v>
      </c>
      <c r="AD159" t="s">
        <v>2509</v>
      </c>
      <c r="AE159" t="s">
        <v>120</v>
      </c>
      <c r="AF159" t="s">
        <v>2509</v>
      </c>
    </row>
    <row r="160" spans="3:32" x14ac:dyDescent="0.2">
      <c r="C160" t="s">
        <v>120</v>
      </c>
      <c r="D160" t="s">
        <v>2509</v>
      </c>
      <c r="E160" t="s">
        <v>361</v>
      </c>
      <c r="F160" t="s">
        <v>4028</v>
      </c>
      <c r="Q160" t="s">
        <v>594</v>
      </c>
      <c r="R160" t="s">
        <v>2510</v>
      </c>
      <c r="AC160" t="s">
        <v>119</v>
      </c>
      <c r="AD160" t="s">
        <v>2511</v>
      </c>
      <c r="AE160" t="s">
        <v>119</v>
      </c>
      <c r="AF160" t="s">
        <v>2511</v>
      </c>
    </row>
    <row r="161" spans="3:32" x14ac:dyDescent="0.2">
      <c r="C161" t="s">
        <v>119</v>
      </c>
      <c r="D161" t="s">
        <v>2511</v>
      </c>
      <c r="E161" t="s">
        <v>360</v>
      </c>
      <c r="F161" t="s">
        <v>4029</v>
      </c>
      <c r="Q161" t="s">
        <v>595</v>
      </c>
      <c r="R161" t="s">
        <v>2512</v>
      </c>
      <c r="AC161" t="s">
        <v>118</v>
      </c>
      <c r="AD161" t="s">
        <v>2513</v>
      </c>
      <c r="AE161" t="s">
        <v>118</v>
      </c>
      <c r="AF161" t="s">
        <v>2513</v>
      </c>
    </row>
    <row r="162" spans="3:32" x14ac:dyDescent="0.2">
      <c r="C162" t="s">
        <v>118</v>
      </c>
      <c r="D162" t="s">
        <v>2513</v>
      </c>
      <c r="E162" t="s">
        <v>359</v>
      </c>
      <c r="F162" t="s">
        <v>4030</v>
      </c>
      <c r="Q162" t="s">
        <v>596</v>
      </c>
      <c r="R162" t="s">
        <v>2514</v>
      </c>
      <c r="AC162" t="s">
        <v>117</v>
      </c>
      <c r="AD162" t="s">
        <v>2515</v>
      </c>
      <c r="AE162" t="s">
        <v>117</v>
      </c>
      <c r="AF162" t="s">
        <v>2515</v>
      </c>
    </row>
    <row r="163" spans="3:32" x14ac:dyDescent="0.2">
      <c r="C163" t="s">
        <v>117</v>
      </c>
      <c r="D163" t="s">
        <v>2515</v>
      </c>
      <c r="E163" t="s">
        <v>358</v>
      </c>
      <c r="F163" t="s">
        <v>2516</v>
      </c>
      <c r="Q163" t="s">
        <v>597</v>
      </c>
      <c r="R163" t="s">
        <v>2517</v>
      </c>
      <c r="AC163" t="s">
        <v>116</v>
      </c>
      <c r="AD163" t="s">
        <v>2518</v>
      </c>
      <c r="AE163" t="s">
        <v>116</v>
      </c>
      <c r="AF163" t="s">
        <v>2518</v>
      </c>
    </row>
    <row r="164" spans="3:32" x14ac:dyDescent="0.2">
      <c r="C164" t="s">
        <v>116</v>
      </c>
      <c r="D164" t="s">
        <v>2518</v>
      </c>
      <c r="E164" t="s">
        <v>3360</v>
      </c>
      <c r="F164" t="s">
        <v>4031</v>
      </c>
      <c r="Q164" t="s">
        <v>598</v>
      </c>
      <c r="R164" t="s">
        <v>2519</v>
      </c>
      <c r="AC164" t="s">
        <v>115</v>
      </c>
      <c r="AD164" t="s">
        <v>2520</v>
      </c>
      <c r="AE164" t="s">
        <v>115</v>
      </c>
      <c r="AF164" t="s">
        <v>2520</v>
      </c>
    </row>
    <row r="165" spans="3:32" x14ac:dyDescent="0.2">
      <c r="C165" t="s">
        <v>115</v>
      </c>
      <c r="D165" t="s">
        <v>2520</v>
      </c>
      <c r="E165" t="s">
        <v>357</v>
      </c>
      <c r="F165" t="s">
        <v>4032</v>
      </c>
      <c r="Q165" t="s">
        <v>599</v>
      </c>
      <c r="R165" t="s">
        <v>2521</v>
      </c>
      <c r="AC165" t="s">
        <v>114</v>
      </c>
      <c r="AD165" t="s">
        <v>2522</v>
      </c>
      <c r="AE165" t="s">
        <v>114</v>
      </c>
      <c r="AF165" t="s">
        <v>2522</v>
      </c>
    </row>
    <row r="166" spans="3:32" x14ac:dyDescent="0.2">
      <c r="C166" t="s">
        <v>114</v>
      </c>
      <c r="D166" t="s">
        <v>2522</v>
      </c>
      <c r="E166" t="s">
        <v>3361</v>
      </c>
      <c r="F166" t="s">
        <v>2523</v>
      </c>
      <c r="Q166" t="s">
        <v>600</v>
      </c>
      <c r="R166" t="s">
        <v>2524</v>
      </c>
      <c r="AC166" t="s">
        <v>113</v>
      </c>
      <c r="AD166" t="s">
        <v>2525</v>
      </c>
      <c r="AE166" t="s">
        <v>113</v>
      </c>
      <c r="AF166" t="s">
        <v>2525</v>
      </c>
    </row>
    <row r="167" spans="3:32" x14ac:dyDescent="0.2">
      <c r="C167" t="s">
        <v>113</v>
      </c>
      <c r="D167" t="s">
        <v>2525</v>
      </c>
      <c r="E167" t="s">
        <v>3362</v>
      </c>
      <c r="F167" t="s">
        <v>4033</v>
      </c>
      <c r="Q167" t="s">
        <v>601</v>
      </c>
      <c r="R167" t="s">
        <v>2526</v>
      </c>
      <c r="AC167" t="s">
        <v>112</v>
      </c>
      <c r="AD167" t="s">
        <v>2527</v>
      </c>
      <c r="AE167" t="s">
        <v>112</v>
      </c>
      <c r="AF167" t="s">
        <v>2527</v>
      </c>
    </row>
    <row r="168" spans="3:32" x14ac:dyDescent="0.2">
      <c r="C168" t="s">
        <v>112</v>
      </c>
      <c r="D168" t="s">
        <v>2527</v>
      </c>
      <c r="E168" t="s">
        <v>356</v>
      </c>
      <c r="F168" t="s">
        <v>4034</v>
      </c>
      <c r="Q168" t="s">
        <v>602</v>
      </c>
      <c r="R168" t="s">
        <v>2528</v>
      </c>
      <c r="AC168" t="s">
        <v>111</v>
      </c>
      <c r="AD168" t="s">
        <v>2529</v>
      </c>
      <c r="AE168" t="s">
        <v>111</v>
      </c>
      <c r="AF168" t="s">
        <v>2529</v>
      </c>
    </row>
    <row r="169" spans="3:32" x14ac:dyDescent="0.2">
      <c r="C169" t="s">
        <v>111</v>
      </c>
      <c r="D169" t="s">
        <v>2529</v>
      </c>
      <c r="E169" t="s">
        <v>355</v>
      </c>
      <c r="F169" t="s">
        <v>4035</v>
      </c>
      <c r="Q169" t="s">
        <v>603</v>
      </c>
      <c r="R169" t="s">
        <v>2530</v>
      </c>
      <c r="AC169" t="s">
        <v>110</v>
      </c>
      <c r="AD169" t="s">
        <v>2531</v>
      </c>
      <c r="AE169" t="s">
        <v>110</v>
      </c>
      <c r="AF169" t="s">
        <v>2531</v>
      </c>
    </row>
    <row r="170" spans="3:32" x14ac:dyDescent="0.2">
      <c r="C170" t="s">
        <v>110</v>
      </c>
      <c r="D170" t="s">
        <v>2531</v>
      </c>
      <c r="E170" t="s">
        <v>354</v>
      </c>
      <c r="F170" t="s">
        <v>2532</v>
      </c>
      <c r="Q170" t="s">
        <v>604</v>
      </c>
      <c r="R170" t="s">
        <v>2533</v>
      </c>
      <c r="AC170" t="s">
        <v>109</v>
      </c>
      <c r="AD170" t="s">
        <v>2534</v>
      </c>
      <c r="AE170" t="s">
        <v>109</v>
      </c>
      <c r="AF170" t="s">
        <v>2534</v>
      </c>
    </row>
    <row r="171" spans="3:32" x14ac:dyDescent="0.2">
      <c r="C171" t="s">
        <v>109</v>
      </c>
      <c r="D171" t="s">
        <v>2534</v>
      </c>
      <c r="E171" t="s">
        <v>353</v>
      </c>
      <c r="F171" t="s">
        <v>4036</v>
      </c>
      <c r="Q171" t="s">
        <v>605</v>
      </c>
      <c r="R171" t="s">
        <v>2535</v>
      </c>
      <c r="AC171" t="s">
        <v>108</v>
      </c>
      <c r="AD171" t="s">
        <v>2536</v>
      </c>
      <c r="AE171" t="s">
        <v>108</v>
      </c>
      <c r="AF171" t="s">
        <v>2536</v>
      </c>
    </row>
    <row r="172" spans="3:32" x14ac:dyDescent="0.2">
      <c r="C172" t="s">
        <v>108</v>
      </c>
      <c r="D172" t="s">
        <v>2536</v>
      </c>
      <c r="E172" t="s">
        <v>3363</v>
      </c>
      <c r="F172" t="s">
        <v>4037</v>
      </c>
      <c r="Q172" t="s">
        <v>606</v>
      </c>
      <c r="R172" t="s">
        <v>2537</v>
      </c>
      <c r="AC172" t="s">
        <v>107</v>
      </c>
      <c r="AD172" t="s">
        <v>2538</v>
      </c>
      <c r="AE172" t="s">
        <v>107</v>
      </c>
      <c r="AF172" t="s">
        <v>2538</v>
      </c>
    </row>
    <row r="173" spans="3:32" x14ac:dyDescent="0.2">
      <c r="C173" t="s">
        <v>107</v>
      </c>
      <c r="D173" t="s">
        <v>2538</v>
      </c>
      <c r="E173" t="s">
        <v>3364</v>
      </c>
      <c r="F173" t="s">
        <v>4038</v>
      </c>
      <c r="Q173" t="s">
        <v>607</v>
      </c>
      <c r="R173" t="s">
        <v>2539</v>
      </c>
      <c r="AC173" t="s">
        <v>106</v>
      </c>
      <c r="AD173" t="s">
        <v>2540</v>
      </c>
      <c r="AE173" t="s">
        <v>106</v>
      </c>
      <c r="AF173" t="s">
        <v>2540</v>
      </c>
    </row>
    <row r="174" spans="3:32" x14ac:dyDescent="0.2">
      <c r="C174" t="s">
        <v>106</v>
      </c>
      <c r="D174" t="s">
        <v>2540</v>
      </c>
      <c r="E174" t="s">
        <v>352</v>
      </c>
      <c r="F174" t="s">
        <v>2541</v>
      </c>
      <c r="Q174" t="s">
        <v>608</v>
      </c>
      <c r="R174" t="s">
        <v>2542</v>
      </c>
      <c r="AC174" t="s">
        <v>105</v>
      </c>
      <c r="AD174" t="s">
        <v>2543</v>
      </c>
      <c r="AE174" t="s">
        <v>105</v>
      </c>
      <c r="AF174" t="s">
        <v>2543</v>
      </c>
    </row>
    <row r="175" spans="3:32" x14ac:dyDescent="0.2">
      <c r="C175" t="s">
        <v>105</v>
      </c>
      <c r="D175" t="s">
        <v>2543</v>
      </c>
      <c r="E175" t="s">
        <v>3365</v>
      </c>
      <c r="F175" t="s">
        <v>4039</v>
      </c>
      <c r="Q175" t="s">
        <v>609</v>
      </c>
      <c r="R175" t="s">
        <v>2544</v>
      </c>
      <c r="AC175" t="s">
        <v>104</v>
      </c>
      <c r="AD175" t="s">
        <v>2545</v>
      </c>
      <c r="AE175" t="s">
        <v>104</v>
      </c>
      <c r="AF175" t="s">
        <v>2545</v>
      </c>
    </row>
    <row r="176" spans="3:32" x14ac:dyDescent="0.2">
      <c r="C176" t="s">
        <v>104</v>
      </c>
      <c r="D176" t="s">
        <v>2545</v>
      </c>
      <c r="E176" t="s">
        <v>351</v>
      </c>
      <c r="F176" t="s">
        <v>4040</v>
      </c>
      <c r="Q176" t="s">
        <v>610</v>
      </c>
      <c r="R176" t="s">
        <v>2546</v>
      </c>
      <c r="AC176" t="s">
        <v>103</v>
      </c>
      <c r="AD176" t="s">
        <v>2547</v>
      </c>
      <c r="AE176" t="s">
        <v>103</v>
      </c>
      <c r="AF176" t="s">
        <v>2547</v>
      </c>
    </row>
    <row r="177" spans="3:32" x14ac:dyDescent="0.2">
      <c r="C177" t="s">
        <v>103</v>
      </c>
      <c r="D177" t="s">
        <v>2547</v>
      </c>
      <c r="E177" t="s">
        <v>3366</v>
      </c>
      <c r="F177" t="s">
        <v>2548</v>
      </c>
      <c r="Q177" t="s">
        <v>611</v>
      </c>
      <c r="R177" t="s">
        <v>2549</v>
      </c>
      <c r="AC177" t="s">
        <v>102</v>
      </c>
      <c r="AD177" t="s">
        <v>2550</v>
      </c>
      <c r="AE177" t="s">
        <v>102</v>
      </c>
      <c r="AF177" t="s">
        <v>2550</v>
      </c>
    </row>
    <row r="178" spans="3:32" x14ac:dyDescent="0.2">
      <c r="C178" t="s">
        <v>102</v>
      </c>
      <c r="D178" t="s">
        <v>2550</v>
      </c>
      <c r="E178" t="s">
        <v>350</v>
      </c>
      <c r="F178" t="s">
        <v>4041</v>
      </c>
      <c r="Q178" t="s">
        <v>612</v>
      </c>
      <c r="R178" t="s">
        <v>2551</v>
      </c>
      <c r="AC178" t="s">
        <v>101</v>
      </c>
      <c r="AD178" t="s">
        <v>2552</v>
      </c>
      <c r="AE178" t="s">
        <v>101</v>
      </c>
      <c r="AF178" t="s">
        <v>2552</v>
      </c>
    </row>
    <row r="179" spans="3:32" x14ac:dyDescent="0.2">
      <c r="C179" t="s">
        <v>101</v>
      </c>
      <c r="D179" t="s">
        <v>2552</v>
      </c>
      <c r="E179" t="s">
        <v>3367</v>
      </c>
      <c r="F179" t="s">
        <v>4042</v>
      </c>
      <c r="Q179" t="s">
        <v>613</v>
      </c>
      <c r="R179" t="s">
        <v>2553</v>
      </c>
      <c r="AC179" t="s">
        <v>100</v>
      </c>
      <c r="AD179" t="s">
        <v>2554</v>
      </c>
      <c r="AE179" t="s">
        <v>100</v>
      </c>
      <c r="AF179" t="s">
        <v>2554</v>
      </c>
    </row>
    <row r="180" spans="3:32" x14ac:dyDescent="0.2">
      <c r="C180" t="s">
        <v>100</v>
      </c>
      <c r="D180" t="s">
        <v>2554</v>
      </c>
      <c r="E180" t="s">
        <v>3368</v>
      </c>
      <c r="F180" t="s">
        <v>2555</v>
      </c>
      <c r="Q180" t="s">
        <v>614</v>
      </c>
      <c r="R180" t="s">
        <v>2556</v>
      </c>
      <c r="AC180" t="s">
        <v>99</v>
      </c>
      <c r="AD180" t="s">
        <v>2557</v>
      </c>
      <c r="AE180" t="s">
        <v>99</v>
      </c>
      <c r="AF180" t="s">
        <v>2557</v>
      </c>
    </row>
    <row r="181" spans="3:32" x14ac:dyDescent="0.2">
      <c r="C181" t="s">
        <v>99</v>
      </c>
      <c r="D181" t="s">
        <v>2557</v>
      </c>
      <c r="E181" t="s">
        <v>3369</v>
      </c>
      <c r="F181" t="s">
        <v>2558</v>
      </c>
      <c r="Q181" t="s">
        <v>615</v>
      </c>
      <c r="R181" t="s">
        <v>2559</v>
      </c>
      <c r="AC181" t="s">
        <v>98</v>
      </c>
      <c r="AD181" t="s">
        <v>2560</v>
      </c>
      <c r="AE181" t="s">
        <v>98</v>
      </c>
      <c r="AF181" t="s">
        <v>2560</v>
      </c>
    </row>
    <row r="182" spans="3:32" x14ac:dyDescent="0.2">
      <c r="C182" t="s">
        <v>98</v>
      </c>
      <c r="D182" t="s">
        <v>2560</v>
      </c>
      <c r="E182" t="s">
        <v>3370</v>
      </c>
      <c r="F182" t="s">
        <v>2561</v>
      </c>
      <c r="Q182" t="s">
        <v>616</v>
      </c>
      <c r="R182" t="s">
        <v>2562</v>
      </c>
      <c r="AC182" t="s">
        <v>97</v>
      </c>
      <c r="AD182" t="s">
        <v>2563</v>
      </c>
      <c r="AE182" t="s">
        <v>97</v>
      </c>
      <c r="AF182" t="s">
        <v>2563</v>
      </c>
    </row>
    <row r="183" spans="3:32" x14ac:dyDescent="0.2">
      <c r="C183" t="s">
        <v>97</v>
      </c>
      <c r="D183" t="s">
        <v>2563</v>
      </c>
      <c r="E183" t="s">
        <v>3371</v>
      </c>
      <c r="F183" t="s">
        <v>2564</v>
      </c>
      <c r="Q183" t="s">
        <v>617</v>
      </c>
      <c r="R183" t="s">
        <v>2565</v>
      </c>
      <c r="AC183" t="s">
        <v>96</v>
      </c>
      <c r="AD183" t="s">
        <v>2566</v>
      </c>
      <c r="AE183" t="s">
        <v>96</v>
      </c>
      <c r="AF183" t="s">
        <v>2566</v>
      </c>
    </row>
    <row r="184" spans="3:32" x14ac:dyDescent="0.2">
      <c r="C184" t="s">
        <v>96</v>
      </c>
      <c r="D184" t="s">
        <v>2566</v>
      </c>
      <c r="E184" t="s">
        <v>3372</v>
      </c>
      <c r="F184" t="s">
        <v>4043</v>
      </c>
      <c r="Q184" t="s">
        <v>618</v>
      </c>
      <c r="R184" t="s">
        <v>2567</v>
      </c>
      <c r="AC184" t="s">
        <v>95</v>
      </c>
      <c r="AD184" t="s">
        <v>2568</v>
      </c>
      <c r="AE184" t="s">
        <v>95</v>
      </c>
      <c r="AF184" t="s">
        <v>2568</v>
      </c>
    </row>
    <row r="185" spans="3:32" x14ac:dyDescent="0.2">
      <c r="C185" t="s">
        <v>95</v>
      </c>
      <c r="D185" t="s">
        <v>2568</v>
      </c>
      <c r="E185" t="s">
        <v>3373</v>
      </c>
      <c r="F185" t="s">
        <v>2569</v>
      </c>
      <c r="Q185" t="s">
        <v>619</v>
      </c>
      <c r="R185" t="s">
        <v>2570</v>
      </c>
      <c r="AC185" t="s">
        <v>94</v>
      </c>
      <c r="AD185" t="s">
        <v>2571</v>
      </c>
      <c r="AE185" t="s">
        <v>94</v>
      </c>
      <c r="AF185" t="s">
        <v>2571</v>
      </c>
    </row>
    <row r="186" spans="3:32" x14ac:dyDescent="0.2">
      <c r="C186" t="s">
        <v>94</v>
      </c>
      <c r="D186" t="s">
        <v>2571</v>
      </c>
      <c r="E186" t="s">
        <v>3374</v>
      </c>
      <c r="F186" t="s">
        <v>4044</v>
      </c>
      <c r="Q186" t="s">
        <v>620</v>
      </c>
      <c r="R186" t="s">
        <v>2572</v>
      </c>
      <c r="AC186" t="s">
        <v>93</v>
      </c>
      <c r="AD186" t="s">
        <v>2573</v>
      </c>
      <c r="AE186" t="s">
        <v>93</v>
      </c>
      <c r="AF186" t="s">
        <v>2573</v>
      </c>
    </row>
    <row r="187" spans="3:32" x14ac:dyDescent="0.2">
      <c r="C187" t="s">
        <v>93</v>
      </c>
      <c r="D187" t="s">
        <v>2573</v>
      </c>
      <c r="E187" t="s">
        <v>3375</v>
      </c>
      <c r="F187" t="s">
        <v>4045</v>
      </c>
      <c r="Q187" t="s">
        <v>621</v>
      </c>
      <c r="R187" t="s">
        <v>2574</v>
      </c>
      <c r="AC187" t="s">
        <v>92</v>
      </c>
      <c r="AD187" t="s">
        <v>2575</v>
      </c>
      <c r="AE187" t="s">
        <v>92</v>
      </c>
      <c r="AF187" t="s">
        <v>2575</v>
      </c>
    </row>
    <row r="188" spans="3:32" x14ac:dyDescent="0.2">
      <c r="C188" t="s">
        <v>92</v>
      </c>
      <c r="D188" t="s">
        <v>2575</v>
      </c>
      <c r="E188" t="s">
        <v>3376</v>
      </c>
      <c r="F188" t="s">
        <v>4046</v>
      </c>
      <c r="Q188" t="s">
        <v>622</v>
      </c>
      <c r="R188" t="s">
        <v>2576</v>
      </c>
      <c r="AC188" t="s">
        <v>91</v>
      </c>
      <c r="AD188" t="s">
        <v>2577</v>
      </c>
      <c r="AE188" t="s">
        <v>91</v>
      </c>
      <c r="AF188" t="s">
        <v>2577</v>
      </c>
    </row>
    <row r="189" spans="3:32" x14ac:dyDescent="0.2">
      <c r="C189" t="s">
        <v>91</v>
      </c>
      <c r="D189" t="s">
        <v>2577</v>
      </c>
      <c r="E189" t="s">
        <v>3377</v>
      </c>
      <c r="F189" t="s">
        <v>2578</v>
      </c>
      <c r="Q189" t="s">
        <v>623</v>
      </c>
      <c r="R189" t="s">
        <v>2579</v>
      </c>
      <c r="AC189" t="s">
        <v>90</v>
      </c>
      <c r="AD189" t="s">
        <v>2580</v>
      </c>
      <c r="AE189" t="s">
        <v>90</v>
      </c>
      <c r="AF189" t="s">
        <v>2580</v>
      </c>
    </row>
    <row r="190" spans="3:32" x14ac:dyDescent="0.2">
      <c r="C190" t="s">
        <v>90</v>
      </c>
      <c r="D190" t="s">
        <v>2580</v>
      </c>
      <c r="E190" t="s">
        <v>3378</v>
      </c>
      <c r="F190" t="s">
        <v>2581</v>
      </c>
      <c r="Q190" t="s">
        <v>624</v>
      </c>
      <c r="R190" t="s">
        <v>2582</v>
      </c>
      <c r="AC190" t="s">
        <v>89</v>
      </c>
      <c r="AD190" t="s">
        <v>2583</v>
      </c>
      <c r="AE190" t="s">
        <v>89</v>
      </c>
      <c r="AF190" t="s">
        <v>2583</v>
      </c>
    </row>
    <row r="191" spans="3:32" x14ac:dyDescent="0.2">
      <c r="C191" t="s">
        <v>89</v>
      </c>
      <c r="D191" t="s">
        <v>2583</v>
      </c>
      <c r="E191" t="s">
        <v>3379</v>
      </c>
      <c r="F191" t="s">
        <v>2584</v>
      </c>
      <c r="Q191" t="s">
        <v>625</v>
      </c>
      <c r="R191" t="s">
        <v>2585</v>
      </c>
      <c r="AC191" t="s">
        <v>88</v>
      </c>
      <c r="AD191" t="s">
        <v>2586</v>
      </c>
      <c r="AE191" t="s">
        <v>88</v>
      </c>
      <c r="AF191" t="s">
        <v>2586</v>
      </c>
    </row>
    <row r="192" spans="3:32" x14ac:dyDescent="0.2">
      <c r="C192" t="s">
        <v>88</v>
      </c>
      <c r="D192" t="s">
        <v>2586</v>
      </c>
      <c r="E192" t="s">
        <v>3380</v>
      </c>
      <c r="F192" t="s">
        <v>4047</v>
      </c>
      <c r="Q192" t="s">
        <v>626</v>
      </c>
      <c r="R192" t="s">
        <v>2587</v>
      </c>
      <c r="AC192" t="s">
        <v>87</v>
      </c>
      <c r="AD192" t="s">
        <v>2588</v>
      </c>
      <c r="AE192" t="s">
        <v>87</v>
      </c>
      <c r="AF192" t="s">
        <v>2588</v>
      </c>
    </row>
    <row r="193" spans="3:32" x14ac:dyDescent="0.2">
      <c r="C193" t="s">
        <v>87</v>
      </c>
      <c r="D193" t="s">
        <v>2588</v>
      </c>
      <c r="E193" t="s">
        <v>3381</v>
      </c>
      <c r="F193" t="s">
        <v>2589</v>
      </c>
      <c r="Q193" t="s">
        <v>627</v>
      </c>
      <c r="R193" t="s">
        <v>2590</v>
      </c>
      <c r="AC193" t="s">
        <v>86</v>
      </c>
      <c r="AD193" t="s">
        <v>2591</v>
      </c>
      <c r="AE193" t="s">
        <v>86</v>
      </c>
      <c r="AF193" t="s">
        <v>2591</v>
      </c>
    </row>
    <row r="194" spans="3:32" x14ac:dyDescent="0.2">
      <c r="C194" t="s">
        <v>86</v>
      </c>
      <c r="D194" t="s">
        <v>2591</v>
      </c>
      <c r="E194" t="s">
        <v>3382</v>
      </c>
      <c r="F194" t="s">
        <v>2592</v>
      </c>
      <c r="Q194" t="s">
        <v>628</v>
      </c>
      <c r="R194" t="s">
        <v>2593</v>
      </c>
      <c r="AC194" t="s">
        <v>85</v>
      </c>
      <c r="AD194" t="s">
        <v>2594</v>
      </c>
      <c r="AE194" t="s">
        <v>85</v>
      </c>
      <c r="AF194" t="s">
        <v>2594</v>
      </c>
    </row>
    <row r="195" spans="3:32" x14ac:dyDescent="0.2">
      <c r="C195" t="s">
        <v>85</v>
      </c>
      <c r="D195" t="s">
        <v>2594</v>
      </c>
      <c r="E195" t="s">
        <v>3383</v>
      </c>
      <c r="F195" t="s">
        <v>2595</v>
      </c>
      <c r="Q195" t="s">
        <v>629</v>
      </c>
      <c r="R195" t="s">
        <v>2596</v>
      </c>
      <c r="AC195" t="s">
        <v>84</v>
      </c>
      <c r="AD195" t="s">
        <v>2597</v>
      </c>
      <c r="AE195" t="s">
        <v>84</v>
      </c>
      <c r="AF195" t="s">
        <v>2597</v>
      </c>
    </row>
    <row r="196" spans="3:32" x14ac:dyDescent="0.2">
      <c r="C196" t="s">
        <v>84</v>
      </c>
      <c r="D196" t="s">
        <v>2597</v>
      </c>
      <c r="E196" t="s">
        <v>349</v>
      </c>
      <c r="F196" t="s">
        <v>2598</v>
      </c>
      <c r="Q196" t="s">
        <v>630</v>
      </c>
      <c r="R196" t="s">
        <v>2030</v>
      </c>
      <c r="AC196" t="s">
        <v>83</v>
      </c>
      <c r="AD196" t="s">
        <v>2599</v>
      </c>
      <c r="AE196" t="s">
        <v>83</v>
      </c>
      <c r="AF196" t="s">
        <v>2599</v>
      </c>
    </row>
    <row r="197" spans="3:32" x14ac:dyDescent="0.2">
      <c r="C197" t="s">
        <v>83</v>
      </c>
      <c r="D197" t="s">
        <v>2599</v>
      </c>
      <c r="E197" t="s">
        <v>3384</v>
      </c>
      <c r="F197" t="s">
        <v>4048</v>
      </c>
      <c r="Q197" t="s">
        <v>632</v>
      </c>
      <c r="R197" t="s">
        <v>2600</v>
      </c>
      <c r="AC197" t="s">
        <v>82</v>
      </c>
      <c r="AD197" t="s">
        <v>2601</v>
      </c>
      <c r="AE197" t="s">
        <v>82</v>
      </c>
      <c r="AF197" t="s">
        <v>2601</v>
      </c>
    </row>
    <row r="198" spans="3:32" x14ac:dyDescent="0.2">
      <c r="C198" t="s">
        <v>82</v>
      </c>
      <c r="D198" t="s">
        <v>2601</v>
      </c>
      <c r="E198" t="s">
        <v>348</v>
      </c>
      <c r="F198" t="s">
        <v>4049</v>
      </c>
      <c r="Q198" t="s">
        <v>633</v>
      </c>
      <c r="R198" t="s">
        <v>2602</v>
      </c>
      <c r="AC198" t="s">
        <v>81</v>
      </c>
      <c r="AD198" t="s">
        <v>2603</v>
      </c>
      <c r="AE198" t="s">
        <v>81</v>
      </c>
      <c r="AF198" t="s">
        <v>2603</v>
      </c>
    </row>
    <row r="199" spans="3:32" x14ac:dyDescent="0.2">
      <c r="C199" t="s">
        <v>81</v>
      </c>
      <c r="D199" t="s">
        <v>2603</v>
      </c>
      <c r="E199" t="s">
        <v>347</v>
      </c>
      <c r="F199" t="s">
        <v>4050</v>
      </c>
      <c r="Q199" t="s">
        <v>634</v>
      </c>
      <c r="R199" t="s">
        <v>2604</v>
      </c>
      <c r="AC199" t="s">
        <v>80</v>
      </c>
      <c r="AD199" t="s">
        <v>2605</v>
      </c>
      <c r="AE199" t="s">
        <v>80</v>
      </c>
      <c r="AF199" t="s">
        <v>2605</v>
      </c>
    </row>
    <row r="200" spans="3:32" x14ac:dyDescent="0.2">
      <c r="C200" t="s">
        <v>80</v>
      </c>
      <c r="D200" t="s">
        <v>2605</v>
      </c>
      <c r="E200" t="s">
        <v>346</v>
      </c>
      <c r="F200" t="s">
        <v>2606</v>
      </c>
      <c r="Q200" t="s">
        <v>635</v>
      </c>
      <c r="R200" t="s">
        <v>2607</v>
      </c>
      <c r="AC200" t="s">
        <v>79</v>
      </c>
      <c r="AD200" t="s">
        <v>2608</v>
      </c>
      <c r="AE200" t="s">
        <v>79</v>
      </c>
      <c r="AF200" t="s">
        <v>2608</v>
      </c>
    </row>
    <row r="201" spans="3:32" x14ac:dyDescent="0.2">
      <c r="C201" t="s">
        <v>79</v>
      </c>
      <c r="D201" t="s">
        <v>2608</v>
      </c>
      <c r="E201" t="s">
        <v>345</v>
      </c>
      <c r="F201" t="s">
        <v>4051</v>
      </c>
      <c r="Q201" t="s">
        <v>636</v>
      </c>
      <c r="R201" t="s">
        <v>2609</v>
      </c>
      <c r="AC201" t="s">
        <v>78</v>
      </c>
      <c r="AD201" t="s">
        <v>2610</v>
      </c>
      <c r="AE201" t="s">
        <v>78</v>
      </c>
      <c r="AF201" t="s">
        <v>2610</v>
      </c>
    </row>
    <row r="202" spans="3:32" x14ac:dyDescent="0.2">
      <c r="C202" t="s">
        <v>78</v>
      </c>
      <c r="D202" t="s">
        <v>2610</v>
      </c>
      <c r="E202" t="s">
        <v>344</v>
      </c>
      <c r="F202" t="s">
        <v>2611</v>
      </c>
      <c r="Q202" t="s">
        <v>637</v>
      </c>
      <c r="R202" t="s">
        <v>2612</v>
      </c>
      <c r="AC202" t="s">
        <v>77</v>
      </c>
      <c r="AD202" t="s">
        <v>2613</v>
      </c>
      <c r="AE202" t="s">
        <v>77</v>
      </c>
      <c r="AF202" t="s">
        <v>2613</v>
      </c>
    </row>
    <row r="203" spans="3:32" x14ac:dyDescent="0.2">
      <c r="C203" t="s">
        <v>77</v>
      </c>
      <c r="D203" t="s">
        <v>2613</v>
      </c>
      <c r="E203" t="s">
        <v>3385</v>
      </c>
      <c r="F203" t="s">
        <v>4052</v>
      </c>
      <c r="Q203" t="s">
        <v>638</v>
      </c>
      <c r="R203" t="s">
        <v>2614</v>
      </c>
      <c r="AC203" t="s">
        <v>76</v>
      </c>
      <c r="AD203" t="s">
        <v>2615</v>
      </c>
      <c r="AE203" t="s">
        <v>76</v>
      </c>
      <c r="AF203" t="s">
        <v>2615</v>
      </c>
    </row>
    <row r="204" spans="3:32" x14ac:dyDescent="0.2">
      <c r="C204" t="s">
        <v>76</v>
      </c>
      <c r="D204" t="s">
        <v>2615</v>
      </c>
      <c r="E204" t="s">
        <v>3386</v>
      </c>
      <c r="F204" t="s">
        <v>2616</v>
      </c>
      <c r="Q204" t="s">
        <v>639</v>
      </c>
      <c r="R204" t="s">
        <v>2617</v>
      </c>
      <c r="AC204" t="s">
        <v>75</v>
      </c>
      <c r="AD204" t="s">
        <v>2618</v>
      </c>
      <c r="AE204" t="s">
        <v>75</v>
      </c>
      <c r="AF204" t="s">
        <v>2618</v>
      </c>
    </row>
    <row r="205" spans="3:32" x14ac:dyDescent="0.2">
      <c r="C205" t="s">
        <v>75</v>
      </c>
      <c r="D205" t="s">
        <v>2618</v>
      </c>
      <c r="E205" t="s">
        <v>3387</v>
      </c>
      <c r="F205" t="s">
        <v>2619</v>
      </c>
      <c r="Q205" t="s">
        <v>640</v>
      </c>
      <c r="R205" t="s">
        <v>2620</v>
      </c>
      <c r="AC205" t="s">
        <v>74</v>
      </c>
      <c r="AD205" t="s">
        <v>2621</v>
      </c>
      <c r="AE205" t="s">
        <v>74</v>
      </c>
      <c r="AF205" t="s">
        <v>2621</v>
      </c>
    </row>
    <row r="206" spans="3:32" x14ac:dyDescent="0.2">
      <c r="C206" t="s">
        <v>74</v>
      </c>
      <c r="D206" t="s">
        <v>2621</v>
      </c>
      <c r="E206" t="s">
        <v>3388</v>
      </c>
      <c r="F206" t="s">
        <v>2622</v>
      </c>
      <c r="Q206" t="s">
        <v>641</v>
      </c>
      <c r="R206" t="s">
        <v>2623</v>
      </c>
      <c r="AC206" t="s">
        <v>73</v>
      </c>
      <c r="AD206" t="s">
        <v>2624</v>
      </c>
      <c r="AE206" t="s">
        <v>73</v>
      </c>
      <c r="AF206" t="s">
        <v>2624</v>
      </c>
    </row>
    <row r="207" spans="3:32" x14ac:dyDescent="0.2">
      <c r="C207" t="s">
        <v>73</v>
      </c>
      <c r="D207" t="s">
        <v>2624</v>
      </c>
      <c r="E207" t="s">
        <v>3389</v>
      </c>
      <c r="F207" t="s">
        <v>4053</v>
      </c>
      <c r="Q207" t="s">
        <v>642</v>
      </c>
      <c r="R207" t="s">
        <v>2625</v>
      </c>
      <c r="AC207" t="s">
        <v>72</v>
      </c>
      <c r="AD207" t="s">
        <v>2626</v>
      </c>
      <c r="AE207" t="s">
        <v>72</v>
      </c>
      <c r="AF207" t="s">
        <v>2626</v>
      </c>
    </row>
    <row r="208" spans="3:32" x14ac:dyDescent="0.2">
      <c r="C208" t="s">
        <v>72</v>
      </c>
      <c r="D208" t="s">
        <v>2626</v>
      </c>
      <c r="E208" t="s">
        <v>343</v>
      </c>
      <c r="F208" t="s">
        <v>2627</v>
      </c>
      <c r="Q208" t="s">
        <v>643</v>
      </c>
      <c r="R208" t="s">
        <v>2628</v>
      </c>
      <c r="AC208" t="s">
        <v>71</v>
      </c>
      <c r="AD208" t="s">
        <v>2629</v>
      </c>
      <c r="AE208" t="s">
        <v>71</v>
      </c>
      <c r="AF208" t="s">
        <v>2629</v>
      </c>
    </row>
    <row r="209" spans="3:32" x14ac:dyDescent="0.2">
      <c r="C209" t="s">
        <v>71</v>
      </c>
      <c r="D209" t="s">
        <v>2629</v>
      </c>
      <c r="E209" t="s">
        <v>342</v>
      </c>
      <c r="F209" t="s">
        <v>2630</v>
      </c>
      <c r="Q209" t="s">
        <v>644</v>
      </c>
      <c r="R209" t="s">
        <v>2631</v>
      </c>
      <c r="AC209" t="s">
        <v>70</v>
      </c>
      <c r="AD209" t="s">
        <v>2632</v>
      </c>
      <c r="AE209" t="s">
        <v>70</v>
      </c>
      <c r="AF209" t="s">
        <v>2632</v>
      </c>
    </row>
    <row r="210" spans="3:32" x14ac:dyDescent="0.2">
      <c r="C210" t="s">
        <v>70</v>
      </c>
      <c r="D210" t="s">
        <v>2632</v>
      </c>
      <c r="E210" t="s">
        <v>3390</v>
      </c>
      <c r="F210" t="s">
        <v>4054</v>
      </c>
      <c r="Q210" t="s">
        <v>645</v>
      </c>
      <c r="R210" t="s">
        <v>2633</v>
      </c>
      <c r="AC210" t="s">
        <v>69</v>
      </c>
      <c r="AD210" t="s">
        <v>2634</v>
      </c>
      <c r="AE210" t="s">
        <v>69</v>
      </c>
      <c r="AF210" t="s">
        <v>2634</v>
      </c>
    </row>
    <row r="211" spans="3:32" x14ac:dyDescent="0.2">
      <c r="C211" t="s">
        <v>69</v>
      </c>
      <c r="D211" t="s">
        <v>2634</v>
      </c>
      <c r="E211" t="s">
        <v>3391</v>
      </c>
      <c r="F211" t="s">
        <v>2635</v>
      </c>
      <c r="Q211" t="s">
        <v>646</v>
      </c>
      <c r="R211" t="s">
        <v>2636</v>
      </c>
      <c r="AC211" t="s">
        <v>68</v>
      </c>
      <c r="AD211" t="s">
        <v>2637</v>
      </c>
      <c r="AE211" t="s">
        <v>68</v>
      </c>
      <c r="AF211" t="s">
        <v>2637</v>
      </c>
    </row>
    <row r="212" spans="3:32" x14ac:dyDescent="0.2">
      <c r="C212" t="s">
        <v>68</v>
      </c>
      <c r="D212" t="s">
        <v>2637</v>
      </c>
      <c r="E212" t="s">
        <v>4055</v>
      </c>
      <c r="F212" t="s">
        <v>2638</v>
      </c>
      <c r="Q212" t="s">
        <v>647</v>
      </c>
      <c r="R212" t="s">
        <v>2639</v>
      </c>
      <c r="AC212" t="s">
        <v>67</v>
      </c>
      <c r="AD212" t="s">
        <v>2640</v>
      </c>
      <c r="AE212" t="s">
        <v>67</v>
      </c>
      <c r="AF212" t="s">
        <v>2640</v>
      </c>
    </row>
    <row r="213" spans="3:32" x14ac:dyDescent="0.2">
      <c r="C213" t="s">
        <v>67</v>
      </c>
      <c r="D213" t="s">
        <v>2640</v>
      </c>
      <c r="E213" t="s">
        <v>4056</v>
      </c>
      <c r="F213" t="s">
        <v>2641</v>
      </c>
      <c r="Q213" t="s">
        <v>648</v>
      </c>
      <c r="R213" t="s">
        <v>2642</v>
      </c>
      <c r="AC213" t="s">
        <v>66</v>
      </c>
      <c r="AD213" t="s">
        <v>2643</v>
      </c>
      <c r="AE213" t="s">
        <v>66</v>
      </c>
      <c r="AF213" t="s">
        <v>2643</v>
      </c>
    </row>
    <row r="214" spans="3:32" x14ac:dyDescent="0.2">
      <c r="C214" t="s">
        <v>66</v>
      </c>
      <c r="D214" t="s">
        <v>2643</v>
      </c>
      <c r="E214" t="s">
        <v>4057</v>
      </c>
      <c r="F214" t="s">
        <v>2644</v>
      </c>
      <c r="Q214" t="s">
        <v>649</v>
      </c>
      <c r="R214" t="s">
        <v>2645</v>
      </c>
      <c r="AC214" t="s">
        <v>65</v>
      </c>
      <c r="AD214" t="s">
        <v>2646</v>
      </c>
      <c r="AE214" t="s">
        <v>65</v>
      </c>
      <c r="AF214" t="s">
        <v>2646</v>
      </c>
    </row>
    <row r="215" spans="3:32" x14ac:dyDescent="0.2">
      <c r="C215" t="s">
        <v>65</v>
      </c>
      <c r="D215" t="s">
        <v>2646</v>
      </c>
      <c r="E215" t="s">
        <v>4058</v>
      </c>
      <c r="F215" t="s">
        <v>2647</v>
      </c>
      <c r="Q215" t="s">
        <v>650</v>
      </c>
      <c r="R215" t="s">
        <v>2648</v>
      </c>
      <c r="AC215" t="s">
        <v>64</v>
      </c>
      <c r="AD215" t="s">
        <v>2649</v>
      </c>
      <c r="AE215" t="s">
        <v>64</v>
      </c>
      <c r="AF215" t="s">
        <v>2649</v>
      </c>
    </row>
    <row r="216" spans="3:32" x14ac:dyDescent="0.2">
      <c r="C216" t="s">
        <v>64</v>
      </c>
      <c r="D216" t="s">
        <v>2649</v>
      </c>
      <c r="E216" t="s">
        <v>4059</v>
      </c>
      <c r="F216" t="s">
        <v>2650</v>
      </c>
      <c r="Q216" t="s">
        <v>651</v>
      </c>
      <c r="R216" t="s">
        <v>2651</v>
      </c>
      <c r="AC216" t="s">
        <v>63</v>
      </c>
      <c r="AD216" t="s">
        <v>2652</v>
      </c>
      <c r="AE216" t="s">
        <v>63</v>
      </c>
      <c r="AF216" t="s">
        <v>2652</v>
      </c>
    </row>
    <row r="217" spans="3:32" x14ac:dyDescent="0.2">
      <c r="C217" t="s">
        <v>63</v>
      </c>
      <c r="D217" t="s">
        <v>2652</v>
      </c>
      <c r="E217" t="s">
        <v>4060</v>
      </c>
      <c r="F217" t="s">
        <v>2653</v>
      </c>
      <c r="Q217" t="s">
        <v>652</v>
      </c>
      <c r="R217" t="s">
        <v>2654</v>
      </c>
      <c r="AC217" t="s">
        <v>62</v>
      </c>
      <c r="AD217" t="s">
        <v>2655</v>
      </c>
      <c r="AE217" t="s">
        <v>62</v>
      </c>
      <c r="AF217" t="s">
        <v>2655</v>
      </c>
    </row>
    <row r="218" spans="3:32" x14ac:dyDescent="0.2">
      <c r="C218" t="s">
        <v>62</v>
      </c>
      <c r="D218" t="s">
        <v>2655</v>
      </c>
      <c r="E218" t="s">
        <v>4061</v>
      </c>
      <c r="F218" t="s">
        <v>2656</v>
      </c>
      <c r="Q218" t="s">
        <v>653</v>
      </c>
      <c r="R218" t="s">
        <v>2657</v>
      </c>
      <c r="AC218" t="s">
        <v>61</v>
      </c>
      <c r="AD218" t="s">
        <v>2658</v>
      </c>
      <c r="AE218" t="s">
        <v>61</v>
      </c>
      <c r="AF218" t="s">
        <v>2658</v>
      </c>
    </row>
    <row r="219" spans="3:32" x14ac:dyDescent="0.2">
      <c r="C219" t="s">
        <v>61</v>
      </c>
      <c r="D219" t="s">
        <v>2658</v>
      </c>
      <c r="E219" t="s">
        <v>4062</v>
      </c>
      <c r="F219" t="s">
        <v>2659</v>
      </c>
      <c r="Q219" t="s">
        <v>654</v>
      </c>
      <c r="R219" t="s">
        <v>2660</v>
      </c>
      <c r="AC219" t="s">
        <v>60</v>
      </c>
      <c r="AD219" t="s">
        <v>2661</v>
      </c>
      <c r="AE219" t="s">
        <v>60</v>
      </c>
      <c r="AF219" t="s">
        <v>2661</v>
      </c>
    </row>
    <row r="220" spans="3:32" x14ac:dyDescent="0.2">
      <c r="C220" t="s">
        <v>60</v>
      </c>
      <c r="D220" t="s">
        <v>2661</v>
      </c>
      <c r="E220" t="s">
        <v>4063</v>
      </c>
      <c r="F220" t="s">
        <v>2662</v>
      </c>
      <c r="Q220" t="s">
        <v>655</v>
      </c>
      <c r="R220" t="s">
        <v>2663</v>
      </c>
      <c r="AC220" t="s">
        <v>59</v>
      </c>
      <c r="AD220" t="s">
        <v>2664</v>
      </c>
      <c r="AE220" t="s">
        <v>59</v>
      </c>
      <c r="AF220" t="s">
        <v>2664</v>
      </c>
    </row>
    <row r="221" spans="3:32" x14ac:dyDescent="0.2">
      <c r="C221" t="s">
        <v>59</v>
      </c>
      <c r="D221" t="s">
        <v>2664</v>
      </c>
      <c r="E221" t="s">
        <v>4064</v>
      </c>
      <c r="F221" t="s">
        <v>2665</v>
      </c>
      <c r="Q221" t="s">
        <v>656</v>
      </c>
      <c r="R221" t="s">
        <v>2666</v>
      </c>
      <c r="AC221" t="s">
        <v>58</v>
      </c>
      <c r="AD221" t="s">
        <v>2667</v>
      </c>
      <c r="AE221" t="s">
        <v>58</v>
      </c>
      <c r="AF221" t="s">
        <v>2667</v>
      </c>
    </row>
    <row r="222" spans="3:32" x14ac:dyDescent="0.2">
      <c r="C222" t="s">
        <v>58</v>
      </c>
      <c r="D222" t="s">
        <v>2667</v>
      </c>
      <c r="E222" t="s">
        <v>4065</v>
      </c>
      <c r="F222" t="s">
        <v>2668</v>
      </c>
      <c r="Q222" t="s">
        <v>657</v>
      </c>
      <c r="R222" t="s">
        <v>2669</v>
      </c>
      <c r="AC222" t="s">
        <v>57</v>
      </c>
      <c r="AD222" t="s">
        <v>2670</v>
      </c>
      <c r="AE222" t="s">
        <v>57</v>
      </c>
      <c r="AF222" t="s">
        <v>2670</v>
      </c>
    </row>
    <row r="223" spans="3:32" x14ac:dyDescent="0.2">
      <c r="C223" t="s">
        <v>57</v>
      </c>
      <c r="D223" t="s">
        <v>2670</v>
      </c>
      <c r="E223" t="s">
        <v>4066</v>
      </c>
      <c r="F223" t="s">
        <v>2671</v>
      </c>
      <c r="Q223" t="s">
        <v>658</v>
      </c>
      <c r="R223" t="s">
        <v>2672</v>
      </c>
      <c r="AC223" t="s">
        <v>56</v>
      </c>
      <c r="AD223" t="s">
        <v>2673</v>
      </c>
      <c r="AE223" t="s">
        <v>56</v>
      </c>
      <c r="AF223" t="s">
        <v>2673</v>
      </c>
    </row>
    <row r="224" spans="3:32" x14ac:dyDescent="0.2">
      <c r="C224" t="s">
        <v>56</v>
      </c>
      <c r="D224" t="s">
        <v>2673</v>
      </c>
      <c r="E224" t="s">
        <v>3399</v>
      </c>
      <c r="F224" t="s">
        <v>2674</v>
      </c>
      <c r="Q224" t="s">
        <v>659</v>
      </c>
      <c r="R224" t="s">
        <v>2675</v>
      </c>
      <c r="AC224" t="s">
        <v>55</v>
      </c>
      <c r="AD224" t="s">
        <v>2676</v>
      </c>
      <c r="AE224" t="s">
        <v>55</v>
      </c>
      <c r="AF224" t="s">
        <v>2676</v>
      </c>
    </row>
    <row r="225" spans="3:32" x14ac:dyDescent="0.2">
      <c r="C225" t="s">
        <v>55</v>
      </c>
      <c r="D225" t="s">
        <v>2676</v>
      </c>
      <c r="E225" t="s">
        <v>3400</v>
      </c>
      <c r="F225" t="s">
        <v>4067</v>
      </c>
      <c r="Q225" t="s">
        <v>660</v>
      </c>
      <c r="R225" t="s">
        <v>2677</v>
      </c>
      <c r="AC225" t="s">
        <v>54</v>
      </c>
      <c r="AD225" t="s">
        <v>2678</v>
      </c>
      <c r="AE225" t="s">
        <v>54</v>
      </c>
      <c r="AF225" t="s">
        <v>2678</v>
      </c>
    </row>
    <row r="226" spans="3:32" x14ac:dyDescent="0.2">
      <c r="C226" t="s">
        <v>54</v>
      </c>
      <c r="D226" t="s">
        <v>2678</v>
      </c>
      <c r="E226" t="s">
        <v>336</v>
      </c>
      <c r="F226" t="s">
        <v>4068</v>
      </c>
      <c r="Q226" t="s">
        <v>661</v>
      </c>
      <c r="R226" t="s">
        <v>2679</v>
      </c>
      <c r="AC226" t="s">
        <v>53</v>
      </c>
      <c r="AD226" t="s">
        <v>2680</v>
      </c>
      <c r="AE226" t="s">
        <v>53</v>
      </c>
      <c r="AF226" t="s">
        <v>2680</v>
      </c>
    </row>
    <row r="227" spans="3:32" x14ac:dyDescent="0.2">
      <c r="C227" t="s">
        <v>53</v>
      </c>
      <c r="D227" t="s">
        <v>2680</v>
      </c>
      <c r="E227" t="s">
        <v>335</v>
      </c>
      <c r="F227" t="s">
        <v>2681</v>
      </c>
      <c r="Q227" t="s">
        <v>662</v>
      </c>
      <c r="R227" t="s">
        <v>2682</v>
      </c>
      <c r="AC227" t="s">
        <v>52</v>
      </c>
      <c r="AD227" t="s">
        <v>2683</v>
      </c>
      <c r="AE227" t="s">
        <v>52</v>
      </c>
      <c r="AF227" t="s">
        <v>2683</v>
      </c>
    </row>
    <row r="228" spans="3:32" x14ac:dyDescent="0.2">
      <c r="C228" t="s">
        <v>52</v>
      </c>
      <c r="D228" t="s">
        <v>2683</v>
      </c>
      <c r="E228" t="s">
        <v>334</v>
      </c>
      <c r="F228" t="s">
        <v>4069</v>
      </c>
      <c r="Q228" t="s">
        <v>663</v>
      </c>
      <c r="R228" t="s">
        <v>2684</v>
      </c>
      <c r="AC228" t="s">
        <v>51</v>
      </c>
      <c r="AD228" t="s">
        <v>2685</v>
      </c>
      <c r="AE228" t="s">
        <v>51</v>
      </c>
      <c r="AF228" t="s">
        <v>2685</v>
      </c>
    </row>
    <row r="229" spans="3:32" x14ac:dyDescent="0.2">
      <c r="C229" t="s">
        <v>51</v>
      </c>
      <c r="D229" t="s">
        <v>2685</v>
      </c>
      <c r="E229" t="s">
        <v>333</v>
      </c>
      <c r="F229" t="s">
        <v>4070</v>
      </c>
      <c r="Q229" t="s">
        <v>664</v>
      </c>
      <c r="R229" t="s">
        <v>2686</v>
      </c>
      <c r="AC229" t="s">
        <v>50</v>
      </c>
      <c r="AD229" t="s">
        <v>2687</v>
      </c>
      <c r="AE229" t="s">
        <v>50</v>
      </c>
      <c r="AF229" t="s">
        <v>2687</v>
      </c>
    </row>
    <row r="230" spans="3:32" x14ac:dyDescent="0.2">
      <c r="C230" t="s">
        <v>50</v>
      </c>
      <c r="D230" t="s">
        <v>2687</v>
      </c>
      <c r="E230" t="s">
        <v>332</v>
      </c>
      <c r="F230" t="s">
        <v>4071</v>
      </c>
      <c r="Q230" t="s">
        <v>665</v>
      </c>
      <c r="R230" t="s">
        <v>2688</v>
      </c>
      <c r="AC230" t="s">
        <v>49</v>
      </c>
      <c r="AD230" t="s">
        <v>2689</v>
      </c>
      <c r="AE230" t="s">
        <v>49</v>
      </c>
      <c r="AF230" t="s">
        <v>2689</v>
      </c>
    </row>
    <row r="231" spans="3:32" x14ac:dyDescent="0.2">
      <c r="C231" t="s">
        <v>49</v>
      </c>
      <c r="D231" t="s">
        <v>2689</v>
      </c>
      <c r="E231" t="s">
        <v>331</v>
      </c>
      <c r="F231" t="s">
        <v>4072</v>
      </c>
      <c r="Q231" t="s">
        <v>666</v>
      </c>
      <c r="R231" t="s">
        <v>2690</v>
      </c>
      <c r="AC231" t="s">
        <v>48</v>
      </c>
      <c r="AD231" t="s">
        <v>2691</v>
      </c>
      <c r="AE231" t="s">
        <v>48</v>
      </c>
      <c r="AF231" t="s">
        <v>2691</v>
      </c>
    </row>
    <row r="232" spans="3:32" x14ac:dyDescent="0.2">
      <c r="C232" t="s">
        <v>48</v>
      </c>
      <c r="D232" t="s">
        <v>2691</v>
      </c>
      <c r="E232" t="s">
        <v>330</v>
      </c>
      <c r="F232" t="s">
        <v>2692</v>
      </c>
      <c r="Q232" t="s">
        <v>667</v>
      </c>
      <c r="R232" t="s">
        <v>2693</v>
      </c>
      <c r="AC232" t="s">
        <v>47</v>
      </c>
      <c r="AD232" t="s">
        <v>2694</v>
      </c>
      <c r="AE232" t="s">
        <v>47</v>
      </c>
      <c r="AF232" t="s">
        <v>2694</v>
      </c>
    </row>
    <row r="233" spans="3:32" x14ac:dyDescent="0.2">
      <c r="C233" t="s">
        <v>47</v>
      </c>
      <c r="D233" t="s">
        <v>2694</v>
      </c>
      <c r="E233" t="s">
        <v>329</v>
      </c>
      <c r="F233" t="s">
        <v>4073</v>
      </c>
      <c r="Q233" t="s">
        <v>668</v>
      </c>
      <c r="R233" t="s">
        <v>2695</v>
      </c>
      <c r="AC233" t="s">
        <v>46</v>
      </c>
      <c r="AD233" t="s">
        <v>2696</v>
      </c>
      <c r="AE233" t="s">
        <v>46</v>
      </c>
      <c r="AF233" t="s">
        <v>2696</v>
      </c>
    </row>
    <row r="234" spans="3:32" x14ac:dyDescent="0.2">
      <c r="C234" t="s">
        <v>46</v>
      </c>
      <c r="D234" t="s">
        <v>2696</v>
      </c>
      <c r="E234" t="s">
        <v>328</v>
      </c>
      <c r="F234" t="s">
        <v>4074</v>
      </c>
      <c r="Q234" t="s">
        <v>669</v>
      </c>
      <c r="R234" t="s">
        <v>2697</v>
      </c>
      <c r="AC234" t="s">
        <v>45</v>
      </c>
      <c r="AD234" t="s">
        <v>2698</v>
      </c>
      <c r="AE234" t="s">
        <v>45</v>
      </c>
      <c r="AF234" t="s">
        <v>2698</v>
      </c>
    </row>
    <row r="235" spans="3:32" x14ac:dyDescent="0.2">
      <c r="C235" t="s">
        <v>45</v>
      </c>
      <c r="D235" t="s">
        <v>2698</v>
      </c>
      <c r="E235" t="s">
        <v>3401</v>
      </c>
      <c r="F235" t="s">
        <v>4073</v>
      </c>
      <c r="Q235" t="s">
        <v>670</v>
      </c>
      <c r="R235" t="s">
        <v>2699</v>
      </c>
      <c r="AC235" t="s">
        <v>44</v>
      </c>
      <c r="AD235" t="s">
        <v>2700</v>
      </c>
      <c r="AE235" t="s">
        <v>44</v>
      </c>
      <c r="AF235" t="s">
        <v>2700</v>
      </c>
    </row>
    <row r="236" spans="3:32" x14ac:dyDescent="0.2">
      <c r="C236" t="s">
        <v>44</v>
      </c>
      <c r="D236" t="s">
        <v>2700</v>
      </c>
      <c r="E236" t="s">
        <v>327</v>
      </c>
      <c r="F236" t="s">
        <v>4075</v>
      </c>
      <c r="Q236" t="s">
        <v>671</v>
      </c>
      <c r="R236" t="s">
        <v>2701</v>
      </c>
      <c r="AC236" t="s">
        <v>43</v>
      </c>
      <c r="AD236" t="s">
        <v>2702</v>
      </c>
      <c r="AE236" t="s">
        <v>43</v>
      </c>
      <c r="AF236" t="s">
        <v>2702</v>
      </c>
    </row>
    <row r="237" spans="3:32" x14ac:dyDescent="0.2">
      <c r="C237" t="s">
        <v>43</v>
      </c>
      <c r="D237" t="s">
        <v>2702</v>
      </c>
      <c r="E237" t="s">
        <v>326</v>
      </c>
      <c r="F237" t="s">
        <v>4076</v>
      </c>
      <c r="Q237" t="s">
        <v>672</v>
      </c>
      <c r="R237" t="s">
        <v>2703</v>
      </c>
      <c r="AC237" t="s">
        <v>42</v>
      </c>
      <c r="AD237" t="s">
        <v>2704</v>
      </c>
      <c r="AE237" t="s">
        <v>42</v>
      </c>
      <c r="AF237" t="s">
        <v>2704</v>
      </c>
    </row>
    <row r="238" spans="3:32" x14ac:dyDescent="0.2">
      <c r="C238" t="s">
        <v>42</v>
      </c>
      <c r="D238" t="s">
        <v>2704</v>
      </c>
      <c r="E238" t="s">
        <v>325</v>
      </c>
      <c r="F238" t="s">
        <v>2705</v>
      </c>
      <c r="Q238" t="s">
        <v>673</v>
      </c>
      <c r="R238" t="s">
        <v>3947</v>
      </c>
      <c r="AC238" t="s">
        <v>41</v>
      </c>
      <c r="AD238" t="s">
        <v>2706</v>
      </c>
      <c r="AE238" t="s">
        <v>41</v>
      </c>
      <c r="AF238" t="s">
        <v>2706</v>
      </c>
    </row>
    <row r="239" spans="3:32" x14ac:dyDescent="0.2">
      <c r="C239" t="s">
        <v>41</v>
      </c>
      <c r="D239" t="s">
        <v>2706</v>
      </c>
      <c r="E239" t="s">
        <v>324</v>
      </c>
      <c r="F239" t="s">
        <v>2707</v>
      </c>
      <c r="Q239" t="s">
        <v>674</v>
      </c>
      <c r="R239" t="s">
        <v>3948</v>
      </c>
      <c r="AC239" t="s">
        <v>40</v>
      </c>
      <c r="AD239" t="s">
        <v>2708</v>
      </c>
      <c r="AE239" t="s">
        <v>40</v>
      </c>
      <c r="AF239" t="s">
        <v>2708</v>
      </c>
    </row>
    <row r="240" spans="3:32" x14ac:dyDescent="0.2">
      <c r="C240" t="s">
        <v>40</v>
      </c>
      <c r="D240" t="s">
        <v>2708</v>
      </c>
      <c r="E240" t="s">
        <v>3402</v>
      </c>
      <c r="F240" t="s">
        <v>2709</v>
      </c>
      <c r="Q240" t="s">
        <v>675</v>
      </c>
      <c r="R240" t="s">
        <v>2710</v>
      </c>
      <c r="AC240" t="s">
        <v>39</v>
      </c>
      <c r="AD240" t="s">
        <v>2711</v>
      </c>
      <c r="AE240" t="s">
        <v>39</v>
      </c>
      <c r="AF240" t="s">
        <v>2711</v>
      </c>
    </row>
    <row r="241" spans="3:32" x14ac:dyDescent="0.2">
      <c r="C241" t="s">
        <v>39</v>
      </c>
      <c r="D241" t="s">
        <v>2711</v>
      </c>
      <c r="E241" t="s">
        <v>3403</v>
      </c>
      <c r="F241" t="s">
        <v>4077</v>
      </c>
      <c r="Q241" t="s">
        <v>676</v>
      </c>
      <c r="R241" t="s">
        <v>2712</v>
      </c>
      <c r="AC241" t="s">
        <v>38</v>
      </c>
      <c r="AD241" t="s">
        <v>2713</v>
      </c>
      <c r="AE241" t="s">
        <v>38</v>
      </c>
      <c r="AF241" t="s">
        <v>2713</v>
      </c>
    </row>
    <row r="242" spans="3:32" x14ac:dyDescent="0.2">
      <c r="C242" t="s">
        <v>38</v>
      </c>
      <c r="D242" t="s">
        <v>2713</v>
      </c>
      <c r="E242" t="s">
        <v>3404</v>
      </c>
      <c r="F242" t="s">
        <v>4078</v>
      </c>
      <c r="Q242" t="s">
        <v>677</v>
      </c>
      <c r="R242" t="s">
        <v>3949</v>
      </c>
      <c r="AC242" t="s">
        <v>37</v>
      </c>
      <c r="AD242" t="s">
        <v>2714</v>
      </c>
      <c r="AE242" t="s">
        <v>37</v>
      </c>
      <c r="AF242" t="s">
        <v>2714</v>
      </c>
    </row>
    <row r="243" spans="3:32" x14ac:dyDescent="0.2">
      <c r="C243" t="s">
        <v>37</v>
      </c>
      <c r="D243" t="s">
        <v>2714</v>
      </c>
      <c r="E243" t="s">
        <v>3405</v>
      </c>
      <c r="F243" t="s">
        <v>2715</v>
      </c>
      <c r="Q243" t="s">
        <v>678</v>
      </c>
      <c r="R243" t="s">
        <v>2716</v>
      </c>
      <c r="AC243" t="s">
        <v>36</v>
      </c>
      <c r="AD243" t="s">
        <v>2717</v>
      </c>
      <c r="AE243" t="s">
        <v>36</v>
      </c>
      <c r="AF243" t="s">
        <v>2717</v>
      </c>
    </row>
    <row r="244" spans="3:32" x14ac:dyDescent="0.2">
      <c r="C244" t="s">
        <v>36</v>
      </c>
      <c r="D244" t="s">
        <v>2717</v>
      </c>
      <c r="E244" t="s">
        <v>323</v>
      </c>
      <c r="F244" t="s">
        <v>4079</v>
      </c>
      <c r="Q244" t="s">
        <v>679</v>
      </c>
      <c r="R244" t="s">
        <v>2718</v>
      </c>
      <c r="AC244" t="s">
        <v>35</v>
      </c>
      <c r="AD244" t="s">
        <v>2719</v>
      </c>
      <c r="AE244" t="s">
        <v>35</v>
      </c>
      <c r="AF244" t="s">
        <v>2719</v>
      </c>
    </row>
    <row r="245" spans="3:32" x14ac:dyDescent="0.2">
      <c r="C245" t="s">
        <v>35</v>
      </c>
      <c r="D245" t="s">
        <v>2719</v>
      </c>
      <c r="E245" t="s">
        <v>322</v>
      </c>
      <c r="F245" t="s">
        <v>2720</v>
      </c>
      <c r="Q245" t="s">
        <v>680</v>
      </c>
      <c r="R245" t="s">
        <v>2721</v>
      </c>
      <c r="AC245" t="s">
        <v>34</v>
      </c>
      <c r="AD245" t="s">
        <v>2722</v>
      </c>
      <c r="AE245" t="s">
        <v>34</v>
      </c>
      <c r="AF245" t="s">
        <v>2722</v>
      </c>
    </row>
    <row r="246" spans="3:32" x14ac:dyDescent="0.2">
      <c r="C246" t="s">
        <v>34</v>
      </c>
      <c r="D246" t="s">
        <v>2722</v>
      </c>
      <c r="E246" t="s">
        <v>3406</v>
      </c>
      <c r="F246" t="s">
        <v>2723</v>
      </c>
      <c r="Q246" t="s">
        <v>681</v>
      </c>
      <c r="R246" t="s">
        <v>2172</v>
      </c>
      <c r="AC246" t="s">
        <v>33</v>
      </c>
      <c r="AD246" t="s">
        <v>2724</v>
      </c>
      <c r="AE246" t="s">
        <v>33</v>
      </c>
      <c r="AF246" t="s">
        <v>2724</v>
      </c>
    </row>
    <row r="247" spans="3:32" x14ac:dyDescent="0.2">
      <c r="C247" t="s">
        <v>33</v>
      </c>
      <c r="D247" t="s">
        <v>2724</v>
      </c>
      <c r="E247" t="s">
        <v>3407</v>
      </c>
      <c r="F247" t="s">
        <v>4080</v>
      </c>
      <c r="Q247" t="s">
        <v>682</v>
      </c>
      <c r="R247" t="s">
        <v>2725</v>
      </c>
      <c r="AC247" t="s">
        <v>32</v>
      </c>
      <c r="AD247" t="s">
        <v>2726</v>
      </c>
      <c r="AE247" t="s">
        <v>32</v>
      </c>
      <c r="AF247" t="s">
        <v>2726</v>
      </c>
    </row>
    <row r="248" spans="3:32" x14ac:dyDescent="0.2">
      <c r="C248" t="s">
        <v>32</v>
      </c>
      <c r="D248" t="s">
        <v>2726</v>
      </c>
      <c r="E248" t="s">
        <v>3408</v>
      </c>
      <c r="F248" t="s">
        <v>2727</v>
      </c>
      <c r="Q248" t="s">
        <v>683</v>
      </c>
      <c r="R248" t="s">
        <v>2728</v>
      </c>
      <c r="AC248" t="s">
        <v>31</v>
      </c>
      <c r="AD248" t="s">
        <v>2729</v>
      </c>
      <c r="AE248" t="s">
        <v>31</v>
      </c>
      <c r="AF248" t="s">
        <v>2729</v>
      </c>
    </row>
    <row r="249" spans="3:32" x14ac:dyDescent="0.2">
      <c r="C249" t="s">
        <v>31</v>
      </c>
      <c r="D249" t="s">
        <v>2729</v>
      </c>
      <c r="E249" t="s">
        <v>3409</v>
      </c>
      <c r="F249" t="s">
        <v>2730</v>
      </c>
      <c r="Q249" t="s">
        <v>684</v>
      </c>
      <c r="R249" t="s">
        <v>2731</v>
      </c>
      <c r="AC249" t="s">
        <v>30</v>
      </c>
      <c r="AD249" t="s">
        <v>2732</v>
      </c>
      <c r="AE249" t="s">
        <v>30</v>
      </c>
      <c r="AF249" t="s">
        <v>2732</v>
      </c>
    </row>
    <row r="250" spans="3:32" x14ac:dyDescent="0.2">
      <c r="C250" t="s">
        <v>30</v>
      </c>
      <c r="D250" t="s">
        <v>2732</v>
      </c>
      <c r="E250" t="s">
        <v>3410</v>
      </c>
      <c r="F250" t="s">
        <v>2733</v>
      </c>
      <c r="Q250" t="s">
        <v>685</v>
      </c>
      <c r="R250" t="s">
        <v>2734</v>
      </c>
      <c r="AC250" t="s">
        <v>29</v>
      </c>
      <c r="AD250" t="s">
        <v>2735</v>
      </c>
      <c r="AE250" t="s">
        <v>29</v>
      </c>
      <c r="AF250" t="s">
        <v>2735</v>
      </c>
    </row>
    <row r="251" spans="3:32" x14ac:dyDescent="0.2">
      <c r="C251" t="s">
        <v>29</v>
      </c>
      <c r="D251" t="s">
        <v>2735</v>
      </c>
      <c r="E251" t="s">
        <v>321</v>
      </c>
      <c r="F251" t="s">
        <v>2736</v>
      </c>
      <c r="Q251" t="s">
        <v>691</v>
      </c>
      <c r="R251" t="s">
        <v>2737</v>
      </c>
      <c r="AC251" t="s">
        <v>28</v>
      </c>
      <c r="AD251" t="s">
        <v>2738</v>
      </c>
      <c r="AE251" t="s">
        <v>28</v>
      </c>
      <c r="AF251" t="s">
        <v>2738</v>
      </c>
    </row>
    <row r="252" spans="3:32" x14ac:dyDescent="0.2">
      <c r="C252" t="s">
        <v>28</v>
      </c>
      <c r="D252" t="s">
        <v>2738</v>
      </c>
      <c r="E252" t="s">
        <v>320</v>
      </c>
      <c r="F252" t="s">
        <v>2739</v>
      </c>
      <c r="Q252" t="s">
        <v>692</v>
      </c>
      <c r="R252" t="s">
        <v>2740</v>
      </c>
      <c r="AC252" t="s">
        <v>27</v>
      </c>
      <c r="AD252" t="s">
        <v>2741</v>
      </c>
      <c r="AE252" t="s">
        <v>27</v>
      </c>
      <c r="AF252" t="s">
        <v>2741</v>
      </c>
    </row>
    <row r="253" spans="3:32" x14ac:dyDescent="0.2">
      <c r="C253" t="s">
        <v>27</v>
      </c>
      <c r="D253" t="s">
        <v>2741</v>
      </c>
      <c r="E253" t="s">
        <v>3411</v>
      </c>
      <c r="F253" t="s">
        <v>2742</v>
      </c>
      <c r="Q253" t="s">
        <v>693</v>
      </c>
      <c r="R253" t="s">
        <v>2743</v>
      </c>
      <c r="AC253" t="s">
        <v>26</v>
      </c>
      <c r="AD253" t="s">
        <v>2744</v>
      </c>
      <c r="AE253" t="s">
        <v>26</v>
      </c>
      <c r="AF253" t="s">
        <v>2744</v>
      </c>
    </row>
    <row r="254" spans="3:32" x14ac:dyDescent="0.2">
      <c r="C254" t="s">
        <v>26</v>
      </c>
      <c r="D254" t="s">
        <v>2744</v>
      </c>
      <c r="E254" t="s">
        <v>3412</v>
      </c>
      <c r="F254" t="s">
        <v>2745</v>
      </c>
      <c r="Q254" t="s">
        <v>694</v>
      </c>
      <c r="R254" t="s">
        <v>2746</v>
      </c>
      <c r="AC254" t="s">
        <v>25</v>
      </c>
      <c r="AD254" t="s">
        <v>2747</v>
      </c>
      <c r="AE254" t="s">
        <v>25</v>
      </c>
      <c r="AF254" t="s">
        <v>2747</v>
      </c>
    </row>
    <row r="255" spans="3:32" x14ac:dyDescent="0.2">
      <c r="C255" t="s">
        <v>25</v>
      </c>
      <c r="D255" t="s">
        <v>2747</v>
      </c>
      <c r="E255" t="s">
        <v>319</v>
      </c>
      <c r="F255" t="s">
        <v>2748</v>
      </c>
      <c r="Q255" t="s">
        <v>695</v>
      </c>
      <c r="R255" t="s">
        <v>2749</v>
      </c>
      <c r="AC255" t="s">
        <v>24</v>
      </c>
      <c r="AD255" t="s">
        <v>2750</v>
      </c>
      <c r="AE255" t="s">
        <v>24</v>
      </c>
      <c r="AF255" t="s">
        <v>2750</v>
      </c>
    </row>
    <row r="256" spans="3:32" x14ac:dyDescent="0.2">
      <c r="C256" t="s">
        <v>24</v>
      </c>
      <c r="D256" t="s">
        <v>2750</v>
      </c>
      <c r="E256" t="s">
        <v>3413</v>
      </c>
      <c r="F256" t="s">
        <v>2751</v>
      </c>
      <c r="Q256" t="s">
        <v>696</v>
      </c>
      <c r="R256" t="s">
        <v>2752</v>
      </c>
      <c r="AC256" t="s">
        <v>23</v>
      </c>
      <c r="AD256" t="s">
        <v>2753</v>
      </c>
      <c r="AE256" t="s">
        <v>23</v>
      </c>
      <c r="AF256" t="s">
        <v>2753</v>
      </c>
    </row>
    <row r="257" spans="3:32" x14ac:dyDescent="0.2">
      <c r="C257" t="s">
        <v>23</v>
      </c>
      <c r="D257" t="s">
        <v>2753</v>
      </c>
      <c r="E257" t="s">
        <v>3414</v>
      </c>
      <c r="F257" t="s">
        <v>2754</v>
      </c>
      <c r="Q257" t="s">
        <v>697</v>
      </c>
      <c r="R257" t="s">
        <v>2755</v>
      </c>
      <c r="AC257" t="s">
        <v>22</v>
      </c>
      <c r="AD257" t="s">
        <v>2756</v>
      </c>
      <c r="AE257" t="s">
        <v>22</v>
      </c>
      <c r="AF257" t="s">
        <v>2756</v>
      </c>
    </row>
    <row r="258" spans="3:32" x14ac:dyDescent="0.2">
      <c r="C258" t="s">
        <v>22</v>
      </c>
      <c r="D258" t="s">
        <v>2756</v>
      </c>
      <c r="E258" t="s">
        <v>3415</v>
      </c>
      <c r="F258" t="s">
        <v>2757</v>
      </c>
      <c r="Q258" t="s">
        <v>698</v>
      </c>
      <c r="R258" t="s">
        <v>2758</v>
      </c>
      <c r="AC258" t="s">
        <v>21</v>
      </c>
      <c r="AD258" t="s">
        <v>2759</v>
      </c>
      <c r="AE258" t="s">
        <v>21</v>
      </c>
      <c r="AF258" t="s">
        <v>2759</v>
      </c>
    </row>
    <row r="259" spans="3:32" x14ac:dyDescent="0.2">
      <c r="C259" t="s">
        <v>21</v>
      </c>
      <c r="D259" t="s">
        <v>2759</v>
      </c>
      <c r="E259" t="s">
        <v>3416</v>
      </c>
      <c r="F259" t="s">
        <v>2760</v>
      </c>
      <c r="Q259" t="s">
        <v>699</v>
      </c>
      <c r="R259" t="s">
        <v>2761</v>
      </c>
      <c r="AC259" t="s">
        <v>20</v>
      </c>
      <c r="AD259" t="s">
        <v>2762</v>
      </c>
      <c r="AE259" t="s">
        <v>20</v>
      </c>
      <c r="AF259" t="s">
        <v>2762</v>
      </c>
    </row>
    <row r="260" spans="3:32" x14ac:dyDescent="0.2">
      <c r="C260" t="s">
        <v>20</v>
      </c>
      <c r="D260" t="s">
        <v>2762</v>
      </c>
      <c r="E260" t="s">
        <v>3417</v>
      </c>
      <c r="F260" t="s">
        <v>2763</v>
      </c>
      <c r="Q260" t="s">
        <v>700</v>
      </c>
      <c r="R260" t="s">
        <v>2764</v>
      </c>
      <c r="AC260" t="s">
        <v>19</v>
      </c>
      <c r="AD260" t="s">
        <v>2765</v>
      </c>
      <c r="AE260" t="s">
        <v>19</v>
      </c>
      <c r="AF260" t="s">
        <v>2765</v>
      </c>
    </row>
    <row r="261" spans="3:32" x14ac:dyDescent="0.2">
      <c r="C261" t="s">
        <v>19</v>
      </c>
      <c r="D261" t="s">
        <v>2765</v>
      </c>
      <c r="E261" t="s">
        <v>318</v>
      </c>
      <c r="F261" t="s">
        <v>2766</v>
      </c>
      <c r="Q261" t="s">
        <v>701</v>
      </c>
      <c r="R261" t="s">
        <v>2767</v>
      </c>
      <c r="AC261" t="s">
        <v>18</v>
      </c>
      <c r="AD261" t="s">
        <v>2768</v>
      </c>
      <c r="AE261" t="s">
        <v>18</v>
      </c>
      <c r="AF261" t="s">
        <v>2768</v>
      </c>
    </row>
    <row r="262" spans="3:32" x14ac:dyDescent="0.2">
      <c r="C262" t="s">
        <v>18</v>
      </c>
      <c r="D262" t="s">
        <v>2768</v>
      </c>
      <c r="E262" t="s">
        <v>317</v>
      </c>
      <c r="F262" t="s">
        <v>2769</v>
      </c>
      <c r="Q262" t="s">
        <v>702</v>
      </c>
      <c r="R262" t="s">
        <v>2770</v>
      </c>
      <c r="AC262" t="s">
        <v>17</v>
      </c>
      <c r="AD262" t="s">
        <v>2771</v>
      </c>
      <c r="AE262" t="s">
        <v>17</v>
      </c>
      <c r="AF262" t="s">
        <v>2771</v>
      </c>
    </row>
    <row r="263" spans="3:32" x14ac:dyDescent="0.2">
      <c r="C263" t="s">
        <v>17</v>
      </c>
      <c r="D263" t="s">
        <v>2771</v>
      </c>
      <c r="E263" t="s">
        <v>316</v>
      </c>
      <c r="F263" t="s">
        <v>2772</v>
      </c>
      <c r="Q263" t="s">
        <v>703</v>
      </c>
      <c r="R263" t="s">
        <v>2773</v>
      </c>
      <c r="AC263" t="s">
        <v>16</v>
      </c>
      <c r="AD263" t="s">
        <v>2774</v>
      </c>
      <c r="AE263" t="s">
        <v>16</v>
      </c>
      <c r="AF263" t="s">
        <v>2774</v>
      </c>
    </row>
    <row r="264" spans="3:32" x14ac:dyDescent="0.2">
      <c r="C264" t="s">
        <v>16</v>
      </c>
      <c r="D264" t="s">
        <v>2774</v>
      </c>
      <c r="E264" t="s">
        <v>3418</v>
      </c>
      <c r="F264" t="s">
        <v>2775</v>
      </c>
      <c r="Q264" t="s">
        <v>704</v>
      </c>
      <c r="R264" t="s">
        <v>2776</v>
      </c>
      <c r="AC264" t="s">
        <v>15</v>
      </c>
      <c r="AD264" t="s">
        <v>2777</v>
      </c>
      <c r="AE264" t="s">
        <v>15</v>
      </c>
      <c r="AF264" t="s">
        <v>2777</v>
      </c>
    </row>
    <row r="265" spans="3:32" x14ac:dyDescent="0.2">
      <c r="C265" t="s">
        <v>15</v>
      </c>
      <c r="D265" t="s">
        <v>2777</v>
      </c>
      <c r="E265" t="s">
        <v>3419</v>
      </c>
      <c r="F265" t="s">
        <v>2778</v>
      </c>
      <c r="Q265" t="s">
        <v>705</v>
      </c>
      <c r="R265" t="s">
        <v>2779</v>
      </c>
      <c r="AC265" t="s">
        <v>14</v>
      </c>
      <c r="AD265" t="s">
        <v>2780</v>
      </c>
      <c r="AE265" t="s">
        <v>14</v>
      </c>
      <c r="AF265" t="s">
        <v>2780</v>
      </c>
    </row>
    <row r="266" spans="3:32" x14ac:dyDescent="0.2">
      <c r="C266" t="s">
        <v>14</v>
      </c>
      <c r="D266" t="s">
        <v>2780</v>
      </c>
      <c r="E266" t="s">
        <v>3420</v>
      </c>
      <c r="F266" t="s">
        <v>2781</v>
      </c>
      <c r="Q266" t="s">
        <v>706</v>
      </c>
      <c r="R266" t="s">
        <v>2782</v>
      </c>
      <c r="AC266" t="s">
        <v>13</v>
      </c>
      <c r="AD266" t="s">
        <v>2783</v>
      </c>
      <c r="AE266" t="s">
        <v>13</v>
      </c>
      <c r="AF266" t="s">
        <v>2783</v>
      </c>
    </row>
    <row r="267" spans="3:32" x14ac:dyDescent="0.2">
      <c r="C267" t="s">
        <v>13</v>
      </c>
      <c r="D267" t="s">
        <v>2783</v>
      </c>
      <c r="E267" t="s">
        <v>3421</v>
      </c>
      <c r="F267" t="s">
        <v>4081</v>
      </c>
      <c r="Q267" t="s">
        <v>707</v>
      </c>
      <c r="R267" t="s">
        <v>2784</v>
      </c>
      <c r="AC267" t="s">
        <v>12</v>
      </c>
      <c r="AD267" t="s">
        <v>2785</v>
      </c>
      <c r="AE267" t="s">
        <v>12</v>
      </c>
      <c r="AF267" t="s">
        <v>2785</v>
      </c>
    </row>
    <row r="268" spans="3:32" x14ac:dyDescent="0.2">
      <c r="C268" t="s">
        <v>12</v>
      </c>
      <c r="D268" t="s">
        <v>2785</v>
      </c>
      <c r="E268" t="s">
        <v>315</v>
      </c>
      <c r="F268" t="s">
        <v>2786</v>
      </c>
      <c r="Q268" t="s">
        <v>708</v>
      </c>
      <c r="R268" t="s">
        <v>2787</v>
      </c>
      <c r="AC268" t="s">
        <v>11</v>
      </c>
      <c r="AD268" t="s">
        <v>2788</v>
      </c>
      <c r="AE268" t="s">
        <v>11</v>
      </c>
      <c r="AF268" t="s">
        <v>2788</v>
      </c>
    </row>
    <row r="269" spans="3:32" x14ac:dyDescent="0.2">
      <c r="C269" t="s">
        <v>11</v>
      </c>
      <c r="D269" t="s">
        <v>2788</v>
      </c>
      <c r="E269" t="s">
        <v>314</v>
      </c>
      <c r="F269" t="s">
        <v>2789</v>
      </c>
      <c r="Q269" t="s">
        <v>709</v>
      </c>
      <c r="R269" t="s">
        <v>2790</v>
      </c>
      <c r="AC269" t="s">
        <v>10</v>
      </c>
      <c r="AD269" t="s">
        <v>2791</v>
      </c>
      <c r="AE269" t="s">
        <v>10</v>
      </c>
      <c r="AF269" t="s">
        <v>2791</v>
      </c>
    </row>
    <row r="270" spans="3:32" x14ac:dyDescent="0.2">
      <c r="C270" t="s">
        <v>10</v>
      </c>
      <c r="D270" t="s">
        <v>2791</v>
      </c>
      <c r="E270" t="s">
        <v>313</v>
      </c>
      <c r="F270" t="s">
        <v>2792</v>
      </c>
      <c r="Q270" t="s">
        <v>710</v>
      </c>
      <c r="R270" t="s">
        <v>2793</v>
      </c>
      <c r="AC270" t="s">
        <v>9</v>
      </c>
      <c r="AD270" t="s">
        <v>2794</v>
      </c>
      <c r="AE270" t="s">
        <v>9</v>
      </c>
      <c r="AF270" t="s">
        <v>2794</v>
      </c>
    </row>
    <row r="271" spans="3:32" x14ac:dyDescent="0.2">
      <c r="C271" t="s">
        <v>9</v>
      </c>
      <c r="D271" t="s">
        <v>2794</v>
      </c>
      <c r="E271" t="s">
        <v>3422</v>
      </c>
      <c r="F271" t="s">
        <v>2795</v>
      </c>
      <c r="Q271" t="s">
        <v>795</v>
      </c>
      <c r="R271" t="s">
        <v>2214</v>
      </c>
    </row>
    <row r="272" spans="3:32" x14ac:dyDescent="0.2">
      <c r="Q272" t="s">
        <v>1507</v>
      </c>
      <c r="R272" t="s">
        <v>2220</v>
      </c>
    </row>
    <row r="273" spans="17:18" x14ac:dyDescent="0.2">
      <c r="Q273" t="s">
        <v>1508</v>
      </c>
      <c r="R273" t="s">
        <v>2224</v>
      </c>
    </row>
    <row r="274" spans="17:18" x14ac:dyDescent="0.2">
      <c r="Q274" t="s">
        <v>711</v>
      </c>
      <c r="R274" t="s">
        <v>2796</v>
      </c>
    </row>
    <row r="275" spans="17:18" x14ac:dyDescent="0.2">
      <c r="Q275" t="s">
        <v>712</v>
      </c>
      <c r="R275" t="s">
        <v>2797</v>
      </c>
    </row>
    <row r="276" spans="17:18" x14ac:dyDescent="0.2">
      <c r="Q276" t="s">
        <v>713</v>
      </c>
      <c r="R276" t="s">
        <v>2798</v>
      </c>
    </row>
  </sheetData>
  <sheetProtection algorithmName="SHA-512" hashValue="TlQ9uYJAW2v3h+VnKslvzDAJ0qu+bsC8U/DpVJ5INOuXcLGIKs7VdCWQVsdZNGm0kCSiHHK0DntiiWiQyva32A==" saltValue="gsM4WqUq2+r5hKuuiKdXrA==" spinCount="100000" sheet="1" objects="1" scenarios="1"/>
  <mergeCells count="15">
    <mergeCell ref="Y2:Z2"/>
    <mergeCell ref="AA2:AB2"/>
    <mergeCell ref="AC2:AD2"/>
    <mergeCell ref="AE2:AF2"/>
    <mergeCell ref="M2:N2"/>
    <mergeCell ref="O2:P2"/>
    <mergeCell ref="Q2:R2"/>
    <mergeCell ref="S2:T2"/>
    <mergeCell ref="U2:V2"/>
    <mergeCell ref="W2:X2"/>
    <mergeCell ref="C2:D2"/>
    <mergeCell ref="E2:F2"/>
    <mergeCell ref="G2:H2"/>
    <mergeCell ref="I2:J2"/>
    <mergeCell ref="K2:L2"/>
  </mergeCells>
  <pageMargins left="0.7" right="0.7" top="0.75" bottom="0.75" header="0.3" footer="0.3"/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0215e769-271a-4306-a2fb-078762f0e67e">
      <Terms xmlns="http://schemas.microsoft.com/office/infopath/2007/PartnerControls"/>
    </TaxKeywordTaxHTField>
    <TaxCatchAll xmlns="0215e769-271a-4306-a2fb-078762f0e67e" xsi:nil="true"/>
    <lcf76f155ced4ddcb4097134ff3c332f xmlns="2f29de92-e9b6-469b-9d7f-8dcf96b62ad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F918459FBD2F4893BA11E0EBCBD587" ma:contentTypeVersion="20" ma:contentTypeDescription="Create a new document." ma:contentTypeScope="" ma:versionID="de550651fa0baafc892d072934f94a54">
  <xsd:schema xmlns:xsd="http://www.w3.org/2001/XMLSchema" xmlns:xs="http://www.w3.org/2001/XMLSchema" xmlns:p="http://schemas.microsoft.com/office/2006/metadata/properties" xmlns:ns2="2f29de92-e9b6-469b-9d7f-8dcf96b62adf" xmlns:ns3="73d9430e-020d-497f-aeaa-336e70f30896" xmlns:ns4="0215e769-271a-4306-a2fb-078762f0e67e" targetNamespace="http://schemas.microsoft.com/office/2006/metadata/properties" ma:root="true" ma:fieldsID="d1167f0475a11aa8269343425ad70094" ns2:_="" ns3:_="" ns4:_="">
    <xsd:import namespace="2f29de92-e9b6-469b-9d7f-8dcf96b62adf"/>
    <xsd:import namespace="73d9430e-020d-497f-aeaa-336e70f30896"/>
    <xsd:import namespace="0215e769-271a-4306-a2fb-078762f0e6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4:TaxKeywordTaxHTField" minOccurs="0"/>
                <xsd:element ref="ns4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9de92-e9b6-469b-9d7f-8dcf96b62a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2efbf178-f67b-402d-ac9c-6f6329b086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9430e-020d-497f-aeaa-336e70f3089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15e769-271a-4306-a2fb-078762f0e67e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6" nillable="true" ma:taxonomy="true" ma:internalName="TaxKeywordTaxHTField" ma:taxonomyFieldName="TaxKeyword" ma:displayName="Enterprise Keywords" ma:fieldId="{23f27201-bee3-471e-b2e7-b64fd8b7ca38}" ma:taxonomyMulti="true" ma:sspId="2efbf178-f67b-402d-ac9c-6f6329b086b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49987644-6871-45CF-97D0-F1F5045D0B92}" ma:internalName="TaxCatchAll" ma:showField="CatchAllData" ma:web="{73d9430e-020d-497f-aeaa-336e70f30896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D84646-4A69-40FF-98B5-45B8BED174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862E76-C058-4ED2-A8F0-02D81E398499}">
  <ds:schemaRefs>
    <ds:schemaRef ds:uri="http://schemas.microsoft.com/office/2006/documentManagement/types"/>
    <ds:schemaRef ds:uri="http://schemas.microsoft.com/office/infopath/2007/PartnerControls"/>
    <ds:schemaRef ds:uri="2f29de92-e9b6-469b-9d7f-8dcf96b62adf"/>
    <ds:schemaRef ds:uri="http://purl.org/dc/elements/1.1/"/>
    <ds:schemaRef ds:uri="73d9430e-020d-497f-aeaa-336e70f30896"/>
    <ds:schemaRef ds:uri="http://schemas.microsoft.com/office/2006/metadata/properties"/>
    <ds:schemaRef ds:uri="http://purl.org/dc/terms/"/>
    <ds:schemaRef ds:uri="http://schemas.openxmlformats.org/package/2006/metadata/core-properties"/>
    <ds:schemaRef ds:uri="0215e769-271a-4306-a2fb-078762f0e67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6CFC7A7-F950-4B85-BC7F-540E1AB7D2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9de92-e9b6-469b-9d7f-8dcf96b62adf"/>
    <ds:schemaRef ds:uri="73d9430e-020d-497f-aeaa-336e70f30896"/>
    <ds:schemaRef ds:uri="0215e769-271a-4306-a2fb-078762f0e6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36</vt:i4>
      </vt:variant>
    </vt:vector>
  </HeadingPairs>
  <TitlesOfParts>
    <vt:vector size="45" baseType="lpstr">
      <vt:lpstr>Estimator Steel Portfolio</vt:lpstr>
      <vt:lpstr>Estimator AWHB</vt:lpstr>
      <vt:lpstr>Estimator FF 120+</vt:lpstr>
      <vt:lpstr>HFF_Data1</vt:lpstr>
      <vt:lpstr>AWHB_Data</vt:lpstr>
      <vt:lpstr>members</vt:lpstr>
      <vt:lpstr>Steel member options</vt:lpstr>
      <vt:lpstr>members_metric</vt:lpstr>
      <vt:lpstr>Steel Members Metric</vt:lpstr>
      <vt:lpstr>AmericanStandardChannels</vt:lpstr>
      <vt:lpstr>AmericanStandardChannelsMetric</vt:lpstr>
      <vt:lpstr>BackofficeMember</vt:lpstr>
      <vt:lpstr>BeamType</vt:lpstr>
      <vt:lpstr>Competitors</vt:lpstr>
      <vt:lpstr>DoubleAngleswithtwoequallegsbacktoback</vt:lpstr>
      <vt:lpstr>DoubleAngleswithtwoequallegsbacktobackMetric</vt:lpstr>
      <vt:lpstr>DoubleAngleswithtwounequallegs</vt:lpstr>
      <vt:lpstr>DoubleAngleswithtwounequallegsMetric</vt:lpstr>
      <vt:lpstr>DoubleExtraStrongPipe</vt:lpstr>
      <vt:lpstr>DoubleExtraStrongPipeMetric</vt:lpstr>
      <vt:lpstr>EstimatorMode</vt:lpstr>
      <vt:lpstr>ExtraStrongPipe</vt:lpstr>
      <vt:lpstr>ExtraStrongPipeMetric</vt:lpstr>
      <vt:lpstr>FireRating</vt:lpstr>
      <vt:lpstr>HSSSteelPipe</vt:lpstr>
      <vt:lpstr>HSSSTeelPipeMetric</vt:lpstr>
      <vt:lpstr>MiscellaneousChannels</vt:lpstr>
      <vt:lpstr>MiscellaneousChannelsMetric</vt:lpstr>
      <vt:lpstr>Overspray</vt:lpstr>
      <vt:lpstr>RectangularHollowSections</vt:lpstr>
      <vt:lpstr>RectangularHollowSectionsMetric</vt:lpstr>
      <vt:lpstr>RestrainedBeam</vt:lpstr>
      <vt:lpstr>RestrainedBeamMetric</vt:lpstr>
      <vt:lpstr>SingleAngles</vt:lpstr>
      <vt:lpstr>SingleAnglesMetric</vt:lpstr>
      <vt:lpstr>SquareHollowSections</vt:lpstr>
      <vt:lpstr>SquareHollowSectionsMetric</vt:lpstr>
      <vt:lpstr>StandardSteelPipe</vt:lpstr>
      <vt:lpstr>StandardSteelPipeMetric</vt:lpstr>
      <vt:lpstr>UnrestrainedBeam</vt:lpstr>
      <vt:lpstr>UnrestrainedBeamMetric</vt:lpstr>
      <vt:lpstr>WideFlangeSolidColumns</vt:lpstr>
      <vt:lpstr>WideFlangeSolidColumnsMetric</vt:lpstr>
      <vt:lpstr>WTColumns</vt:lpstr>
      <vt:lpstr>WTColumnsMetric</vt:lpstr>
    </vt:vector>
  </TitlesOfParts>
  <Company>Hilti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Woelfle, Ingrid</dc:creator>
  <cp:lastModifiedBy>Hellan, Chase</cp:lastModifiedBy>
  <cp:lastPrinted>2016-01-28T08:04:38Z</cp:lastPrinted>
  <dcterms:created xsi:type="dcterms:W3CDTF">2016-01-25T08:42:25Z</dcterms:created>
  <dcterms:modified xsi:type="dcterms:W3CDTF">2025-04-15T14:23:08Z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0x0101007EF918459FBD2F4893BA11E0EBCBD587</vt:lpwstr>
  </property>
  <property fmtid="{D5CDD505-2E9C-101B-9397-08002B2CF9AE}" pid="3" name="_dlc_DocIdItemGuid">
    <vt:lpwstr>de79ed82-820a-4140-95e7-a47547f2af5b</vt:lpwstr>
  </property>
  <property fmtid="{D5CDD505-2E9C-101B-9397-08002B2CF9AE}" pid="4" name="TaxKeyword">
    <vt:lpwstr/>
  </property>
  <property fmtid="{D5CDD505-2E9C-101B-9397-08002B2CF9AE}" pid="5" name="MediaServiceImageTags">
    <vt:lpwstr/>
  </property>
</Properties>
</file>